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G:\KHONG XOA\ĐÁNH GIÁ QUÝ 2024\QUÝ 4\"/>
    </mc:Choice>
  </mc:AlternateContent>
  <bookViews>
    <workbookView xWindow="0" yWindow="120" windowWidth="14145" windowHeight="2475" tabRatio="842" firstSheet="5" activeTab="14"/>
  </bookViews>
  <sheets>
    <sheet name="Mẫu 1A2 -H.THIỆN" sheetId="14" r:id="rId1"/>
    <sheet name="Mẫu 1A2 -T.HỒNG" sheetId="25" r:id="rId2"/>
    <sheet name="Mẫu 1A4 -H.LỘC" sheetId="12" r:id="rId3"/>
    <sheet name="Mẫu 1A4  -H.KHÁNH" sheetId="30" r:id="rId4"/>
    <sheet name="Mẫu 1A4  -K.NGÂN" sheetId="31" r:id="rId5"/>
    <sheet name="Mẫu 1A4  -Đ.TRƯỜNG" sheetId="32" r:id="rId6"/>
    <sheet name="Mẫu 1A4  -C.PHI" sheetId="33" r:id="rId7"/>
    <sheet name="Mẫu 2A2 -H.THIỆN" sheetId="19" r:id="rId8"/>
    <sheet name="Mẫu 2A2 -T.HỒNG" sheetId="35" r:id="rId9"/>
    <sheet name="Mẫu 2A4  -H.LỘC" sheetId="21" r:id="rId10"/>
    <sheet name="Mẫu 2A4  -H.KHÁNH" sheetId="40" r:id="rId11"/>
    <sheet name="Mẫu 2A4  -K.NGÂN" sheetId="41" r:id="rId12"/>
    <sheet name="Mẫu 2A4  -Đ.TRƯỜNG" sheetId="42" r:id="rId13"/>
    <sheet name="Mẫu 2A4  -C.PHI" sheetId="43" r:id="rId14"/>
    <sheet name="BC tổng hợp" sheetId="23" r:id="rId15"/>
  </sheets>
  <definedNames>
    <definedName name="_xlnm._FilterDatabase" localSheetId="0" hidden="1">'Mẫu 1A2 -H.THIỆN'!$A$12:$H$66</definedName>
    <definedName name="_xlnm._FilterDatabase" localSheetId="1" hidden="1">'Mẫu 1A2 -T.HỒNG'!$A$12:$H$66</definedName>
    <definedName name="_xlnm._FilterDatabase" localSheetId="6" hidden="1">'Mẫu 1A4  -C.PHI'!$A$12:$H$65</definedName>
    <definedName name="_xlnm._FilterDatabase" localSheetId="5" hidden="1">'Mẫu 1A4  -Đ.TRƯỜNG'!$A$12:$H$65</definedName>
    <definedName name="_xlnm._FilterDatabase" localSheetId="3" hidden="1">'Mẫu 1A4  -H.KHÁNH'!$A$12:$H$65</definedName>
    <definedName name="_xlnm._FilterDatabase" localSheetId="4" hidden="1">'Mẫu 1A4  -K.NGÂN'!$A$12:$H$65</definedName>
    <definedName name="_xlnm._FilterDatabase" localSheetId="2" hidden="1">'Mẫu 1A4 -H.LỘC'!$A$12:$H$65</definedName>
    <definedName name="_xlnm._FilterDatabase" localSheetId="7" hidden="1">'Mẫu 2A2 -H.THIỆN'!$A$12:$G$46</definedName>
    <definedName name="_xlnm._FilterDatabase" localSheetId="8" hidden="1">'Mẫu 2A2 -T.HỒNG'!$A$12:$G$46</definedName>
    <definedName name="_xlnm._FilterDatabase" localSheetId="13" hidden="1">'Mẫu 2A4  -C.PHI'!$A$12:$G$45</definedName>
    <definedName name="_xlnm._FilterDatabase" localSheetId="12" hidden="1">'Mẫu 2A4  -Đ.TRƯỜNG'!$A$12:$G$45</definedName>
    <definedName name="_xlnm._FilterDatabase" localSheetId="10" hidden="1">'Mẫu 2A4  -H.KHÁNH'!$A$12:$G$45</definedName>
    <definedName name="_xlnm._FilterDatabase" localSheetId="9" hidden="1">'Mẫu 2A4  -H.LỘC'!$A$12:$G$45</definedName>
    <definedName name="_xlnm._FilterDatabase" localSheetId="11" hidden="1">'Mẫu 2A4  -K.NGÂN'!$A$12:$G$45</definedName>
    <definedName name="_xlnm.Print_Area" localSheetId="0">'Mẫu 1A2 -H.THIỆN'!$A$1:$H$91</definedName>
    <definedName name="_xlnm.Print_Area" localSheetId="1">'Mẫu 1A2 -T.HỒNG'!$A$1:$H$91</definedName>
    <definedName name="_xlnm.Print_Area" localSheetId="6">'Mẫu 1A4  -C.PHI'!$A$1:$H$91</definedName>
    <definedName name="_xlnm.Print_Area" localSheetId="5">'Mẫu 1A4  -Đ.TRƯỜNG'!$A$1:$H$91</definedName>
    <definedName name="_xlnm.Print_Area" localSheetId="3">'Mẫu 1A4  -H.KHÁNH'!$A$1:$H$91</definedName>
    <definedName name="_xlnm.Print_Area" localSheetId="4">'Mẫu 1A4  -K.NGÂN'!$A$1:$H$91</definedName>
    <definedName name="_xlnm.Print_Area" localSheetId="2">'Mẫu 1A4 -H.LỘC'!$A$1:$H$91</definedName>
    <definedName name="_xlnm.Print_Area" localSheetId="7">'Mẫu 2A2 -H.THIỆN'!$A$1:$G$57</definedName>
    <definedName name="_xlnm.Print_Area" localSheetId="8">'Mẫu 2A2 -T.HỒNG'!$A$1:$G$57</definedName>
    <definedName name="_xlnm.Print_Area" localSheetId="13">'Mẫu 2A4  -C.PHI'!$A$1:$G$57</definedName>
    <definedName name="_xlnm.Print_Area" localSheetId="12">'Mẫu 2A4  -Đ.TRƯỜNG'!$A$1:$G$57</definedName>
    <definedName name="_xlnm.Print_Area" localSheetId="10">'Mẫu 2A4  -H.KHÁNH'!$A$1:$G$57</definedName>
    <definedName name="_xlnm.Print_Area" localSheetId="9">'Mẫu 2A4  -H.LỘC'!$A$1:$G$57</definedName>
    <definedName name="_xlnm.Print_Area" localSheetId="11">'Mẫu 2A4  -K.NGÂN'!$A$1:$G$57</definedName>
    <definedName name="_xlnm.Print_Titles" localSheetId="0">'Mẫu 1A2 -H.THIỆN'!$12:$12</definedName>
    <definedName name="_xlnm.Print_Titles" localSheetId="1">'Mẫu 1A2 -T.HỒNG'!$12:$12</definedName>
    <definedName name="_xlnm.Print_Titles" localSheetId="6">'Mẫu 1A4  -C.PHI'!$12:$12</definedName>
    <definedName name="_xlnm.Print_Titles" localSheetId="5">'Mẫu 1A4  -Đ.TRƯỜNG'!$12:$12</definedName>
    <definedName name="_xlnm.Print_Titles" localSheetId="3">'Mẫu 1A4  -H.KHÁNH'!$12:$12</definedName>
    <definedName name="_xlnm.Print_Titles" localSheetId="4">'Mẫu 1A4  -K.NGÂN'!$12:$12</definedName>
    <definedName name="_xlnm.Print_Titles" localSheetId="2">'Mẫu 1A4 -H.LỘC'!$12:$12</definedName>
    <definedName name="_xlnm.Print_Titles" localSheetId="7">'Mẫu 2A2 -H.THIỆN'!$12:$12</definedName>
    <definedName name="_xlnm.Print_Titles" localSheetId="8">'Mẫu 2A2 -T.HỒNG'!$12:$12</definedName>
    <definedName name="_xlnm.Print_Titles" localSheetId="13">'Mẫu 2A4  -C.PHI'!$12:$12</definedName>
    <definedName name="_xlnm.Print_Titles" localSheetId="12">'Mẫu 2A4  -Đ.TRƯỜNG'!$12:$12</definedName>
    <definedName name="_xlnm.Print_Titles" localSheetId="10">'Mẫu 2A4  -H.KHÁNH'!$12:$12</definedName>
    <definedName name="_xlnm.Print_Titles" localSheetId="9">'Mẫu 2A4  -H.LỘC'!$12:$12</definedName>
    <definedName name="_xlnm.Print_Titles" localSheetId="11">'Mẫu 2A4  -K.NGÂN'!$12:$12</definedName>
  </definedNames>
  <calcPr calcId="162913"/>
</workbook>
</file>

<file path=xl/calcChain.xml><?xml version="1.0" encoding="utf-8"?>
<calcChain xmlns="http://schemas.openxmlformats.org/spreadsheetml/2006/main">
  <c r="F43" i="43" l="1"/>
  <c r="F41" i="43"/>
  <c r="F39" i="43"/>
  <c r="F37" i="43"/>
  <c r="F35" i="43"/>
  <c r="F33" i="43"/>
  <c r="E32" i="43"/>
  <c r="F28" i="43"/>
  <c r="E28" i="43"/>
  <c r="F25" i="43"/>
  <c r="E25" i="43"/>
  <c r="F19" i="43"/>
  <c r="E19" i="43"/>
  <c r="F15" i="43"/>
  <c r="F14" i="43" s="1"/>
  <c r="E15" i="43"/>
  <c r="E14" i="43" s="1"/>
  <c r="E45" i="43" s="1"/>
  <c r="F43" i="42"/>
  <c r="F41" i="42"/>
  <c r="F39" i="42"/>
  <c r="F37" i="42"/>
  <c r="F35" i="42"/>
  <c r="F33" i="42"/>
  <c r="E32" i="42"/>
  <c r="F28" i="42"/>
  <c r="E28" i="42"/>
  <c r="F25" i="42"/>
  <c r="E25" i="42"/>
  <c r="F19" i="42"/>
  <c r="E19" i="42"/>
  <c r="F15" i="42"/>
  <c r="F14" i="42" s="1"/>
  <c r="E15" i="42"/>
  <c r="E14" i="42"/>
  <c r="E45" i="42" s="1"/>
  <c r="F43" i="41"/>
  <c r="F41" i="41"/>
  <c r="F39" i="41"/>
  <c r="F35" i="41"/>
  <c r="F33" i="41"/>
  <c r="E32" i="41"/>
  <c r="F28" i="41"/>
  <c r="E28" i="41"/>
  <c r="F25" i="41"/>
  <c r="E25" i="41"/>
  <c r="F19" i="41"/>
  <c r="E19" i="41"/>
  <c r="F15" i="41"/>
  <c r="E15" i="41"/>
  <c r="F14" i="41"/>
  <c r="E14" i="41"/>
  <c r="E45" i="41" s="1"/>
  <c r="F43" i="40"/>
  <c r="F41" i="40"/>
  <c r="F39" i="40"/>
  <c r="F37" i="40"/>
  <c r="F35" i="40"/>
  <c r="F33" i="40"/>
  <c r="E32" i="40"/>
  <c r="F28" i="40"/>
  <c r="E28" i="40"/>
  <c r="F25" i="40"/>
  <c r="E25" i="40"/>
  <c r="F19" i="40"/>
  <c r="E19" i="40"/>
  <c r="F15" i="40"/>
  <c r="E15" i="40"/>
  <c r="F14" i="40"/>
  <c r="E14" i="40"/>
  <c r="E45" i="40" s="1"/>
  <c r="F43" i="35"/>
  <c r="F41" i="35"/>
  <c r="F39" i="35"/>
  <c r="F37" i="35"/>
  <c r="F35" i="35"/>
  <c r="F33" i="35"/>
  <c r="E32" i="35"/>
  <c r="F28" i="35"/>
  <c r="E28" i="35"/>
  <c r="F25" i="35"/>
  <c r="E25" i="35"/>
  <c r="F19" i="35"/>
  <c r="E19" i="35"/>
  <c r="F15" i="35"/>
  <c r="E15" i="35"/>
  <c r="F14" i="35"/>
  <c r="E14" i="35"/>
  <c r="E46" i="35" s="1"/>
  <c r="F74" i="33"/>
  <c r="H74" i="33" s="1"/>
  <c r="F73" i="33"/>
  <c r="H73" i="33" s="1"/>
  <c r="F72" i="33"/>
  <c r="H72" i="33" s="1"/>
  <c r="F71" i="33"/>
  <c r="H71" i="33" s="1"/>
  <c r="E63" i="33"/>
  <c r="E65" i="33" s="1"/>
  <c r="F43" i="33"/>
  <c r="F41" i="33"/>
  <c r="F39" i="33"/>
  <c r="F37" i="33"/>
  <c r="F35" i="33"/>
  <c r="F33" i="33"/>
  <c r="E32" i="33"/>
  <c r="F28" i="33"/>
  <c r="E28" i="33"/>
  <c r="F25" i="33"/>
  <c r="E25" i="33"/>
  <c r="F19" i="33"/>
  <c r="E19" i="33"/>
  <c r="F15" i="33"/>
  <c r="F14" i="33" s="1"/>
  <c r="E15" i="33"/>
  <c r="E14" i="33"/>
  <c r="F74" i="32"/>
  <c r="H74" i="32" s="1"/>
  <c r="F73" i="32"/>
  <c r="H73" i="32" s="1"/>
  <c r="F72" i="32"/>
  <c r="H72" i="32" s="1"/>
  <c r="F71" i="32"/>
  <c r="H71" i="32" s="1"/>
  <c r="F43" i="32"/>
  <c r="F41" i="32"/>
  <c r="F39" i="32"/>
  <c r="F37" i="32"/>
  <c r="F35" i="32"/>
  <c r="F33" i="32"/>
  <c r="E32" i="32"/>
  <c r="F28" i="32"/>
  <c r="E28" i="32"/>
  <c r="F25" i="32"/>
  <c r="E25" i="32"/>
  <c r="F19" i="32"/>
  <c r="E19" i="32"/>
  <c r="E14" i="32" s="1"/>
  <c r="E63" i="32" s="1"/>
  <c r="E65" i="32" s="1"/>
  <c r="F15" i="32"/>
  <c r="F14" i="32" s="1"/>
  <c r="E15" i="32"/>
  <c r="F74" i="31"/>
  <c r="H74" i="31" s="1"/>
  <c r="F73" i="31"/>
  <c r="H73" i="31" s="1"/>
  <c r="F72" i="31"/>
  <c r="H72" i="31" s="1"/>
  <c r="F71" i="31"/>
  <c r="H71" i="31" s="1"/>
  <c r="F43" i="31"/>
  <c r="F41" i="31"/>
  <c r="F39" i="31"/>
  <c r="F37" i="31"/>
  <c r="F35" i="31"/>
  <c r="F33" i="31"/>
  <c r="E32" i="31"/>
  <c r="F28" i="31"/>
  <c r="E28" i="31"/>
  <c r="F25" i="31"/>
  <c r="E25" i="31"/>
  <c r="F19" i="31"/>
  <c r="E19" i="31"/>
  <c r="E14" i="31" s="1"/>
  <c r="E63" i="31" s="1"/>
  <c r="E65" i="31" s="1"/>
  <c r="F15" i="31"/>
  <c r="F14" i="31" s="1"/>
  <c r="E15" i="31"/>
  <c r="H74" i="30"/>
  <c r="F74" i="30"/>
  <c r="H73" i="30"/>
  <c r="F73" i="30"/>
  <c r="H72" i="30"/>
  <c r="F72" i="30"/>
  <c r="H71" i="30"/>
  <c r="F71" i="30"/>
  <c r="F43" i="30"/>
  <c r="F41" i="30"/>
  <c r="F39" i="30"/>
  <c r="F37" i="30"/>
  <c r="F35" i="30"/>
  <c r="F33" i="30"/>
  <c r="E32" i="30"/>
  <c r="F28" i="30"/>
  <c r="E28" i="30"/>
  <c r="F25" i="30"/>
  <c r="E25" i="30"/>
  <c r="F19" i="30"/>
  <c r="E19" i="30"/>
  <c r="F15" i="30"/>
  <c r="F14" i="30" s="1"/>
  <c r="E15" i="30"/>
  <c r="E14" i="30" s="1"/>
  <c r="E63" i="30" s="1"/>
  <c r="E65" i="30" s="1"/>
  <c r="F75" i="25"/>
  <c r="H75" i="25" s="1"/>
  <c r="F74" i="25"/>
  <c r="H74" i="25" s="1"/>
  <c r="F73" i="25"/>
  <c r="H73" i="25" s="1"/>
  <c r="F72" i="25"/>
  <c r="H72" i="25" s="1"/>
  <c r="F46" i="25"/>
  <c r="F43" i="25"/>
  <c r="F41" i="25"/>
  <c r="F39" i="25"/>
  <c r="F37" i="25"/>
  <c r="F35" i="25"/>
  <c r="F33" i="25"/>
  <c r="E32" i="25"/>
  <c r="F28" i="25"/>
  <c r="E28" i="25"/>
  <c r="F25" i="25"/>
  <c r="E25" i="25"/>
  <c r="F19" i="25"/>
  <c r="E19" i="25"/>
  <c r="F15" i="25"/>
  <c r="F14" i="25" s="1"/>
  <c r="E15" i="25"/>
  <c r="E14" i="25" s="1"/>
  <c r="E64" i="25" s="1"/>
  <c r="E66" i="25" s="1"/>
  <c r="F32" i="43" l="1"/>
  <c r="F45" i="43"/>
  <c r="F32" i="33"/>
  <c r="F65" i="33"/>
  <c r="E74" i="33" s="1"/>
  <c r="G74" i="33" s="1"/>
  <c r="F32" i="42"/>
  <c r="F45" i="42"/>
  <c r="F32" i="41"/>
  <c r="F45" i="41" s="1"/>
  <c r="F32" i="40"/>
  <c r="F45" i="40" s="1"/>
  <c r="F32" i="35"/>
  <c r="F46" i="35" s="1"/>
  <c r="F32" i="30"/>
  <c r="F32" i="32"/>
  <c r="F63" i="32"/>
  <c r="F65" i="32" s="1"/>
  <c r="E72" i="32" s="1"/>
  <c r="G72" i="32" s="1"/>
  <c r="F32" i="31"/>
  <c r="F63" i="31" s="1"/>
  <c r="F65" i="31" s="1"/>
  <c r="F32" i="25"/>
  <c r="F64" i="25" s="1"/>
  <c r="F66" i="25" s="1"/>
  <c r="F63" i="30"/>
  <c r="F65" i="30" s="1"/>
  <c r="R10" i="23"/>
  <c r="S10" i="23" s="1"/>
  <c r="T10" i="23" s="1"/>
  <c r="Q10" i="23"/>
  <c r="O19" i="23"/>
  <c r="S19" i="23" s="1"/>
  <c r="O18" i="23"/>
  <c r="R18" i="23" s="1"/>
  <c r="R13" i="23"/>
  <c r="P14" i="23"/>
  <c r="O15" i="23"/>
  <c r="Q15" i="23" s="1"/>
  <c r="O12" i="23"/>
  <c r="P12" i="23" s="1"/>
  <c r="B10" i="23"/>
  <c r="D10" i="23" s="1"/>
  <c r="E10" i="23" s="1"/>
  <c r="F10" i="23" s="1"/>
  <c r="G10" i="23" s="1"/>
  <c r="H10" i="23" s="1"/>
  <c r="I10" i="23" s="1"/>
  <c r="J10" i="23" s="1"/>
  <c r="K10" i="23" s="1"/>
  <c r="L10" i="23" s="1"/>
  <c r="M10" i="23" s="1"/>
  <c r="N10" i="23" s="1"/>
  <c r="F43" i="21"/>
  <c r="F41" i="21"/>
  <c r="F39" i="21"/>
  <c r="F37" i="21"/>
  <c r="F35" i="21"/>
  <c r="F33" i="21"/>
  <c r="E32" i="21"/>
  <c r="F28" i="21"/>
  <c r="E28" i="21"/>
  <c r="F25" i="21"/>
  <c r="F14" i="21" s="1"/>
  <c r="E25" i="21"/>
  <c r="F19" i="21"/>
  <c r="E19" i="21"/>
  <c r="E14" i="21"/>
  <c r="E45" i="21" s="1"/>
  <c r="F15" i="21"/>
  <c r="E15" i="21"/>
  <c r="F43" i="19"/>
  <c r="F41" i="19"/>
  <c r="F39" i="19"/>
  <c r="F37" i="19"/>
  <c r="F35" i="19"/>
  <c r="F33" i="19"/>
  <c r="E32" i="19"/>
  <c r="F28" i="19"/>
  <c r="E28" i="19"/>
  <c r="F25" i="19"/>
  <c r="E25" i="19"/>
  <c r="E14" i="19" s="1"/>
  <c r="E46" i="19" s="1"/>
  <c r="F19" i="19"/>
  <c r="E19" i="19"/>
  <c r="F15" i="19"/>
  <c r="F14" i="19" s="1"/>
  <c r="E15" i="19"/>
  <c r="F39" i="14"/>
  <c r="F41" i="12"/>
  <c r="F39" i="12"/>
  <c r="F41" i="14"/>
  <c r="F43" i="14"/>
  <c r="F43" i="12"/>
  <c r="F37" i="12"/>
  <c r="F35" i="12"/>
  <c r="F33" i="12"/>
  <c r="F33" i="14"/>
  <c r="F35" i="14"/>
  <c r="F37" i="14"/>
  <c r="F15" i="14"/>
  <c r="F14" i="14" s="1"/>
  <c r="F28" i="12"/>
  <c r="F25" i="12"/>
  <c r="F19" i="12"/>
  <c r="F15" i="12"/>
  <c r="F14" i="12" s="1"/>
  <c r="F28" i="14"/>
  <c r="F25" i="14"/>
  <c r="F19" i="14"/>
  <c r="E19" i="14"/>
  <c r="F46" i="14"/>
  <c r="E32" i="14"/>
  <c r="E28" i="14"/>
  <c r="E25" i="14"/>
  <c r="E14" i="14"/>
  <c r="E64" i="14" s="1"/>
  <c r="E66" i="14" s="1"/>
  <c r="E15" i="14"/>
  <c r="E32" i="12"/>
  <c r="E28" i="12"/>
  <c r="E25" i="12"/>
  <c r="E19" i="12"/>
  <c r="E15" i="12"/>
  <c r="F71" i="12"/>
  <c r="H71" i="12" s="1"/>
  <c r="F73" i="12"/>
  <c r="H73" i="12" s="1"/>
  <c r="F72" i="12"/>
  <c r="H72" i="12" s="1"/>
  <c r="F74" i="12"/>
  <c r="H74" i="12" s="1"/>
  <c r="F75" i="14"/>
  <c r="H75" i="14" s="1"/>
  <c r="F72" i="14"/>
  <c r="H72" i="14" s="1"/>
  <c r="F74" i="14"/>
  <c r="H74" i="14" s="1"/>
  <c r="F73" i="14"/>
  <c r="H73" i="14" s="1"/>
  <c r="E14" i="12"/>
  <c r="E63" i="12" s="1"/>
  <c r="E65" i="12" s="1"/>
  <c r="S14" i="23"/>
  <c r="F32" i="21" l="1"/>
  <c r="F32" i="12"/>
  <c r="F65" i="12"/>
  <c r="E71" i="12" s="1"/>
  <c r="G71" i="12" s="1"/>
  <c r="Q19" i="23"/>
  <c r="P19" i="23"/>
  <c r="R15" i="23"/>
  <c r="P13" i="23"/>
  <c r="Q13" i="23"/>
  <c r="S13" i="23"/>
  <c r="P15" i="23"/>
  <c r="Q14" i="23"/>
  <c r="R14" i="23"/>
  <c r="S15" i="23"/>
  <c r="R12" i="23"/>
  <c r="R19" i="23"/>
  <c r="P18" i="23"/>
  <c r="Q18" i="23"/>
  <c r="S18" i="23"/>
  <c r="E72" i="33"/>
  <c r="G72" i="33" s="1"/>
  <c r="E71" i="33"/>
  <c r="G71" i="33" s="1"/>
  <c r="E73" i="33"/>
  <c r="G73" i="33" s="1"/>
  <c r="F32" i="19"/>
  <c r="F46" i="19" s="1"/>
  <c r="E71" i="32"/>
  <c r="G71" i="32" s="1"/>
  <c r="E74" i="32"/>
  <c r="G74" i="32" s="1"/>
  <c r="E73" i="32"/>
  <c r="G73" i="32" s="1"/>
  <c r="E73" i="31"/>
  <c r="G73" i="31" s="1"/>
  <c r="E72" i="31"/>
  <c r="G72" i="31" s="1"/>
  <c r="E74" i="31"/>
  <c r="G74" i="31" s="1"/>
  <c r="E71" i="31"/>
  <c r="G71" i="31" s="1"/>
  <c r="F32" i="14"/>
  <c r="F64" i="14" s="1"/>
  <c r="F66" i="14" s="1"/>
  <c r="E75" i="14" s="1"/>
  <c r="G75" i="14" s="1"/>
  <c r="E74" i="30"/>
  <c r="G74" i="30" s="1"/>
  <c r="E73" i="30"/>
  <c r="G73" i="30" s="1"/>
  <c r="E71" i="30"/>
  <c r="G71" i="30" s="1"/>
  <c r="E72" i="30"/>
  <c r="G72" i="30" s="1"/>
  <c r="E75" i="25"/>
  <c r="G75" i="25" s="1"/>
  <c r="E74" i="25"/>
  <c r="G74" i="25" s="1"/>
  <c r="E73" i="25"/>
  <c r="G73" i="25" s="1"/>
  <c r="E72" i="25"/>
  <c r="G72" i="25" s="1"/>
  <c r="S12" i="23"/>
  <c r="Q12" i="23"/>
  <c r="E73" i="12" l="1"/>
  <c r="G73" i="12" s="1"/>
  <c r="E72" i="12"/>
  <c r="G72" i="12" s="1"/>
  <c r="E74" i="12"/>
  <c r="G74" i="12" s="1"/>
  <c r="E73" i="14"/>
  <c r="G73" i="14" s="1"/>
  <c r="E74" i="14"/>
  <c r="G74" i="14" s="1"/>
  <c r="E72" i="14"/>
  <c r="G72" i="14" s="1"/>
</calcChain>
</file>

<file path=xl/sharedStrings.xml><?xml version="1.0" encoding="utf-8"?>
<sst xmlns="http://schemas.openxmlformats.org/spreadsheetml/2006/main" count="1351" uniqueCount="214">
  <si>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</si>
  <si>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</si>
  <si>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</si>
  <si>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</si>
  <si>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</si>
  <si>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</si>
  <si>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</si>
  <si>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</si>
  <si>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</si>
  <si>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</si>
  <si>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</si>
  <si>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</si>
  <si>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</si>
  <si>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</si>
  <si>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</si>
  <si>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</si>
  <si>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</si>
  <si>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</si>
  <si>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</si>
  <si>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</si>
  <si>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</si>
  <si>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</si>
  <si>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</si>
  <si>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</si>
  <si>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</si>
  <si>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</si>
  <si>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</si>
  <si>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</si>
  <si>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</si>
  <si>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</si>
  <si>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</si>
  <si>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</si>
  <si>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</si>
  <si>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</si>
  <si>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</si>
  <si>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</si>
  <si>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</si>
  <si>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</si>
  <si>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</si>
  <si>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</si>
  <si>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</si>
  <si>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</si>
  <si>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</si>
  <si>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</si>
  <si>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</si>
  <si>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</si>
  <si>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</si>
  <si>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</si>
  <si>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</si>
  <si>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</si>
  <si>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</si>
  <si>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</si>
  <si>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</si>
  <si>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</si>
  <si>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</si>
  <si>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</si>
  <si>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</si>
  <si>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</si>
  <si>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</si>
  <si>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</si>
  <si>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</si>
  <si>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</si>
  <si>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</si>
  <si>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</si>
  <si>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</si>
  <si>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</si>
  <si>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</si>
  <si>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</si>
  <si>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</si>
  <si>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</si>
  <si>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</si>
  <si>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</si>
  <si>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</si>
  <si>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</si>
  <si>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</si>
  <si>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</si>
  <si>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</si>
  <si>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</si>
  <si>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</si>
  <si>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</si>
  <si>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</si>
  <si>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</si>
  <si>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</si>
  <si>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</si>
  <si>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</si>
  <si>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</si>
  <si>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</si>
  <si>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</si>
  <si>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</si>
  <si>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</si>
  <si>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</si>
  <si>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</si>
  <si>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</si>
  <si>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Nghỉ làm việc (kể cả có phép) 3 ngày liên tục hoặc từ 4 đến 5 ngày (-1đ); từ 6 đến 7 ngày (-2đ);nghỉ từ ngày thứ 8 trở lên, mỗi ngày (-0,5đ)</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</si>
  <si>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</si>
  <si>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</si>
  <si>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 xml:space="preserve">Có trên 20% nhiệm vụ hoàn thành vượt tiến độ, có chất lượng và hiệu quả </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</si>
  <si>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</si>
  <si>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</si>
  <si>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</si>
  <si>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</si>
  <si>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</si>
  <si>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</si>
  <si>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</si>
  <si>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</si>
  <si>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</si>
  <si>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</si>
  <si>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</si>
  <si>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</si>
  <si>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</si>
  <si>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</si>
  <si>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</si>
  <si>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</si>
  <si>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</si>
  <si>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</si>
  <si>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</si>
  <si>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</si>
  <si>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</si>
  <si>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Mẫu 1 A2</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</si>
  <si>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</si>
  <si>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</si>
  <si>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Có trên 20% nhiệm vụ hoàn thành vượt tiến độ, có chất lượng và hiệu quả</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</si>
  <si>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</si>
  <si>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</si>
  <si>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</si>
  <si>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t>Ý KIẾN ĐÓNG GÓP CỤ THỂ CỦA ĐỒNG NGHIỆP:</t>
  </si>
  <si>
    <t>Mẫu 2 A2</t>
  </si>
  <si>
    <r>
      <t xml:space="preserve">TRƯỞNG ĐƠN VỊ
</t>
    </r>
    <r>
      <rPr>
        <i/>
        <sz val="13"/>
        <color indexed="8"/>
        <rFont val="Times New Roman"/>
        <family val="1"/>
      </rPr>
      <t>(ký tên và ghi rõ họ tên)</t>
    </r>
  </si>
  <si>
    <t>Mẫu 2 A4</t>
  </si>
  <si>
    <t>Điểm đồng nghiệp đánh giá</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</si>
  <si>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</si>
  <si>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</si>
  <si>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</si>
  <si>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</si>
  <si>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</si>
  <si>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</si>
  <si>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</si>
  <si>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</si>
  <si>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</si>
  <si>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</si>
  <si>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</si>
  <si>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</si>
  <si>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</si>
  <si>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Tổng số điểm cộng</t>
  </si>
  <si>
    <t>Tổng số điểm trừ</t>
  </si>
  <si>
    <t>Hợp đồng theo NĐ 111</t>
  </si>
  <si>
    <t>a</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</si>
  <si>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</si>
  <si>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</si>
  <si>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</si>
  <si>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</si>
  <si>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</si>
  <si>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</si>
  <si>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t>Họ và tên: Nguyễn Hữu Thiện</t>
  </si>
  <si>
    <t>Chức vụ: Trưởng Trung tâm</t>
  </si>
  <si>
    <r>
      <t>Đơn vị công tác</t>
    </r>
    <r>
      <rPr>
        <b/>
        <i/>
        <sz val="12"/>
        <color indexed="8"/>
        <rFont val="Times New Roman"/>
        <family val="1"/>
      </rPr>
      <t xml:space="preserve"> (phòng, khoa…): Trung tâm Điều hành - Quản lý dữ liệu</t>
    </r>
  </si>
  <si>
    <t>Mã số CBCCVC: 11100083326</t>
  </si>
  <si>
    <t>Họ và tên: Trương Thị Hồng</t>
  </si>
  <si>
    <t>Chức vụ: Phó trưởng Trung tâm</t>
  </si>
  <si>
    <t xml:space="preserve">Mã số CBCCVC: </t>
  </si>
  <si>
    <t>Họ và tên: Phạm Huỳnh Kim Ngân</t>
  </si>
  <si>
    <t>Chức vụ: Nhân viên</t>
  </si>
  <si>
    <t>Mã số CBCCVC: 79000H05.000612</t>
  </si>
  <si>
    <t>- Tổng hợp đăng các thông báo trên website nhà trường.
- Tham gia trả lời tư vấn tuyển sinh trên fanpage, facebook nhà trường.</t>
  </si>
  <si>
    <t>Họ và tên: Nguyễn Đan Trường</t>
  </si>
  <si>
    <t>Họ và tên người được đánh giá: Nguyễn Hữu Thiện</t>
  </si>
  <si>
    <t>Họ và tên: Vương Hội Khánh</t>
  </si>
  <si>
    <r>
      <t>Đơn vị công tác</t>
    </r>
    <r>
      <rPr>
        <b/>
        <i/>
        <sz val="12"/>
        <color indexed="8"/>
        <rFont val="Times New Roman"/>
        <family val="1"/>
      </rPr>
      <t xml:space="preserve"> (phòng, khoa…): Trung tâm Điều hành - Quản lý dữ liệu </t>
    </r>
  </si>
  <si>
    <t>Họ và tên người được đánh giá: Trương Thị Hồng</t>
  </si>
  <si>
    <t>Họ và tên người được đánh giá: Vương Hội Khánh</t>
  </si>
  <si>
    <t>Họ và tên người được đánh giá: Phạm Huỳnh Kim Ngân</t>
  </si>
  <si>
    <t>Họ và tên người được đánh giá: Nguyễn Đan Trường</t>
  </si>
  <si>
    <t>Họ và tên: Lương Công Phi</t>
  </si>
  <si>
    <t>-  Chụp hình, quay phim đăng tin các trường THPT, THCS đến tham quan học tập.</t>
  </si>
  <si>
    <t>Họ và tên người được đánh giá: Lương Công Phi</t>
  </si>
  <si>
    <t>Nguyễn Hữu</t>
  </si>
  <si>
    <t>Thiện</t>
  </si>
  <si>
    <t>Trương Thị</t>
  </si>
  <si>
    <t>Hồng</t>
  </si>
  <si>
    <t xml:space="preserve">Trương Hữu </t>
  </si>
  <si>
    <t>Lộc</t>
  </si>
  <si>
    <t>Vương Hội</t>
  </si>
  <si>
    <t>Khánh</t>
  </si>
  <si>
    <t>Phạm Huỳnh Kim</t>
  </si>
  <si>
    <t>Ngân</t>
  </si>
  <si>
    <t xml:space="preserve">Nguyễn Đan </t>
  </si>
  <si>
    <t>Trường</t>
  </si>
  <si>
    <t>Lương Công</t>
  </si>
  <si>
    <t>Phi</t>
  </si>
  <si>
    <t>11100083326</t>
  </si>
  <si>
    <t>40800000361</t>
  </si>
  <si>
    <t>40400000575</t>
  </si>
  <si>
    <t>79000H05.000612</t>
  </si>
  <si>
    <t>X</t>
  </si>
  <si>
    <r>
      <rPr>
        <sz val="13"/>
        <color indexed="8"/>
        <rFont val="Times New Roman"/>
        <family val="1"/>
      </rPr>
      <t xml:space="preserve">TRƯỜNG CAO ĐẲNG LÝ TỰ TRỌNG
THÀNH PHỐ HỒ CHÍ MINH
</t>
    </r>
    <r>
      <rPr>
        <b/>
        <sz val="13"/>
        <color indexed="8"/>
        <rFont val="Times New Roman"/>
        <family val="1"/>
      </rPr>
      <t>ĐƠN VỊ: TRUNG TÂM ĐIỀU HÀNH-QUẢN LÝ DỮ LIỆU</t>
    </r>
  </si>
  <si>
    <t>Họ và tên: Trương Hữu Lộc</t>
  </si>
  <si>
    <t>Mã số CBCCVC: 40800000361</t>
  </si>
  <si>
    <t>Họ và tên người được đánh giá: Trương Hữu Lộc</t>
  </si>
  <si>
    <t>A1</t>
  </si>
  <si>
    <t>A4</t>
  </si>
  <si>
    <r>
      <t xml:space="preserve">BÁO CÁO DANH SÁCH TỔNG HỢP KẾT QUẢ </t>
    </r>
    <r>
      <rPr>
        <b/>
        <sz val="13"/>
        <color indexed="8"/>
        <rFont val="Times New Roman"/>
        <family val="1"/>
      </rPr>
      <t>ĐÁNH GIÁ,
PHÂN LOẠI CỦA CÔNG CHỨC, VIÊN CHỨC
Kỳ đánh giá: Quý IV/2024</t>
    </r>
  </si>
  <si>
    <t>Thi đua quý 4/2024</t>
  </si>
  <si>
    <t>TP. Hồ Chí Minh, ngày 20  tháng 12 năm 2024</t>
  </si>
  <si>
    <t>B1</t>
  </si>
  <si>
    <t>BÁO CÁO ĐÁNH GIÁ KẾT QUẢ CÔNG TÁC CỦA CÁ NHÂN
Kỳ đánh giá:  Quý IV/2024</t>
  </si>
  <si>
    <t>Tp.HCM, ngày 20 tháng 12 năm 2024</t>
  </si>
  <si>
    <t>-  Chụp hình, quay phim, dựng video đăng tin fanpage về các hoạt động, sự kiện, tuyển sinh nhà Trường, thiết kế các sản phẩm trình chiếu, in ấn phục vụ cho sự kiện và lễ hội Nhà trường, Hỗ trợ Khoa, Phòng, Sinh viên khóa 24T4 sử dụng Microsoft office 365, Nâng cấp, bảo trì  hệ thống wifi, camera khu nhà C, L, E, H, G, thực hiện hướng dẫn tạo và đăng ký tài khoản Công dân học tập năm 2024.
- Tham gia thiết kế truyền thông nhà Trường.
- Trả lời tin nhắn tuyển sinh trên fanpage nhà Trường.
- Hỗ trợ cài đặt và sử dụng Mysign.
- Hỗ trợ sửa chữa lắp đặt camera, wifi khu L, khu E, khu H, khu I.</t>
  </si>
  <si>
    <t>Tp.HCM, ngày 20  tháng 12 năm 2024</t>
  </si>
  <si>
    <t xml:space="preserve"> Tạo tài khoản e-mail cho sinh viên khóa 24C1, 23C2, 24T4 học trực tuyến trên microsoft teams. Hỗ trợ Khoa, Phòng, Sinh viên khóa 24T4 sử dụng Microsoft office 365. Quay phim, dựng video clip, hình ảnh, tin bài post trên facebook, website để truyền thông về các hoạt động tuyển sinh. Nâng cấp, bảo trì  hệ thống wifi, camera khu nhà C, L, E, H, G. </t>
  </si>
  <si>
    <t>ĐÁNH GIÁ VÀ ĐÓNG GÓP Ý KIẾN ĐỐI VỚI ĐỒNG NGHIỆP
Kỳ đánh giá:  Quý IV/2024</t>
  </si>
  <si>
    <t>T10</t>
  </si>
  <si>
    <t>T11</t>
  </si>
  <si>
    <t>T12</t>
  </si>
  <si>
    <t>Hướng dẫn triển khai tập huấn Microsoft Teams 365 cho toàn trường; Hỗ trợ Lễ Khởi Giảng, lễ 20/11, hội thảo khoa học 2024, tập huấn tổng cục GDNN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</si>
</sst>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_);\(0\)"/>
  </numFmts>
  <fonts count="41"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000000"/>
      <name val="Times New Roman"/>
      <family val="1"/>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192">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7" fillId="0" borderId="1" xfId="0" applyFont="1" applyFill="1" applyBorder="1" applyAlignment="1" applyProtection="1">
      <alignment vertical="center" wrapText="1"/>
    </xf>
    <xf numFmtId="0" fontId="28"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8" fillId="0" borderId="1" xfId="0" applyNumberFormat="1" applyFont="1" applyFill="1" applyBorder="1" applyAlignment="1" applyProtection="1">
      <alignment horizontal="center" vertical="center" wrapText="1"/>
    </xf>
    <xf numFmtId="164" fontId="29"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8" fillId="0" borderId="1" xfId="0" applyNumberFormat="1" applyFont="1" applyFill="1" applyBorder="1" applyAlignment="1" applyProtection="1">
      <alignment horizontal="center" vertical="center" wrapText="1"/>
      <protection locked="0"/>
    </xf>
    <xf numFmtId="0" fontId="30" fillId="0" borderId="1" xfId="0" applyFont="1" applyFill="1" applyBorder="1" applyAlignment="1" applyProtection="1">
      <alignment horizontal="center" vertical="center" wrapText="1"/>
    </xf>
    <xf numFmtId="0" fontId="31"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32"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8" fillId="2" borderId="1" xfId="0" applyFont="1" applyFill="1" applyBorder="1" applyAlignment="1" applyProtection="1">
      <alignment horizontal="center" vertical="center" wrapText="1"/>
    </xf>
    <xf numFmtId="164" fontId="29"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8"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4" fillId="0" borderId="1" xfId="0" applyFont="1" applyFill="1" applyBorder="1" applyAlignment="1" applyProtection="1">
      <alignment horizontal="center" vertical="center" wrapText="1"/>
    </xf>
    <xf numFmtId="0" fontId="35"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9" fillId="0" borderId="1" xfId="0" applyNumberFormat="1"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22" fillId="2" borderId="1" xfId="0" quotePrefix="1" applyFont="1" applyFill="1" applyBorder="1" applyAlignment="1" applyProtection="1">
      <alignment horizontal="center" vertical="center" wrapText="1"/>
      <protection locked="0"/>
    </xf>
    <xf numFmtId="0" fontId="36" fillId="2" borderId="3" xfId="0" applyFont="1" applyFill="1" applyBorder="1" applyAlignment="1" applyProtection="1">
      <alignment horizontal="left" vertical="center" wrapText="1"/>
      <protection locked="0"/>
    </xf>
    <xf numFmtId="0" fontId="36" fillId="0" borderId="4" xfId="0" applyFont="1" applyFill="1" applyBorder="1" applyAlignment="1" applyProtection="1">
      <alignment horizontal="center" vertical="center" wrapText="1"/>
      <protection locked="0"/>
    </xf>
    <xf numFmtId="0" fontId="37" fillId="0" borderId="1" xfId="0" applyNumberFormat="1" applyFont="1" applyFill="1" applyBorder="1" applyAlignment="1" applyProtection="1">
      <alignment horizontal="right" vertical="center"/>
      <protection locked="0"/>
    </xf>
    <xf numFmtId="0" fontId="37" fillId="0" borderId="1" xfId="0" applyNumberFormat="1" applyFont="1" applyFill="1" applyBorder="1" applyAlignment="1" applyProtection="1">
      <alignment horizontal="center" vertical="center"/>
      <protection locked="0"/>
    </xf>
    <xf numFmtId="0" fontId="37" fillId="0" borderId="1" xfId="0" applyNumberFormat="1" applyFont="1" applyFill="1" applyBorder="1" applyAlignment="1" applyProtection="1">
      <alignment horizontal="center" vertical="center"/>
    </xf>
    <xf numFmtId="0" fontId="22"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37" fillId="0" borderId="5" xfId="0" applyNumberFormat="1" applyFont="1" applyFill="1" applyBorder="1" applyAlignment="1" applyProtection="1">
      <alignment horizontal="center" vertical="center"/>
      <protection locked="0"/>
    </xf>
    <xf numFmtId="0" fontId="23" fillId="0" borderId="1" xfId="0" applyFont="1" applyBorder="1" applyAlignment="1" applyProtection="1">
      <alignment horizontal="center" vertical="center" wrapText="1"/>
      <protection locked="0"/>
    </xf>
    <xf numFmtId="0" fontId="3" fillId="2" borderId="0" xfId="0" quotePrefix="1" applyFont="1" applyFill="1" applyBorder="1" applyAlignment="1" applyProtection="1">
      <alignment horizontal="center" vertical="center" wrapText="1"/>
      <protection locked="0"/>
    </xf>
    <xf numFmtId="0" fontId="38" fillId="2" borderId="0" xfId="0" applyFont="1" applyFill="1" applyBorder="1" applyAlignment="1" applyProtection="1">
      <alignment horizontal="left" vertical="center" wrapText="1"/>
      <protection locked="0"/>
    </xf>
    <xf numFmtId="0" fontId="37" fillId="0" borderId="0" xfId="0" applyNumberFormat="1" applyFont="1" applyFill="1" applyBorder="1" applyAlignment="1" applyProtection="1">
      <alignment horizontal="right" vertical="center"/>
      <protection locked="0"/>
    </xf>
    <xf numFmtId="0" fontId="37" fillId="0" borderId="0" xfId="0" applyNumberFormat="1" applyFont="1" applyFill="1" applyBorder="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3" fillId="0" borderId="2"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left"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2"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38" fillId="3" borderId="3" xfId="0" applyFont="1" applyFill="1" applyBorder="1" applyAlignment="1" applyProtection="1">
      <alignment horizontal="left" vertical="center"/>
      <protection locked="0"/>
    </xf>
    <xf numFmtId="0" fontId="38" fillId="3" borderId="4" xfId="0" applyFont="1" applyFill="1" applyBorder="1" applyAlignment="1" applyProtection="1">
      <alignment horizontal="center" vertical="center" wrapText="1"/>
      <protection locked="0"/>
    </xf>
    <xf numFmtId="0" fontId="39" fillId="3" borderId="1" xfId="0" applyNumberFormat="1" applyFont="1" applyFill="1" applyBorder="1" applyAlignment="1" applyProtection="1">
      <alignment horizontal="right" vertical="center"/>
      <protection locked="0"/>
    </xf>
    <xf numFmtId="0" fontId="37" fillId="3" borderId="5" xfId="0" applyNumberFormat="1" applyFont="1" applyFill="1" applyBorder="1" applyAlignment="1" applyProtection="1">
      <alignment horizontal="center" vertical="center"/>
      <protection locked="0"/>
    </xf>
    <xf numFmtId="0" fontId="23"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36" fillId="3" borderId="4" xfId="0" applyFont="1" applyFill="1" applyBorder="1" applyAlignment="1" applyProtection="1">
      <alignment horizontal="center" vertical="center" wrapText="1"/>
      <protection locked="0"/>
    </xf>
    <xf numFmtId="0" fontId="37" fillId="3" borderId="1" xfId="0" applyNumberFormat="1" applyFont="1" applyFill="1" applyBorder="1" applyAlignment="1" applyProtection="1">
      <alignment horizontal="right" vertical="center"/>
      <protection locked="0"/>
    </xf>
    <xf numFmtId="0" fontId="25" fillId="0" borderId="5" xfId="0" quotePrefix="1" applyFont="1" applyBorder="1" applyAlignment="1" applyProtection="1">
      <alignment horizontal="center" vertical="center" wrapText="1"/>
      <protection locked="0"/>
    </xf>
    <xf numFmtId="165" fontId="25" fillId="0" borderId="6" xfId="0" quotePrefix="1" applyNumberFormat="1" applyFont="1" applyBorder="1" applyAlignment="1" applyProtection="1">
      <alignment horizontal="center" vertical="center" wrapText="1"/>
      <protection locked="0"/>
    </xf>
    <xf numFmtId="165" fontId="25" fillId="0" borderId="1" xfId="0" quotePrefix="1" applyNumberFormat="1" applyFont="1" applyBorder="1" applyAlignment="1" applyProtection="1">
      <alignment horizontal="center" vertical="center" wrapText="1"/>
      <protection locked="0"/>
    </xf>
    <xf numFmtId="0" fontId="26" fillId="0" borderId="1" xfId="0" applyFont="1" applyBorder="1" applyAlignment="1" applyProtection="1">
      <alignment horizontal="center" vertical="center" wrapText="1"/>
      <protection locked="0"/>
    </xf>
    <xf numFmtId="0" fontId="5" fillId="4" borderId="1" xfId="0" applyFont="1" applyFill="1" applyBorder="1" applyAlignment="1" applyProtection="1">
      <alignment horizontal="center" vertical="center" wrapText="1"/>
      <protection locked="0"/>
    </xf>
    <xf numFmtId="165" fontId="25" fillId="4" borderId="1" xfId="0" quotePrefix="1" applyNumberFormat="1" applyFont="1" applyFill="1" applyBorder="1" applyAlignment="1" applyProtection="1">
      <alignment horizontal="center" vertical="center" wrapText="1"/>
      <protection locked="0"/>
    </xf>
    <xf numFmtId="0" fontId="3" fillId="4" borderId="5" xfId="0" applyFont="1" applyFill="1" applyBorder="1" applyAlignment="1" applyProtection="1">
      <alignment horizontal="center" vertical="center" wrapText="1"/>
      <protection locked="0"/>
    </xf>
    <xf numFmtId="0" fontId="37" fillId="4" borderId="1" xfId="0" applyNumberFormat="1" applyFont="1" applyFill="1" applyBorder="1" applyAlignment="1" applyProtection="1">
      <alignment horizontal="center" vertical="center"/>
      <protection locked="0"/>
    </xf>
    <xf numFmtId="0" fontId="37" fillId="4" borderId="5" xfId="0" applyNumberFormat="1" applyFont="1" applyFill="1" applyBorder="1" applyAlignment="1" applyProtection="1">
      <alignment horizontal="center" vertical="center"/>
      <protection locked="0"/>
    </xf>
    <xf numFmtId="0" fontId="5" fillId="0" borderId="0" xfId="0"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quotePrefix="1" applyFont="1" applyFill="1" applyBorder="1" applyAlignment="1" applyProtection="1">
      <alignment horizontal="center" vertical="center" wrapText="1"/>
      <protection locked="0"/>
    </xf>
    <xf numFmtId="0" fontId="37" fillId="0" borderId="5" xfId="0" applyNumberFormat="1" applyFont="1" applyFill="1" applyBorder="1" applyAlignment="1" applyProtection="1">
      <alignment horizontal="center" vertical="center"/>
    </xf>
    <xf numFmtId="0" fontId="40" fillId="0" borderId="1" xfId="0" quotePrefix="1" applyNumberFormat="1" applyFont="1" applyFill="1" applyBorder="1" applyAlignment="1" applyProtection="1">
      <alignment horizontal="center" vertical="center"/>
      <protection locked="0"/>
    </xf>
    <xf numFmtId="0" fontId="37" fillId="0" borderId="1" xfId="0" quotePrefix="1" applyNumberFormat="1" applyFont="1" applyFill="1" applyBorder="1" applyAlignment="1" applyProtection="1">
      <alignment horizontal="center" vertical="center"/>
      <protection locked="0"/>
    </xf>
    <xf numFmtId="0" fontId="5"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0" xfId="0" applyFont="1" applyFill="1" applyAlignment="1" applyProtection="1">
      <alignment horizontal="left"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8" fillId="0" borderId="3" xfId="0" applyFont="1" applyFill="1" applyBorder="1" applyAlignment="1" applyProtection="1">
      <alignment horizontal="justify" vertical="center" wrapText="1"/>
      <protection locked="0"/>
    </xf>
    <xf numFmtId="0" fontId="28" fillId="0" borderId="4" xfId="0" applyFont="1" applyFill="1" applyBorder="1" applyAlignment="1" applyProtection="1">
      <alignment horizontal="justify" vertical="center" wrapText="1"/>
      <protection locked="0"/>
    </xf>
    <xf numFmtId="0" fontId="28" fillId="0" borderId="5"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35" fillId="0" borderId="3" xfId="0" applyFont="1" applyBorder="1" applyAlignment="1">
      <alignment horizontal="left" vertical="center" wrapText="1"/>
    </xf>
    <xf numFmtId="0" fontId="35" fillId="0" borderId="4" xfId="0" applyFont="1" applyBorder="1" applyAlignment="1">
      <alignment horizontal="left" vertical="center" wrapText="1"/>
    </xf>
    <xf numFmtId="0" fontId="35" fillId="0" borderId="5" xfId="0" applyFont="1" applyBorder="1" applyAlignment="1">
      <alignment horizontal="left" vertical="center" wrapText="1"/>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8" fillId="0" borderId="3" xfId="0" applyFont="1" applyFill="1" applyBorder="1" applyAlignment="1" applyProtection="1">
      <alignment horizontal="left" vertical="center" wrapText="1"/>
      <protection locked="0"/>
    </xf>
    <xf numFmtId="0" fontId="28" fillId="0" borderId="4" xfId="0" applyFont="1" applyFill="1" applyBorder="1" applyAlignment="1" applyProtection="1">
      <alignment horizontal="left" vertical="center" wrapText="1"/>
      <protection locked="0"/>
    </xf>
    <xf numFmtId="0" fontId="28" fillId="0" borderId="5" xfId="0" applyFont="1" applyFill="1" applyBorder="1" applyAlignment="1" applyProtection="1">
      <alignment horizontal="left" vertical="center" wrapText="1"/>
      <protection locked="0"/>
    </xf>
    <xf numFmtId="0" fontId="28"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5" fillId="4" borderId="1" xfId="0" applyFont="1" applyFill="1" applyBorder="1" applyAlignment="1" applyProtection="1">
      <alignment horizontal="center" vertical="center" wrapText="1"/>
      <protection locked="0"/>
    </xf>
    <xf numFmtId="165" fontId="25" fillId="0" borderId="3" xfId="0" quotePrefix="1" applyNumberFormat="1" applyFont="1" applyBorder="1" applyAlignment="1" applyProtection="1">
      <alignment horizontal="center" vertical="center" wrapText="1"/>
      <protection locked="0"/>
    </xf>
    <xf numFmtId="165" fontId="25" fillId="0" borderId="5" xfId="0" quotePrefix="1" applyNumberFormat="1" applyFont="1" applyBorder="1" applyAlignment="1" applyProtection="1">
      <alignment horizontal="center" vertical="center" wrapText="1"/>
      <protection locked="0"/>
    </xf>
    <xf numFmtId="0" fontId="10" fillId="0" borderId="0"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xdr:cNvCxnSpPr/>
      </xdr:nvCxnSpPr>
      <xdr:spPr>
        <a:xfrm>
          <a:off x="3913201" y="63312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913201"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913201"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913201"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913201" y="652173"/>
          <a:ext cx="16684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6"/>
  <sheetViews>
    <sheetView topLeftCell="A70" zoomScaleNormal="100" workbookViewId="0">
      <selection activeCell="K78" sqref="K78"/>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118</v>
      </c>
    </row>
    <row r="2" spans="1:8" s="8" customFormat="1" ht="48.75" customHeight="1" x14ac:dyDescent="0.25">
      <c r="A2" s="116" t="s">
        <v>12</v>
      </c>
      <c r="B2" s="116"/>
      <c r="C2" s="116"/>
      <c r="D2" s="116" t="s">
        <v>16</v>
      </c>
      <c r="E2" s="116"/>
      <c r="F2" s="116"/>
      <c r="G2" s="116"/>
      <c r="H2" s="116"/>
    </row>
    <row r="3" spans="1:8" s="8" customFormat="1" ht="8.25" customHeight="1" x14ac:dyDescent="0.25">
      <c r="A3" s="115"/>
      <c r="B3" s="115"/>
      <c r="D3" s="10"/>
      <c r="E3" s="10"/>
      <c r="F3" s="10"/>
      <c r="G3" s="10"/>
      <c r="H3" s="10"/>
    </row>
    <row r="4" spans="1:8" ht="13.9" customHeight="1" x14ac:dyDescent="0.25">
      <c r="B4" s="4"/>
    </row>
    <row r="5" spans="1:8" ht="39.950000000000003" customHeight="1" x14ac:dyDescent="0.25">
      <c r="A5" s="165" t="s">
        <v>204</v>
      </c>
      <c r="B5" s="165"/>
      <c r="C5" s="165"/>
      <c r="D5" s="165"/>
      <c r="E5" s="165"/>
      <c r="F5" s="165"/>
      <c r="G5" s="165"/>
      <c r="H5" s="165"/>
    </row>
    <row r="6" spans="1:8" ht="12" customHeight="1" x14ac:dyDescent="0.25"/>
    <row r="7" spans="1:8" s="1" customFormat="1" ht="25.15" customHeight="1" x14ac:dyDescent="0.25">
      <c r="B7" s="117" t="s">
        <v>153</v>
      </c>
      <c r="C7" s="117"/>
      <c r="D7" s="117"/>
      <c r="E7" s="117"/>
      <c r="F7" s="117"/>
      <c r="G7" s="117"/>
      <c r="H7" s="117"/>
    </row>
    <row r="8" spans="1:8" s="1" customFormat="1" ht="20.100000000000001" customHeight="1" x14ac:dyDescent="0.25">
      <c r="B8" s="117" t="s">
        <v>154</v>
      </c>
      <c r="C8" s="117"/>
      <c r="D8" s="117"/>
      <c r="E8" s="117"/>
      <c r="F8" s="117"/>
      <c r="G8" s="117"/>
      <c r="H8" s="117"/>
    </row>
    <row r="9" spans="1:8" s="1" customFormat="1" ht="20.100000000000001" customHeight="1" x14ac:dyDescent="0.25">
      <c r="B9" s="117" t="s">
        <v>155</v>
      </c>
      <c r="C9" s="117"/>
      <c r="D9" s="117"/>
      <c r="E9" s="117"/>
      <c r="F9" s="117"/>
      <c r="G9" s="117"/>
      <c r="H9" s="117"/>
    </row>
    <row r="10" spans="1:8" s="1" customFormat="1" ht="20.100000000000001" customHeight="1" x14ac:dyDescent="0.25">
      <c r="B10" s="117" t="s">
        <v>156</v>
      </c>
      <c r="C10" s="117"/>
      <c r="D10" s="117"/>
      <c r="E10" s="117"/>
      <c r="F10" s="117"/>
      <c r="G10" s="117"/>
      <c r="H10" s="11"/>
    </row>
    <row r="11" spans="1:8" s="1" customFormat="1" ht="20.100000000000001" customHeight="1" x14ac:dyDescent="0.25">
      <c r="B11" s="11"/>
      <c r="C11" s="11"/>
    </row>
    <row r="12" spans="1:8" s="8" customFormat="1" ht="54.75" customHeight="1" x14ac:dyDescent="0.25">
      <c r="A12" s="12" t="s">
        <v>13</v>
      </c>
      <c r="B12" s="161" t="s">
        <v>14</v>
      </c>
      <c r="C12" s="161"/>
      <c r="D12" s="161"/>
      <c r="E12" s="12" t="s">
        <v>15</v>
      </c>
      <c r="F12" s="2" t="s">
        <v>19</v>
      </c>
      <c r="G12" s="2" t="s">
        <v>21</v>
      </c>
      <c r="H12" s="12" t="s">
        <v>17</v>
      </c>
    </row>
    <row r="13" spans="1:8" s="18" customFormat="1" ht="16.5" customHeight="1" x14ac:dyDescent="0.25">
      <c r="A13" s="13" t="s">
        <v>24</v>
      </c>
      <c r="B13" s="162" t="s">
        <v>25</v>
      </c>
      <c r="C13" s="163"/>
      <c r="D13" s="164"/>
      <c r="E13" s="13" t="s">
        <v>26</v>
      </c>
      <c r="F13" s="13" t="s">
        <v>27</v>
      </c>
      <c r="G13" s="13" t="s">
        <v>28</v>
      </c>
      <c r="H13" s="13" t="s">
        <v>29</v>
      </c>
    </row>
    <row r="14" spans="1:8" s="8" customFormat="1" ht="89.25" customHeight="1" x14ac:dyDescent="0.25">
      <c r="A14" s="12" t="s">
        <v>0</v>
      </c>
      <c r="B14" s="159" t="s">
        <v>94</v>
      </c>
      <c r="C14" s="159"/>
      <c r="D14" s="159"/>
      <c r="E14" s="22">
        <f>E15+E19+E25+E28</f>
        <v>20</v>
      </c>
      <c r="F14" s="26">
        <f>ROUND(F15+F19+F25+F28,1)</f>
        <v>20</v>
      </c>
      <c r="G14" s="27"/>
      <c r="H14" s="12"/>
    </row>
    <row r="15" spans="1:8" s="14" customFormat="1" ht="24" customHeight="1" x14ac:dyDescent="0.25">
      <c r="A15" s="3">
        <v>1</v>
      </c>
      <c r="B15" s="159" t="s">
        <v>47</v>
      </c>
      <c r="C15" s="159"/>
      <c r="D15" s="159"/>
      <c r="E15" s="22">
        <f>5-(E16+E17+E18)</f>
        <v>5</v>
      </c>
      <c r="F15" s="26">
        <f>ROUND(5-(F16+F17+F18),1)</f>
        <v>5</v>
      </c>
      <c r="G15" s="27"/>
      <c r="H15" s="3"/>
    </row>
    <row r="16" spans="1:8" s="14" customFormat="1" ht="119.25" customHeight="1" x14ac:dyDescent="0.25">
      <c r="A16" s="3" t="s">
        <v>30</v>
      </c>
      <c r="B16" s="147" t="s">
        <v>120</v>
      </c>
      <c r="C16" s="148"/>
      <c r="D16" s="149"/>
      <c r="E16" s="23"/>
      <c r="F16" s="33"/>
      <c r="G16" s="27"/>
      <c r="H16" s="3"/>
    </row>
    <row r="17" spans="1:8" s="25" customFormat="1" ht="67.7" customHeight="1" x14ac:dyDescent="0.25">
      <c r="A17" s="3" t="s">
        <v>31</v>
      </c>
      <c r="B17" s="147" t="s">
        <v>92</v>
      </c>
      <c r="C17" s="148"/>
      <c r="D17" s="149"/>
      <c r="E17" s="23"/>
      <c r="F17" s="33"/>
      <c r="G17" s="27"/>
      <c r="H17" s="31"/>
    </row>
    <row r="18" spans="1:8" s="25" customFormat="1" ht="85.5" customHeight="1" x14ac:dyDescent="0.25">
      <c r="A18" s="3" t="s">
        <v>32</v>
      </c>
      <c r="B18" s="147" t="s">
        <v>84</v>
      </c>
      <c r="C18" s="148"/>
      <c r="D18" s="149"/>
      <c r="E18" s="23"/>
      <c r="F18" s="33"/>
      <c r="G18" s="27"/>
      <c r="H18" s="31"/>
    </row>
    <row r="19" spans="1:8" s="25" customFormat="1" ht="47.65" customHeight="1" x14ac:dyDescent="0.25">
      <c r="A19" s="3">
        <v>2</v>
      </c>
      <c r="B19" s="144" t="s">
        <v>85</v>
      </c>
      <c r="C19" s="145"/>
      <c r="D19" s="146"/>
      <c r="E19" s="22">
        <f>6-(E20+E21+E22+E23+E24)</f>
        <v>6</v>
      </c>
      <c r="F19" s="26">
        <f>ROUND(6-(F20+F21+F22+F23+F24),1)</f>
        <v>6</v>
      </c>
      <c r="G19" s="27"/>
      <c r="H19" s="35"/>
    </row>
    <row r="20" spans="1:8" s="25" customFormat="1" ht="39.75" customHeight="1" x14ac:dyDescent="0.25">
      <c r="A20" s="19" t="s">
        <v>33</v>
      </c>
      <c r="B20" s="147" t="s">
        <v>50</v>
      </c>
      <c r="C20" s="148"/>
      <c r="D20" s="149"/>
      <c r="E20" s="20"/>
      <c r="F20" s="33"/>
      <c r="G20" s="27"/>
      <c r="H20" s="31"/>
    </row>
    <row r="21" spans="1:8" s="25" customFormat="1" ht="48.75" customHeight="1" x14ac:dyDescent="0.25">
      <c r="A21" s="19" t="s">
        <v>34</v>
      </c>
      <c r="B21" s="147" t="s">
        <v>49</v>
      </c>
      <c r="C21" s="148"/>
      <c r="D21" s="149"/>
      <c r="E21" s="20"/>
      <c r="F21" s="33"/>
      <c r="G21" s="27"/>
      <c r="H21" s="31"/>
    </row>
    <row r="22" spans="1:8" s="25" customFormat="1" ht="52.5" customHeight="1" x14ac:dyDescent="0.25">
      <c r="A22" s="3" t="s">
        <v>35</v>
      </c>
      <c r="B22" s="147" t="s">
        <v>83</v>
      </c>
      <c r="C22" s="148"/>
      <c r="D22" s="149"/>
      <c r="E22" s="23"/>
      <c r="F22" s="33"/>
      <c r="G22" s="27"/>
      <c r="H22" s="31"/>
    </row>
    <row r="23" spans="1:8" s="25" customFormat="1" ht="70.5" customHeight="1" x14ac:dyDescent="0.25">
      <c r="A23" s="3" t="s">
        <v>36</v>
      </c>
      <c r="B23" s="147" t="s">
        <v>86</v>
      </c>
      <c r="C23" s="148"/>
      <c r="D23" s="149"/>
      <c r="E23" s="23"/>
      <c r="F23" s="33"/>
      <c r="G23" s="27"/>
      <c r="H23" s="31"/>
    </row>
    <row r="24" spans="1:8" s="25" customFormat="1" ht="37.5" customHeight="1" x14ac:dyDescent="0.25">
      <c r="A24" s="3" t="s">
        <v>37</v>
      </c>
      <c r="B24" s="147" t="s">
        <v>52</v>
      </c>
      <c r="C24" s="148"/>
      <c r="D24" s="149"/>
      <c r="E24" s="23"/>
      <c r="F24" s="33"/>
      <c r="G24" s="27"/>
      <c r="H24" s="31"/>
    </row>
    <row r="25" spans="1:8" s="14" customFormat="1" ht="54" customHeight="1" x14ac:dyDescent="0.25">
      <c r="A25" s="3">
        <v>3</v>
      </c>
      <c r="B25" s="144" t="s">
        <v>53</v>
      </c>
      <c r="C25" s="145"/>
      <c r="D25" s="146"/>
      <c r="E25" s="22">
        <f>5-(E26+E27)</f>
        <v>5</v>
      </c>
      <c r="F25" s="26">
        <f>ROUND(5-(F26+F27),1)</f>
        <v>5</v>
      </c>
      <c r="G25" s="27"/>
      <c r="H25" s="3"/>
    </row>
    <row r="26" spans="1:8" s="25" customFormat="1" ht="102.75" customHeight="1" x14ac:dyDescent="0.25">
      <c r="A26" s="3" t="s">
        <v>38</v>
      </c>
      <c r="B26" s="147" t="s">
        <v>54</v>
      </c>
      <c r="C26" s="148"/>
      <c r="D26" s="149"/>
      <c r="E26" s="23"/>
      <c r="F26" s="19"/>
      <c r="G26" s="45"/>
      <c r="H26" s="31"/>
    </row>
    <row r="27" spans="1:8" s="25" customFormat="1" ht="54.75" customHeight="1" x14ac:dyDescent="0.25">
      <c r="A27" s="3" t="s">
        <v>39</v>
      </c>
      <c r="B27" s="147" t="s">
        <v>89</v>
      </c>
      <c r="C27" s="148"/>
      <c r="D27" s="149"/>
      <c r="E27" s="23"/>
      <c r="F27" s="19"/>
      <c r="G27" s="45"/>
      <c r="H27" s="31"/>
    </row>
    <row r="28" spans="1:8" s="25" customFormat="1" ht="99" customHeight="1" x14ac:dyDescent="0.25">
      <c r="A28" s="37">
        <v>4</v>
      </c>
      <c r="B28" s="144" t="s">
        <v>95</v>
      </c>
      <c r="C28" s="145"/>
      <c r="D28" s="146"/>
      <c r="E28" s="22">
        <f>4-(E29+E30+E31)</f>
        <v>4</v>
      </c>
      <c r="F28" s="26">
        <f>ROUND(4-(F29+F30+F31),1)</f>
        <v>4</v>
      </c>
      <c r="G28" s="27"/>
      <c r="H28" s="35"/>
    </row>
    <row r="29" spans="1:8" s="25" customFormat="1" ht="54.75" customHeight="1" x14ac:dyDescent="0.25">
      <c r="A29" s="3" t="s">
        <v>55</v>
      </c>
      <c r="B29" s="147" t="s">
        <v>56</v>
      </c>
      <c r="C29" s="148"/>
      <c r="D29" s="149"/>
      <c r="E29" s="23"/>
      <c r="F29" s="19"/>
      <c r="G29" s="45"/>
      <c r="H29" s="31"/>
    </row>
    <row r="30" spans="1:8" s="25" customFormat="1" ht="57" customHeight="1" x14ac:dyDescent="0.25">
      <c r="A30" s="3" t="s">
        <v>57</v>
      </c>
      <c r="B30" s="147" t="s">
        <v>87</v>
      </c>
      <c r="C30" s="148"/>
      <c r="D30" s="149"/>
      <c r="E30" s="23"/>
      <c r="F30" s="19"/>
      <c r="G30" s="45"/>
      <c r="H30" s="31"/>
    </row>
    <row r="31" spans="1:8" s="25" customFormat="1" ht="54" customHeight="1" x14ac:dyDescent="0.25">
      <c r="A31" s="3" t="s">
        <v>58</v>
      </c>
      <c r="B31" s="147" t="s">
        <v>69</v>
      </c>
      <c r="C31" s="148"/>
      <c r="D31" s="149"/>
      <c r="E31" s="23"/>
      <c r="F31" s="19"/>
      <c r="G31" s="45"/>
      <c r="H31" s="31"/>
    </row>
    <row r="32" spans="1:8" s="8" customFormat="1" ht="27.75" customHeight="1" x14ac:dyDescent="0.25">
      <c r="A32" s="12" t="s">
        <v>1</v>
      </c>
      <c r="B32" s="156" t="s">
        <v>18</v>
      </c>
      <c r="C32" s="157"/>
      <c r="D32" s="158"/>
      <c r="E32" s="22">
        <f>E33+E35+E37+E39+E41+E43</f>
        <v>20</v>
      </c>
      <c r="F32" s="26">
        <f>ROUND(F33+F35+F37+F39+F41+F43,1)</f>
        <v>12</v>
      </c>
      <c r="G32" s="27"/>
      <c r="H32" s="12"/>
    </row>
    <row r="33" spans="1:8" s="14" customFormat="1" ht="53.25" customHeight="1" x14ac:dyDescent="0.25">
      <c r="A33" s="3">
        <v>5</v>
      </c>
      <c r="B33" s="159" t="s">
        <v>75</v>
      </c>
      <c r="C33" s="159"/>
      <c r="D33" s="159"/>
      <c r="E33" s="22">
        <v>1</v>
      </c>
      <c r="F33" s="26">
        <f>IF(F34&gt;1,"1",F34)</f>
        <v>1</v>
      </c>
      <c r="G33" s="27"/>
      <c r="H33" s="3"/>
    </row>
    <row r="34" spans="1:8" s="14" customFormat="1" ht="57" customHeight="1" x14ac:dyDescent="0.25">
      <c r="A34" s="3"/>
      <c r="B34" s="160" t="s">
        <v>77</v>
      </c>
      <c r="C34" s="160"/>
      <c r="D34" s="160"/>
      <c r="E34" s="22"/>
      <c r="F34" s="33">
        <v>1</v>
      </c>
      <c r="G34" s="27"/>
      <c r="H34" s="3"/>
    </row>
    <row r="35" spans="1:8" s="14" customFormat="1" ht="55.5" customHeight="1" x14ac:dyDescent="0.25">
      <c r="A35" s="3">
        <v>6</v>
      </c>
      <c r="B35" s="144" t="s">
        <v>76</v>
      </c>
      <c r="C35" s="145"/>
      <c r="D35" s="146"/>
      <c r="E35" s="22">
        <v>2</v>
      </c>
      <c r="F35" s="26">
        <f>IF(F36&gt;2,"2",F36)</f>
        <v>2</v>
      </c>
      <c r="G35" s="27"/>
      <c r="H35" s="3"/>
    </row>
    <row r="36" spans="1:8" s="14" customFormat="1" ht="60" customHeight="1" x14ac:dyDescent="0.25">
      <c r="A36" s="3"/>
      <c r="B36" s="153" t="s">
        <v>42</v>
      </c>
      <c r="C36" s="154"/>
      <c r="D36" s="155"/>
      <c r="E36" s="22"/>
      <c r="F36" s="33">
        <v>2</v>
      </c>
      <c r="G36" s="27"/>
      <c r="H36" s="3"/>
    </row>
    <row r="37" spans="1:8" s="14" customFormat="1" ht="57" customHeight="1" x14ac:dyDescent="0.25">
      <c r="A37" s="3">
        <v>7</v>
      </c>
      <c r="B37" s="144" t="s">
        <v>71</v>
      </c>
      <c r="C37" s="145"/>
      <c r="D37" s="146"/>
      <c r="E37" s="22">
        <v>2</v>
      </c>
      <c r="F37" s="26">
        <f>IF(F38&gt;2,"2",F38)</f>
        <v>2</v>
      </c>
      <c r="G37" s="27"/>
      <c r="H37" s="3"/>
    </row>
    <row r="38" spans="1:8" s="14" customFormat="1" ht="75.75" customHeight="1" x14ac:dyDescent="0.25">
      <c r="A38" s="3"/>
      <c r="B38" s="147" t="s">
        <v>45</v>
      </c>
      <c r="C38" s="148"/>
      <c r="D38" s="149"/>
      <c r="E38" s="22"/>
      <c r="F38" s="33">
        <v>2</v>
      </c>
      <c r="G38" s="27"/>
      <c r="H38" s="3"/>
    </row>
    <row r="39" spans="1:8" s="14" customFormat="1" ht="58.5" customHeight="1" x14ac:dyDescent="0.25">
      <c r="A39" s="3">
        <v>8</v>
      </c>
      <c r="B39" s="144" t="s">
        <v>72</v>
      </c>
      <c r="C39" s="145"/>
      <c r="D39" s="146"/>
      <c r="E39" s="22">
        <v>2</v>
      </c>
      <c r="F39" s="26">
        <f>IF(F40&gt;8,"8",F40)</f>
        <v>2</v>
      </c>
      <c r="G39" s="27"/>
      <c r="H39" s="3"/>
    </row>
    <row r="40" spans="1:8" s="14" customFormat="1" ht="70.5" customHeight="1" x14ac:dyDescent="0.25">
      <c r="A40" s="3"/>
      <c r="B40" s="147" t="s">
        <v>43</v>
      </c>
      <c r="C40" s="148"/>
      <c r="D40" s="149"/>
      <c r="E40" s="22"/>
      <c r="F40" s="33">
        <v>2</v>
      </c>
      <c r="G40" s="27"/>
      <c r="H40" s="3"/>
    </row>
    <row r="41" spans="1:8" s="14" customFormat="1" ht="37.5" customHeight="1" x14ac:dyDescent="0.25">
      <c r="A41" s="3">
        <v>9</v>
      </c>
      <c r="B41" s="144" t="s">
        <v>96</v>
      </c>
      <c r="C41" s="145"/>
      <c r="D41" s="146"/>
      <c r="E41" s="22">
        <v>8</v>
      </c>
      <c r="F41" s="26">
        <f>IF(F42&gt;8,"8",F42)</f>
        <v>0</v>
      </c>
      <c r="G41" s="27"/>
      <c r="H41" s="3"/>
    </row>
    <row r="42" spans="1:8" s="14" customFormat="1" ht="171" customHeight="1" x14ac:dyDescent="0.25">
      <c r="A42" s="3"/>
      <c r="B42" s="147" t="s">
        <v>91</v>
      </c>
      <c r="C42" s="148"/>
      <c r="D42" s="149"/>
      <c r="E42" s="22"/>
      <c r="F42" s="33"/>
      <c r="G42" s="27"/>
      <c r="H42" s="3"/>
    </row>
    <row r="43" spans="1:8" s="14" customFormat="1" ht="55.5" customHeight="1" x14ac:dyDescent="0.25">
      <c r="A43" s="3">
        <v>10</v>
      </c>
      <c r="B43" s="144" t="s">
        <v>79</v>
      </c>
      <c r="C43" s="145"/>
      <c r="D43" s="146"/>
      <c r="E43" s="22">
        <v>5</v>
      </c>
      <c r="F43" s="26">
        <f>ROUND(IF((F44+F45)&gt;5,"5",(F44+F45)),1)</f>
        <v>5</v>
      </c>
      <c r="G43" s="27"/>
      <c r="H43" s="3"/>
    </row>
    <row r="44" spans="1:8" s="14" customFormat="1" ht="108" customHeight="1" x14ac:dyDescent="0.25">
      <c r="A44" s="3" t="s">
        <v>80</v>
      </c>
      <c r="B44" s="147" t="s">
        <v>78</v>
      </c>
      <c r="C44" s="148"/>
      <c r="D44" s="149"/>
      <c r="E44" s="22"/>
      <c r="F44" s="33">
        <v>3</v>
      </c>
      <c r="G44" s="27"/>
      <c r="H44" s="3"/>
    </row>
    <row r="45" spans="1:8" s="14" customFormat="1" ht="73.5" customHeight="1" x14ac:dyDescent="0.25">
      <c r="A45" s="3" t="s">
        <v>81</v>
      </c>
      <c r="B45" s="147" t="s">
        <v>82</v>
      </c>
      <c r="C45" s="148"/>
      <c r="D45" s="149"/>
      <c r="E45" s="22"/>
      <c r="F45" s="33">
        <v>2</v>
      </c>
      <c r="G45" s="27"/>
      <c r="H45" s="3"/>
    </row>
    <row r="46" spans="1:8" s="8" customFormat="1" ht="38.25" customHeight="1" x14ac:dyDescent="0.25">
      <c r="A46" s="12" t="s">
        <v>3</v>
      </c>
      <c r="B46" s="144" t="s">
        <v>97</v>
      </c>
      <c r="C46" s="145"/>
      <c r="D46" s="146"/>
      <c r="E46" s="22">
        <v>60</v>
      </c>
      <c r="F46" s="33">
        <f>SUM(F47:F63)</f>
        <v>60</v>
      </c>
      <c r="G46" s="27"/>
      <c r="H46" s="12"/>
    </row>
    <row r="47" spans="1:8" s="14" customFormat="1" ht="53.25" customHeight="1" x14ac:dyDescent="0.25">
      <c r="A47" s="3">
        <v>11</v>
      </c>
      <c r="B47" s="144" t="s">
        <v>98</v>
      </c>
      <c r="C47" s="145"/>
      <c r="D47" s="146"/>
      <c r="E47" s="22">
        <v>15</v>
      </c>
      <c r="F47" s="3"/>
      <c r="G47" s="34"/>
      <c r="H47" s="3"/>
    </row>
    <row r="48" spans="1:8" s="14" customFormat="1" ht="24" customHeight="1" x14ac:dyDescent="0.25">
      <c r="A48" s="3"/>
      <c r="B48" s="150" t="s">
        <v>99</v>
      </c>
      <c r="C48" s="151"/>
      <c r="D48" s="152"/>
      <c r="E48" s="46">
        <v>15</v>
      </c>
      <c r="F48" s="3">
        <v>15</v>
      </c>
      <c r="G48" s="34"/>
      <c r="H48" s="3"/>
    </row>
    <row r="49" spans="1:8" s="14" customFormat="1" ht="36" customHeight="1" x14ac:dyDescent="0.25">
      <c r="A49" s="3"/>
      <c r="B49" s="150" t="s">
        <v>100</v>
      </c>
      <c r="C49" s="151"/>
      <c r="D49" s="152"/>
      <c r="E49" s="46">
        <v>10</v>
      </c>
      <c r="F49" s="3"/>
      <c r="G49" s="34"/>
      <c r="H49" s="3"/>
    </row>
    <row r="50" spans="1:8" s="14" customFormat="1" ht="36" customHeight="1" x14ac:dyDescent="0.25">
      <c r="A50" s="3"/>
      <c r="B50" s="150" t="s">
        <v>101</v>
      </c>
      <c r="C50" s="151"/>
      <c r="D50" s="152"/>
      <c r="E50" s="46">
        <v>5</v>
      </c>
      <c r="F50" s="3"/>
      <c r="G50" s="34"/>
      <c r="H50" s="3"/>
    </row>
    <row r="51" spans="1:8" s="14" customFormat="1" ht="25.5" customHeight="1" x14ac:dyDescent="0.25">
      <c r="A51" s="3"/>
      <c r="B51" s="150" t="s">
        <v>102</v>
      </c>
      <c r="C51" s="151"/>
      <c r="D51" s="152"/>
      <c r="E51" s="46">
        <v>0</v>
      </c>
      <c r="F51" s="3"/>
      <c r="G51" s="34"/>
      <c r="H51" s="3"/>
    </row>
    <row r="52" spans="1:8" s="14" customFormat="1" ht="50.25" customHeight="1" x14ac:dyDescent="0.25">
      <c r="A52" s="3">
        <v>12</v>
      </c>
      <c r="B52" s="144" t="s">
        <v>108</v>
      </c>
      <c r="C52" s="145"/>
      <c r="D52" s="146"/>
      <c r="E52" s="22">
        <v>15</v>
      </c>
      <c r="F52" s="3"/>
      <c r="G52" s="34"/>
      <c r="H52" s="3"/>
    </row>
    <row r="53" spans="1:8" s="14" customFormat="1" ht="32.25" customHeight="1" x14ac:dyDescent="0.25">
      <c r="A53" s="3"/>
      <c r="B53" s="150" t="s">
        <v>103</v>
      </c>
      <c r="C53" s="151"/>
      <c r="D53" s="152"/>
      <c r="E53" s="46">
        <v>15</v>
      </c>
      <c r="F53" s="3">
        <v>15</v>
      </c>
      <c r="G53" s="34"/>
      <c r="H53" s="3"/>
    </row>
    <row r="54" spans="1:8" s="14" customFormat="1" ht="32.25" customHeight="1" x14ac:dyDescent="0.25">
      <c r="A54" s="3"/>
      <c r="B54" s="150" t="s">
        <v>104</v>
      </c>
      <c r="C54" s="151"/>
      <c r="D54" s="152"/>
      <c r="E54" s="46">
        <v>10</v>
      </c>
      <c r="F54" s="3"/>
      <c r="G54" s="34"/>
      <c r="H54" s="3"/>
    </row>
    <row r="55" spans="1:8" s="14" customFormat="1" ht="32.25" customHeight="1" x14ac:dyDescent="0.25">
      <c r="A55" s="3"/>
      <c r="B55" s="150" t="s">
        <v>105</v>
      </c>
      <c r="C55" s="151"/>
      <c r="D55" s="152"/>
      <c r="E55" s="46">
        <v>5</v>
      </c>
      <c r="F55" s="3"/>
      <c r="G55" s="34"/>
      <c r="H55" s="3"/>
    </row>
    <row r="56" spans="1:8" s="14" customFormat="1" ht="32.25" customHeight="1" x14ac:dyDescent="0.25">
      <c r="A56" s="3"/>
      <c r="B56" s="150" t="s">
        <v>106</v>
      </c>
      <c r="C56" s="151"/>
      <c r="D56" s="152"/>
      <c r="E56" s="46">
        <v>0</v>
      </c>
      <c r="F56" s="3"/>
      <c r="G56" s="34"/>
      <c r="H56" s="3"/>
    </row>
    <row r="57" spans="1:8" s="14" customFormat="1" ht="52.5" customHeight="1" x14ac:dyDescent="0.25">
      <c r="A57" s="3">
        <v>13</v>
      </c>
      <c r="B57" s="144" t="s">
        <v>107</v>
      </c>
      <c r="C57" s="145"/>
      <c r="D57" s="146"/>
      <c r="E57" s="22">
        <v>30</v>
      </c>
      <c r="F57" s="3"/>
      <c r="G57" s="34"/>
      <c r="H57" s="3"/>
    </row>
    <row r="58" spans="1:8" s="14" customFormat="1" ht="52.5" customHeight="1" x14ac:dyDescent="0.25">
      <c r="A58" s="3"/>
      <c r="B58" s="150" t="s">
        <v>109</v>
      </c>
      <c r="C58" s="151"/>
      <c r="D58" s="152"/>
      <c r="E58" s="46">
        <v>30</v>
      </c>
      <c r="F58" s="3">
        <v>30</v>
      </c>
      <c r="G58" s="34"/>
      <c r="H58" s="3"/>
    </row>
    <row r="59" spans="1:8" s="14" customFormat="1" ht="50.25" customHeight="1" x14ac:dyDescent="0.25">
      <c r="A59" s="3"/>
      <c r="B59" s="150" t="s">
        <v>110</v>
      </c>
      <c r="C59" s="151"/>
      <c r="D59" s="152"/>
      <c r="E59" s="46">
        <v>25</v>
      </c>
      <c r="F59" s="3"/>
      <c r="G59" s="34"/>
      <c r="H59" s="3"/>
    </row>
    <row r="60" spans="1:8" s="14" customFormat="1" ht="50.25" customHeight="1" x14ac:dyDescent="0.25">
      <c r="A60" s="3"/>
      <c r="B60" s="150" t="s">
        <v>111</v>
      </c>
      <c r="C60" s="151"/>
      <c r="D60" s="152"/>
      <c r="E60" s="46">
        <v>20</v>
      </c>
      <c r="F60" s="3"/>
      <c r="G60" s="34"/>
      <c r="H60" s="3"/>
    </row>
    <row r="61" spans="1:8" s="14" customFormat="1" ht="50.25" customHeight="1" x14ac:dyDescent="0.25">
      <c r="A61" s="3"/>
      <c r="B61" s="150" t="s">
        <v>112</v>
      </c>
      <c r="C61" s="151"/>
      <c r="D61" s="152"/>
      <c r="E61" s="46">
        <v>15</v>
      </c>
      <c r="F61" s="3"/>
      <c r="G61" s="34"/>
      <c r="H61" s="3"/>
    </row>
    <row r="62" spans="1:8" s="14" customFormat="1" ht="50.25" customHeight="1" x14ac:dyDescent="0.25">
      <c r="A62" s="3"/>
      <c r="B62" s="150" t="s">
        <v>113</v>
      </c>
      <c r="C62" s="151"/>
      <c r="D62" s="152"/>
      <c r="E62" s="46">
        <v>10</v>
      </c>
      <c r="F62" s="3"/>
      <c r="G62" s="34"/>
      <c r="H62" s="3"/>
    </row>
    <row r="63" spans="1:8" s="14" customFormat="1" ht="37.5" customHeight="1" x14ac:dyDescent="0.25">
      <c r="A63" s="3"/>
      <c r="B63" s="150" t="s">
        <v>114</v>
      </c>
      <c r="C63" s="151"/>
      <c r="D63" s="152"/>
      <c r="E63" s="46">
        <v>0</v>
      </c>
      <c r="F63" s="3"/>
      <c r="G63" s="34"/>
      <c r="H63" s="3"/>
    </row>
    <row r="64" spans="1:8" s="8" customFormat="1" ht="26.25" customHeight="1" x14ac:dyDescent="0.25">
      <c r="A64" s="12"/>
      <c r="B64" s="130" t="s">
        <v>4</v>
      </c>
      <c r="C64" s="131"/>
      <c r="D64" s="132"/>
      <c r="E64" s="24">
        <f>E14+E32+E46</f>
        <v>100</v>
      </c>
      <c r="F64" s="49">
        <f>F14+F32+F46</f>
        <v>92</v>
      </c>
      <c r="G64" s="49"/>
      <c r="H64" s="51"/>
    </row>
    <row r="65" spans="1:8" ht="27" customHeight="1" x14ac:dyDescent="0.25">
      <c r="A65" s="28"/>
      <c r="B65" s="133" t="s">
        <v>115</v>
      </c>
      <c r="C65" s="134"/>
      <c r="D65" s="135"/>
      <c r="E65" s="44"/>
      <c r="F65" s="50"/>
      <c r="G65" s="52"/>
      <c r="H65" s="50"/>
    </row>
    <row r="66" spans="1:8" ht="50.25" customHeight="1" x14ac:dyDescent="0.25">
      <c r="A66" s="28"/>
      <c r="B66" s="130" t="s">
        <v>116</v>
      </c>
      <c r="C66" s="131"/>
      <c r="D66" s="132"/>
      <c r="E66" s="24">
        <f>E64-E65</f>
        <v>100</v>
      </c>
      <c r="F66" s="49">
        <f>ROUND(F64-F65,1)</f>
        <v>92</v>
      </c>
      <c r="G66" s="49"/>
      <c r="H66" s="51"/>
    </row>
    <row r="67" spans="1:8" ht="18" customHeight="1" x14ac:dyDescent="0.25">
      <c r="A67" s="29"/>
      <c r="B67" s="30"/>
      <c r="C67" s="30"/>
      <c r="D67" s="30"/>
      <c r="E67" s="29"/>
      <c r="F67" s="29"/>
      <c r="G67" s="29"/>
      <c r="H67" s="29"/>
    </row>
    <row r="68" spans="1:8" ht="18" customHeight="1" x14ac:dyDescent="0.25">
      <c r="A68" s="29"/>
      <c r="B68" s="30"/>
      <c r="C68" s="30"/>
      <c r="D68" s="30"/>
      <c r="E68" s="29"/>
      <c r="F68" s="29"/>
      <c r="G68" s="29"/>
      <c r="H68" s="29"/>
    </row>
    <row r="69" spans="1:8" ht="29.25" customHeight="1" x14ac:dyDescent="0.25">
      <c r="B69" s="136" t="s">
        <v>20</v>
      </c>
      <c r="C69" s="136"/>
      <c r="D69" s="136"/>
    </row>
    <row r="70" spans="1:8" s="1" customFormat="1" ht="32.25" customHeight="1" x14ac:dyDescent="0.25">
      <c r="A70" s="137" t="s">
        <v>9</v>
      </c>
      <c r="B70" s="138"/>
      <c r="C70" s="139"/>
      <c r="D70" s="142" t="s">
        <v>62</v>
      </c>
      <c r="E70" s="127" t="s">
        <v>63</v>
      </c>
      <c r="F70" s="127"/>
      <c r="G70" s="128" t="s">
        <v>66</v>
      </c>
      <c r="H70" s="129"/>
    </row>
    <row r="71" spans="1:8" s="1" customFormat="1" ht="63" x14ac:dyDescent="0.25">
      <c r="A71" s="140"/>
      <c r="B71" s="122"/>
      <c r="C71" s="141"/>
      <c r="D71" s="143"/>
      <c r="E71" s="2" t="s">
        <v>64</v>
      </c>
      <c r="F71" s="2" t="s">
        <v>65</v>
      </c>
      <c r="G71" s="2" t="s">
        <v>67</v>
      </c>
      <c r="H71" s="2" t="s">
        <v>68</v>
      </c>
    </row>
    <row r="72" spans="1:8" ht="38.25" customHeight="1" x14ac:dyDescent="0.25">
      <c r="A72" s="118" t="s">
        <v>5</v>
      </c>
      <c r="B72" s="119"/>
      <c r="C72" s="120"/>
      <c r="D72" s="3" t="s">
        <v>59</v>
      </c>
      <c r="E72" s="20">
        <f>IF(AND(90&lt;=F66,F66&lt;100),F66,"")</f>
        <v>92</v>
      </c>
      <c r="F72" s="20" t="str">
        <f>IF(AND(90&lt;=G66,G66&lt;=100),G66,"")</f>
        <v/>
      </c>
      <c r="G72" s="32" t="str">
        <f t="shared" ref="G72:H75" si="0">IF(ISNUMBER(E72)=TRUE,"X","")</f>
        <v>X</v>
      </c>
      <c r="H72" s="32" t="str">
        <f t="shared" si="0"/>
        <v/>
      </c>
    </row>
    <row r="73" spans="1:8" ht="48.75" customHeight="1" x14ac:dyDescent="0.25">
      <c r="A73" s="118" t="s">
        <v>11</v>
      </c>
      <c r="B73" s="119"/>
      <c r="C73" s="120"/>
      <c r="D73" s="3" t="s">
        <v>60</v>
      </c>
      <c r="E73" s="20" t="str">
        <f>IF(AND(75&lt;=F66,F66&lt;90),F66,"")</f>
        <v/>
      </c>
      <c r="F73" s="20" t="str">
        <f>IF(AND(75&lt;=G66,G66&lt;90),G66,"")</f>
        <v/>
      </c>
      <c r="G73" s="32" t="str">
        <f t="shared" si="0"/>
        <v/>
      </c>
      <c r="H73" s="32" t="str">
        <f t="shared" si="0"/>
        <v/>
      </c>
    </row>
    <row r="74" spans="1:8" ht="50.25" customHeight="1" x14ac:dyDescent="0.25">
      <c r="A74" s="118" t="s">
        <v>6</v>
      </c>
      <c r="B74" s="119"/>
      <c r="C74" s="120"/>
      <c r="D74" s="3" t="s">
        <v>61</v>
      </c>
      <c r="E74" s="20" t="str">
        <f>IF(AND(50&lt;=F66,F66&lt;75),F66,"")</f>
        <v/>
      </c>
      <c r="F74" s="20" t="str">
        <f>IF(AND(50&lt;=G66,G66&lt;75),G66,"")</f>
        <v/>
      </c>
      <c r="G74" s="32" t="str">
        <f t="shared" si="0"/>
        <v/>
      </c>
      <c r="H74" s="32" t="str">
        <f t="shared" si="0"/>
        <v/>
      </c>
    </row>
    <row r="75" spans="1:8" ht="37.5" customHeight="1" x14ac:dyDescent="0.25">
      <c r="A75" s="118" t="s">
        <v>8</v>
      </c>
      <c r="B75" s="119"/>
      <c r="C75" s="120"/>
      <c r="D75" s="3" t="s">
        <v>7</v>
      </c>
      <c r="E75" s="20" t="str">
        <f>IF(AND(0&lt;F66,F66&lt;50),F66,"")</f>
        <v/>
      </c>
      <c r="F75" s="20" t="str">
        <f>IF(AND(0&lt;G66,G66&lt;50),G66,"")</f>
        <v/>
      </c>
      <c r="G75" s="32" t="str">
        <f t="shared" si="0"/>
        <v/>
      </c>
      <c r="H75" s="32" t="str">
        <f t="shared" si="0"/>
        <v/>
      </c>
    </row>
    <row r="77" spans="1:8" s="6" customFormat="1" ht="20.25" customHeight="1" x14ac:dyDescent="0.25">
      <c r="B77" s="7"/>
      <c r="D77" s="121" t="s">
        <v>205</v>
      </c>
      <c r="E77" s="121"/>
      <c r="F77" s="121"/>
      <c r="G77" s="121"/>
      <c r="H77" s="121"/>
    </row>
    <row r="78" spans="1:8" s="8" customFormat="1" ht="35.25" customHeight="1" x14ac:dyDescent="0.25">
      <c r="D78" s="116" t="s">
        <v>10</v>
      </c>
      <c r="E78" s="116"/>
      <c r="F78" s="116"/>
      <c r="G78" s="116"/>
      <c r="H78" s="116"/>
    </row>
    <row r="79" spans="1:8" x14ac:dyDescent="0.25">
      <c r="D79" s="16"/>
      <c r="E79" s="16"/>
      <c r="F79" s="16"/>
      <c r="G79" s="16"/>
      <c r="H79" s="16"/>
    </row>
    <row r="83" spans="2:8" ht="25.15" customHeight="1" x14ac:dyDescent="0.25">
      <c r="B83" s="122" t="s">
        <v>22</v>
      </c>
      <c r="C83" s="122"/>
      <c r="D83" s="122"/>
      <c r="E83" s="122"/>
      <c r="F83" s="122"/>
      <c r="G83" s="122"/>
      <c r="H83" s="122"/>
    </row>
    <row r="84" spans="2:8" ht="106.9" customHeight="1" x14ac:dyDescent="0.25">
      <c r="B84" s="123" t="s">
        <v>23</v>
      </c>
      <c r="C84" s="124"/>
      <c r="D84" s="124"/>
      <c r="E84" s="124"/>
      <c r="F84" s="124"/>
      <c r="G84" s="124"/>
      <c r="H84" s="125"/>
    </row>
    <row r="85" spans="2:8" ht="25.15" customHeight="1" x14ac:dyDescent="0.25">
      <c r="B85" s="17"/>
      <c r="D85" s="126" t="s">
        <v>117</v>
      </c>
      <c r="E85" s="126"/>
      <c r="F85" s="126"/>
      <c r="G85" s="126"/>
      <c r="H85" s="126"/>
    </row>
    <row r="86" spans="2:8" ht="21" customHeight="1" x14ac:dyDescent="0.25">
      <c r="B86" s="15"/>
      <c r="D86" s="115" t="s">
        <v>44</v>
      </c>
      <c r="E86" s="115"/>
      <c r="F86" s="115"/>
      <c r="G86" s="115"/>
      <c r="H86" s="115"/>
    </row>
  </sheetData>
  <sheetProtection formatCells="0" formatColumns="0" formatRows="0" insertColumns="0" insertRows="0" insertHyperlinks="0" deleteColumns="0" deleteRows="0" selectLockedCells="1" sort="0" autoFilter="0" pivotTables="0"/>
  <autoFilter ref="A12:H66">
    <filterColumn colId="1" showButton="0"/>
    <filterColumn colId="2" showButton="0"/>
  </autoFilter>
  <mergeCells count="78">
    <mergeCell ref="B57:D57"/>
    <mergeCell ref="B52:D52"/>
    <mergeCell ref="B53:D53"/>
    <mergeCell ref="B54:D54"/>
    <mergeCell ref="B55:D55"/>
    <mergeCell ref="B56:D56"/>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5:D45"/>
    <mergeCell ref="B69:D69"/>
    <mergeCell ref="A70:C71"/>
    <mergeCell ref="D70:D71"/>
    <mergeCell ref="B46:D46"/>
    <mergeCell ref="B44:D44"/>
    <mergeCell ref="B47:D47"/>
    <mergeCell ref="B62:D62"/>
    <mergeCell ref="B63:D63"/>
    <mergeCell ref="B48:D48"/>
    <mergeCell ref="B49:D49"/>
    <mergeCell ref="B50:D50"/>
    <mergeCell ref="B51:D51"/>
    <mergeCell ref="B58:D58"/>
    <mergeCell ref="B59:D59"/>
    <mergeCell ref="B60:D60"/>
    <mergeCell ref="B61:D61"/>
    <mergeCell ref="D86:H86"/>
    <mergeCell ref="D78:H78"/>
    <mergeCell ref="B10:G10"/>
    <mergeCell ref="A75:C75"/>
    <mergeCell ref="D77:H77"/>
    <mergeCell ref="B83:H83"/>
    <mergeCell ref="B84:H84"/>
    <mergeCell ref="D85:H85"/>
    <mergeCell ref="E70:F70"/>
    <mergeCell ref="G70:H70"/>
    <mergeCell ref="A72:C72"/>
    <mergeCell ref="A73:C73"/>
    <mergeCell ref="A74:C74"/>
    <mergeCell ref="B64:D64"/>
    <mergeCell ref="B65:D65"/>
    <mergeCell ref="B66:D66"/>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6"/>
  <sheetViews>
    <sheetView zoomScaleNormal="100" workbookViewId="0">
      <selection activeCell="K70" sqref="K70"/>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118</v>
      </c>
    </row>
    <row r="2" spans="1:8" s="107" customFormat="1" ht="48.75" customHeight="1" x14ac:dyDescent="0.25">
      <c r="A2" s="116" t="s">
        <v>12</v>
      </c>
      <c r="B2" s="116"/>
      <c r="C2" s="116"/>
      <c r="D2" s="116" t="s">
        <v>16</v>
      </c>
      <c r="E2" s="116"/>
      <c r="F2" s="116"/>
      <c r="G2" s="116"/>
      <c r="H2" s="116"/>
    </row>
    <row r="3" spans="1:8" s="107" customFormat="1" ht="8.25" customHeight="1" x14ac:dyDescent="0.25">
      <c r="A3" s="115"/>
      <c r="B3" s="115"/>
      <c r="D3" s="10"/>
      <c r="E3" s="10"/>
      <c r="F3" s="10"/>
      <c r="G3" s="10"/>
      <c r="H3" s="10"/>
    </row>
    <row r="4" spans="1:8" ht="13.9" customHeight="1" x14ac:dyDescent="0.25">
      <c r="B4" s="4"/>
    </row>
    <row r="5" spans="1:8" ht="39.950000000000003" customHeight="1" x14ac:dyDescent="0.25">
      <c r="A5" s="165" t="s">
        <v>204</v>
      </c>
      <c r="B5" s="165"/>
      <c r="C5" s="165"/>
      <c r="D5" s="165"/>
      <c r="E5" s="165"/>
      <c r="F5" s="165"/>
      <c r="G5" s="165"/>
      <c r="H5" s="165"/>
    </row>
    <row r="6" spans="1:8" ht="12" customHeight="1" x14ac:dyDescent="0.25"/>
    <row r="7" spans="1:8" s="1" customFormat="1" ht="25.15" customHeight="1" x14ac:dyDescent="0.25">
      <c r="B7" s="117" t="s">
        <v>157</v>
      </c>
      <c r="C7" s="117"/>
      <c r="D7" s="117"/>
      <c r="E7" s="117"/>
      <c r="F7" s="117"/>
      <c r="G7" s="117"/>
      <c r="H7" s="117"/>
    </row>
    <row r="8" spans="1:8" s="1" customFormat="1" ht="20.100000000000001" customHeight="1" x14ac:dyDescent="0.25">
      <c r="B8" s="117" t="s">
        <v>158</v>
      </c>
      <c r="C8" s="117"/>
      <c r="D8" s="117"/>
      <c r="E8" s="117"/>
      <c r="F8" s="117"/>
      <c r="G8" s="117"/>
      <c r="H8" s="117"/>
    </row>
    <row r="9" spans="1:8" s="1" customFormat="1" ht="20.100000000000001" customHeight="1" x14ac:dyDescent="0.25">
      <c r="B9" s="117" t="s">
        <v>155</v>
      </c>
      <c r="C9" s="117"/>
      <c r="D9" s="117"/>
      <c r="E9" s="117"/>
      <c r="F9" s="117"/>
      <c r="G9" s="117"/>
      <c r="H9" s="117"/>
    </row>
    <row r="10" spans="1:8" s="1" customFormat="1" ht="20.100000000000001" customHeight="1" x14ac:dyDescent="0.25">
      <c r="B10" s="108" t="s">
        <v>159</v>
      </c>
      <c r="C10" s="108"/>
      <c r="D10" s="108"/>
      <c r="E10" s="108"/>
      <c r="F10" s="108"/>
      <c r="G10" s="108"/>
      <c r="H10" s="108"/>
    </row>
    <row r="11" spans="1:8" s="1" customFormat="1" ht="20.100000000000001" customHeight="1" x14ac:dyDescent="0.25">
      <c r="B11" s="108"/>
      <c r="C11" s="108"/>
    </row>
    <row r="12" spans="1:8" s="107" customFormat="1" ht="54.75" customHeight="1" x14ac:dyDescent="0.25">
      <c r="A12" s="109" t="s">
        <v>13</v>
      </c>
      <c r="B12" s="161" t="s">
        <v>14</v>
      </c>
      <c r="C12" s="161"/>
      <c r="D12" s="161"/>
      <c r="E12" s="109" t="s">
        <v>15</v>
      </c>
      <c r="F12" s="110" t="s">
        <v>19</v>
      </c>
      <c r="G12" s="110" t="s">
        <v>21</v>
      </c>
      <c r="H12" s="109" t="s">
        <v>17</v>
      </c>
    </row>
    <row r="13" spans="1:8" s="18" customFormat="1" ht="16.5" customHeight="1" x14ac:dyDescent="0.25">
      <c r="A13" s="13" t="s">
        <v>24</v>
      </c>
      <c r="B13" s="162" t="s">
        <v>25</v>
      </c>
      <c r="C13" s="163"/>
      <c r="D13" s="164"/>
      <c r="E13" s="13" t="s">
        <v>26</v>
      </c>
      <c r="F13" s="13" t="s">
        <v>27</v>
      </c>
      <c r="G13" s="13" t="s">
        <v>28</v>
      </c>
      <c r="H13" s="13" t="s">
        <v>29</v>
      </c>
    </row>
    <row r="14" spans="1:8" s="107" customFormat="1" ht="89.25" customHeight="1" x14ac:dyDescent="0.25">
      <c r="A14" s="109" t="s">
        <v>0</v>
      </c>
      <c r="B14" s="159" t="s">
        <v>94</v>
      </c>
      <c r="C14" s="159"/>
      <c r="D14" s="159"/>
      <c r="E14" s="22">
        <f>E15+E19+E25+E28</f>
        <v>20</v>
      </c>
      <c r="F14" s="26">
        <f>ROUND(F15+F19+F25+F28,1)</f>
        <v>20</v>
      </c>
      <c r="G14" s="27"/>
      <c r="H14" s="109"/>
    </row>
    <row r="15" spans="1:8" s="14" customFormat="1" ht="24" customHeight="1" x14ac:dyDescent="0.25">
      <c r="A15" s="3">
        <v>1</v>
      </c>
      <c r="B15" s="159" t="s">
        <v>47</v>
      </c>
      <c r="C15" s="159"/>
      <c r="D15" s="159"/>
      <c r="E15" s="22">
        <f>5-(E16+E17+E18)</f>
        <v>5</v>
      </c>
      <c r="F15" s="26">
        <f>ROUND(5-(F16+F17+F18),1)</f>
        <v>5</v>
      </c>
      <c r="G15" s="27"/>
      <c r="H15" s="3"/>
    </row>
    <row r="16" spans="1:8" s="14" customFormat="1" ht="119.25" customHeight="1" x14ac:dyDescent="0.25">
      <c r="A16" s="3" t="s">
        <v>30</v>
      </c>
      <c r="B16" s="147" t="s">
        <v>120</v>
      </c>
      <c r="C16" s="148"/>
      <c r="D16" s="149"/>
      <c r="E16" s="23"/>
      <c r="F16" s="33"/>
      <c r="G16" s="27"/>
      <c r="H16" s="3"/>
    </row>
    <row r="17" spans="1:8" s="25" customFormat="1" ht="67.7" customHeight="1" x14ac:dyDescent="0.25">
      <c r="A17" s="3" t="s">
        <v>31</v>
      </c>
      <c r="B17" s="147" t="s">
        <v>92</v>
      </c>
      <c r="C17" s="148"/>
      <c r="D17" s="149"/>
      <c r="E17" s="23"/>
      <c r="F17" s="33"/>
      <c r="G17" s="27"/>
      <c r="H17" s="31"/>
    </row>
    <row r="18" spans="1:8" s="25" customFormat="1" ht="85.5" customHeight="1" x14ac:dyDescent="0.25">
      <c r="A18" s="3" t="s">
        <v>32</v>
      </c>
      <c r="B18" s="147" t="s">
        <v>84</v>
      </c>
      <c r="C18" s="148"/>
      <c r="D18" s="149"/>
      <c r="E18" s="23"/>
      <c r="F18" s="33"/>
      <c r="G18" s="27"/>
      <c r="H18" s="31"/>
    </row>
    <row r="19" spans="1:8" s="25" customFormat="1" ht="47.65" customHeight="1" x14ac:dyDescent="0.25">
      <c r="A19" s="3">
        <v>2</v>
      </c>
      <c r="B19" s="144" t="s">
        <v>85</v>
      </c>
      <c r="C19" s="145"/>
      <c r="D19" s="146"/>
      <c r="E19" s="22">
        <f>6-(E20+E21+E22+E23+E24)</f>
        <v>6</v>
      </c>
      <c r="F19" s="26">
        <f>ROUND(6-(F20+F21+F22+F23+F24),1)</f>
        <v>6</v>
      </c>
      <c r="G19" s="27"/>
      <c r="H19" s="35"/>
    </row>
    <row r="20" spans="1:8" s="25" customFormat="1" ht="39.75" customHeight="1" x14ac:dyDescent="0.25">
      <c r="A20" s="19" t="s">
        <v>33</v>
      </c>
      <c r="B20" s="147" t="s">
        <v>50</v>
      </c>
      <c r="C20" s="148"/>
      <c r="D20" s="149"/>
      <c r="E20" s="20"/>
      <c r="F20" s="33"/>
      <c r="G20" s="27"/>
      <c r="H20" s="31"/>
    </row>
    <row r="21" spans="1:8" s="25" customFormat="1" ht="48.75" customHeight="1" x14ac:dyDescent="0.25">
      <c r="A21" s="19" t="s">
        <v>34</v>
      </c>
      <c r="B21" s="147" t="s">
        <v>49</v>
      </c>
      <c r="C21" s="148"/>
      <c r="D21" s="149"/>
      <c r="E21" s="20"/>
      <c r="F21" s="33"/>
      <c r="G21" s="27"/>
      <c r="H21" s="31"/>
    </row>
    <row r="22" spans="1:8" s="25" customFormat="1" ht="52.5" customHeight="1" x14ac:dyDescent="0.25">
      <c r="A22" s="3" t="s">
        <v>35</v>
      </c>
      <c r="B22" s="147" t="s">
        <v>83</v>
      </c>
      <c r="C22" s="148"/>
      <c r="D22" s="149"/>
      <c r="E22" s="23"/>
      <c r="F22" s="33"/>
      <c r="G22" s="27"/>
      <c r="H22" s="31"/>
    </row>
    <row r="23" spans="1:8" s="25" customFormat="1" ht="70.5" customHeight="1" x14ac:dyDescent="0.25">
      <c r="A23" s="3" t="s">
        <v>36</v>
      </c>
      <c r="B23" s="147" t="s">
        <v>86</v>
      </c>
      <c r="C23" s="148"/>
      <c r="D23" s="149"/>
      <c r="E23" s="23"/>
      <c r="F23" s="33"/>
      <c r="G23" s="27"/>
      <c r="H23" s="31"/>
    </row>
    <row r="24" spans="1:8" s="25" customFormat="1" ht="37.5" customHeight="1" x14ac:dyDescent="0.25">
      <c r="A24" s="3" t="s">
        <v>37</v>
      </c>
      <c r="B24" s="147" t="s">
        <v>52</v>
      </c>
      <c r="C24" s="148"/>
      <c r="D24" s="149"/>
      <c r="E24" s="23"/>
      <c r="F24" s="33"/>
      <c r="G24" s="27"/>
      <c r="H24" s="31"/>
    </row>
    <row r="25" spans="1:8" s="14" customFormat="1" ht="54" customHeight="1" x14ac:dyDescent="0.25">
      <c r="A25" s="3">
        <v>3</v>
      </c>
      <c r="B25" s="144" t="s">
        <v>53</v>
      </c>
      <c r="C25" s="145"/>
      <c r="D25" s="146"/>
      <c r="E25" s="22">
        <f>5-(E26+E27)</f>
        <v>5</v>
      </c>
      <c r="F25" s="26">
        <f>ROUND(5-(F26+F27),1)</f>
        <v>5</v>
      </c>
      <c r="G25" s="27"/>
      <c r="H25" s="3"/>
    </row>
    <row r="26" spans="1:8" s="25" customFormat="1" ht="102.75" customHeight="1" x14ac:dyDescent="0.25">
      <c r="A26" s="3" t="s">
        <v>38</v>
      </c>
      <c r="B26" s="147" t="s">
        <v>54</v>
      </c>
      <c r="C26" s="148"/>
      <c r="D26" s="149"/>
      <c r="E26" s="23"/>
      <c r="F26" s="19"/>
      <c r="G26" s="45"/>
      <c r="H26" s="31"/>
    </row>
    <row r="27" spans="1:8" s="25" customFormat="1" ht="54.75" customHeight="1" x14ac:dyDescent="0.25">
      <c r="A27" s="3" t="s">
        <v>39</v>
      </c>
      <c r="B27" s="147" t="s">
        <v>89</v>
      </c>
      <c r="C27" s="148"/>
      <c r="D27" s="149"/>
      <c r="E27" s="23"/>
      <c r="F27" s="19"/>
      <c r="G27" s="45"/>
      <c r="H27" s="31"/>
    </row>
    <row r="28" spans="1:8" s="25" customFormat="1" ht="99" customHeight="1" x14ac:dyDescent="0.25">
      <c r="A28" s="37">
        <v>4</v>
      </c>
      <c r="B28" s="144" t="s">
        <v>95</v>
      </c>
      <c r="C28" s="145"/>
      <c r="D28" s="146"/>
      <c r="E28" s="22">
        <f>4-(E29+E30+E31)</f>
        <v>4</v>
      </c>
      <c r="F28" s="26">
        <f>ROUND(4-(F29+F30+F31),1)</f>
        <v>4</v>
      </c>
      <c r="G28" s="27"/>
      <c r="H28" s="35"/>
    </row>
    <row r="29" spans="1:8" s="25" customFormat="1" ht="54.75" customHeight="1" x14ac:dyDescent="0.25">
      <c r="A29" s="3" t="s">
        <v>55</v>
      </c>
      <c r="B29" s="147" t="s">
        <v>56</v>
      </c>
      <c r="C29" s="148"/>
      <c r="D29" s="149"/>
      <c r="E29" s="23"/>
      <c r="F29" s="19"/>
      <c r="G29" s="45"/>
      <c r="H29" s="31"/>
    </row>
    <row r="30" spans="1:8" s="25" customFormat="1" ht="57" customHeight="1" x14ac:dyDescent="0.25">
      <c r="A30" s="3" t="s">
        <v>57</v>
      </c>
      <c r="B30" s="147" t="s">
        <v>87</v>
      </c>
      <c r="C30" s="148"/>
      <c r="D30" s="149"/>
      <c r="E30" s="23"/>
      <c r="F30" s="19"/>
      <c r="G30" s="45"/>
      <c r="H30" s="31"/>
    </row>
    <row r="31" spans="1:8" s="25" customFormat="1" ht="54" customHeight="1" x14ac:dyDescent="0.25">
      <c r="A31" s="3" t="s">
        <v>58</v>
      </c>
      <c r="B31" s="147" t="s">
        <v>69</v>
      </c>
      <c r="C31" s="148"/>
      <c r="D31" s="149"/>
      <c r="E31" s="23"/>
      <c r="F31" s="19"/>
      <c r="G31" s="45"/>
      <c r="H31" s="31"/>
    </row>
    <row r="32" spans="1:8" s="107" customFormat="1" ht="27.75" customHeight="1" x14ac:dyDescent="0.25">
      <c r="A32" s="109" t="s">
        <v>1</v>
      </c>
      <c r="B32" s="156" t="s">
        <v>18</v>
      </c>
      <c r="C32" s="157"/>
      <c r="D32" s="158"/>
      <c r="E32" s="22">
        <f>E33+E35+E37+E39+E41+E43</f>
        <v>20</v>
      </c>
      <c r="F32" s="26">
        <f>ROUND(F33+F35+F37+F39+F41+F43,1)</f>
        <v>16</v>
      </c>
      <c r="G32" s="27"/>
      <c r="H32" s="109"/>
    </row>
    <row r="33" spans="1:8" s="14" customFormat="1" ht="53.25" customHeight="1" x14ac:dyDescent="0.25">
      <c r="A33" s="3">
        <v>5</v>
      </c>
      <c r="B33" s="159" t="s">
        <v>75</v>
      </c>
      <c r="C33" s="159"/>
      <c r="D33" s="159"/>
      <c r="E33" s="22">
        <v>1</v>
      </c>
      <c r="F33" s="26">
        <f>IF(F34&gt;1,"1",F34)</f>
        <v>1</v>
      </c>
      <c r="G33" s="27"/>
      <c r="H33" s="3"/>
    </row>
    <row r="34" spans="1:8" s="14" customFormat="1" ht="57" customHeight="1" x14ac:dyDescent="0.25">
      <c r="A34" s="3"/>
      <c r="B34" s="160" t="s">
        <v>77</v>
      </c>
      <c r="C34" s="160"/>
      <c r="D34" s="160"/>
      <c r="E34" s="22"/>
      <c r="F34" s="33">
        <v>1</v>
      </c>
      <c r="G34" s="27"/>
      <c r="H34" s="3"/>
    </row>
    <row r="35" spans="1:8" s="14" customFormat="1" ht="55.5" customHeight="1" x14ac:dyDescent="0.25">
      <c r="A35" s="3">
        <v>6</v>
      </c>
      <c r="B35" s="144" t="s">
        <v>76</v>
      </c>
      <c r="C35" s="145"/>
      <c r="D35" s="146"/>
      <c r="E35" s="22">
        <v>2</v>
      </c>
      <c r="F35" s="26">
        <f>IF(F36&gt;2,"2",F36)</f>
        <v>2</v>
      </c>
      <c r="G35" s="27"/>
      <c r="H35" s="3"/>
    </row>
    <row r="36" spans="1:8" s="14" customFormat="1" ht="60" customHeight="1" x14ac:dyDescent="0.25">
      <c r="A36" s="3"/>
      <c r="B36" s="153" t="s">
        <v>42</v>
      </c>
      <c r="C36" s="154"/>
      <c r="D36" s="155"/>
      <c r="E36" s="22"/>
      <c r="F36" s="33">
        <v>2</v>
      </c>
      <c r="G36" s="27"/>
      <c r="H36" s="3"/>
    </row>
    <row r="37" spans="1:8" s="14" customFormat="1" ht="57" customHeight="1" x14ac:dyDescent="0.25">
      <c r="A37" s="3">
        <v>7</v>
      </c>
      <c r="B37" s="144" t="s">
        <v>71</v>
      </c>
      <c r="C37" s="145"/>
      <c r="D37" s="146"/>
      <c r="E37" s="22">
        <v>2</v>
      </c>
      <c r="F37" s="26">
        <f>IF(F38&gt;2,"2",F38)</f>
        <v>2</v>
      </c>
      <c r="G37" s="27"/>
      <c r="H37" s="3"/>
    </row>
    <row r="38" spans="1:8" s="14" customFormat="1" ht="75.75" customHeight="1" x14ac:dyDescent="0.25">
      <c r="A38" s="3"/>
      <c r="B38" s="147" t="s">
        <v>45</v>
      </c>
      <c r="C38" s="148"/>
      <c r="D38" s="149"/>
      <c r="E38" s="22"/>
      <c r="F38" s="33">
        <v>2</v>
      </c>
      <c r="G38" s="27"/>
      <c r="H38" s="3"/>
    </row>
    <row r="39" spans="1:8" s="14" customFormat="1" ht="58.5" customHeight="1" x14ac:dyDescent="0.25">
      <c r="A39" s="3">
        <v>8</v>
      </c>
      <c r="B39" s="144" t="s">
        <v>72</v>
      </c>
      <c r="C39" s="145"/>
      <c r="D39" s="146"/>
      <c r="E39" s="22">
        <v>2</v>
      </c>
      <c r="F39" s="26">
        <f>IF(F40&gt;8,"8",F40)</f>
        <v>2</v>
      </c>
      <c r="G39" s="27"/>
      <c r="H39" s="3"/>
    </row>
    <row r="40" spans="1:8" s="14" customFormat="1" ht="70.5" customHeight="1" x14ac:dyDescent="0.25">
      <c r="A40" s="3"/>
      <c r="B40" s="147" t="s">
        <v>43</v>
      </c>
      <c r="C40" s="148"/>
      <c r="D40" s="149"/>
      <c r="E40" s="22"/>
      <c r="F40" s="33">
        <v>2</v>
      </c>
      <c r="G40" s="27"/>
      <c r="H40" s="3"/>
    </row>
    <row r="41" spans="1:8" s="14" customFormat="1" ht="37.5" customHeight="1" x14ac:dyDescent="0.25">
      <c r="A41" s="3">
        <v>9</v>
      </c>
      <c r="B41" s="144" t="s">
        <v>96</v>
      </c>
      <c r="C41" s="145"/>
      <c r="D41" s="146"/>
      <c r="E41" s="22">
        <v>8</v>
      </c>
      <c r="F41" s="26">
        <f>IF(F42&gt;8,"8",F42)</f>
        <v>4</v>
      </c>
      <c r="G41" s="27"/>
      <c r="H41" s="3"/>
    </row>
    <row r="42" spans="1:8" s="14" customFormat="1" ht="171" customHeight="1" x14ac:dyDescent="0.25">
      <c r="A42" s="3"/>
      <c r="B42" s="147" t="s">
        <v>91</v>
      </c>
      <c r="C42" s="148"/>
      <c r="D42" s="149"/>
      <c r="E42" s="22"/>
      <c r="F42" s="33">
        <v>4</v>
      </c>
      <c r="G42" s="27"/>
      <c r="H42" s="3"/>
    </row>
    <row r="43" spans="1:8" s="14" customFormat="1" ht="55.5" customHeight="1" x14ac:dyDescent="0.25">
      <c r="A43" s="3">
        <v>10</v>
      </c>
      <c r="B43" s="144" t="s">
        <v>79</v>
      </c>
      <c r="C43" s="145"/>
      <c r="D43" s="146"/>
      <c r="E43" s="22">
        <v>5</v>
      </c>
      <c r="F43" s="26">
        <f>ROUND(IF((F44+F45)&gt;5,"5",(F44+F45)),1)</f>
        <v>5</v>
      </c>
      <c r="G43" s="27"/>
      <c r="H43" s="3"/>
    </row>
    <row r="44" spans="1:8" s="14" customFormat="1" ht="108" customHeight="1" x14ac:dyDescent="0.25">
      <c r="A44" s="3" t="s">
        <v>80</v>
      </c>
      <c r="B44" s="147" t="s">
        <v>78</v>
      </c>
      <c r="C44" s="148"/>
      <c r="D44" s="149"/>
      <c r="E44" s="22"/>
      <c r="F44" s="33">
        <v>3</v>
      </c>
      <c r="G44" s="27"/>
      <c r="H44" s="3"/>
    </row>
    <row r="45" spans="1:8" s="14" customFormat="1" ht="73.5" customHeight="1" x14ac:dyDescent="0.25">
      <c r="A45" s="3" t="s">
        <v>81</v>
      </c>
      <c r="B45" s="147" t="s">
        <v>82</v>
      </c>
      <c r="C45" s="148"/>
      <c r="D45" s="149"/>
      <c r="E45" s="22"/>
      <c r="F45" s="33">
        <v>2</v>
      </c>
      <c r="G45" s="27"/>
      <c r="H45" s="3"/>
    </row>
    <row r="46" spans="1:8" s="107" customFormat="1" ht="38.25" customHeight="1" x14ac:dyDescent="0.25">
      <c r="A46" s="109" t="s">
        <v>3</v>
      </c>
      <c r="B46" s="144" t="s">
        <v>97</v>
      </c>
      <c r="C46" s="145"/>
      <c r="D46" s="146"/>
      <c r="E46" s="22">
        <v>60</v>
      </c>
      <c r="F46" s="33">
        <f>SUM(F47:F63)</f>
        <v>60</v>
      </c>
      <c r="G46" s="27"/>
      <c r="H46" s="109"/>
    </row>
    <row r="47" spans="1:8" s="14" customFormat="1" ht="53.25" customHeight="1" x14ac:dyDescent="0.25">
      <c r="A47" s="3">
        <v>11</v>
      </c>
      <c r="B47" s="144" t="s">
        <v>98</v>
      </c>
      <c r="C47" s="145"/>
      <c r="D47" s="146"/>
      <c r="E47" s="22">
        <v>15</v>
      </c>
      <c r="F47" s="3"/>
      <c r="G47" s="34"/>
      <c r="H47" s="3"/>
    </row>
    <row r="48" spans="1:8" s="14" customFormat="1" ht="24" customHeight="1" x14ac:dyDescent="0.25">
      <c r="A48" s="3"/>
      <c r="B48" s="150" t="s">
        <v>99</v>
      </c>
      <c r="C48" s="151"/>
      <c r="D48" s="152"/>
      <c r="E48" s="46">
        <v>15</v>
      </c>
      <c r="F48" s="3">
        <v>15</v>
      </c>
      <c r="G48" s="34"/>
      <c r="H48" s="3"/>
    </row>
    <row r="49" spans="1:8" s="14" customFormat="1" ht="36" customHeight="1" x14ac:dyDescent="0.25">
      <c r="A49" s="3"/>
      <c r="B49" s="150" t="s">
        <v>100</v>
      </c>
      <c r="C49" s="151"/>
      <c r="D49" s="152"/>
      <c r="E49" s="46">
        <v>10</v>
      </c>
      <c r="F49" s="3"/>
      <c r="G49" s="34"/>
      <c r="H49" s="3"/>
    </row>
    <row r="50" spans="1:8" s="14" customFormat="1" ht="36" customHeight="1" x14ac:dyDescent="0.25">
      <c r="A50" s="3"/>
      <c r="B50" s="150" t="s">
        <v>101</v>
      </c>
      <c r="C50" s="151"/>
      <c r="D50" s="152"/>
      <c r="E50" s="46">
        <v>5</v>
      </c>
      <c r="F50" s="3"/>
      <c r="G50" s="34"/>
      <c r="H50" s="3"/>
    </row>
    <row r="51" spans="1:8" s="14" customFormat="1" ht="25.5" customHeight="1" x14ac:dyDescent="0.25">
      <c r="A51" s="3"/>
      <c r="B51" s="150" t="s">
        <v>102</v>
      </c>
      <c r="C51" s="151"/>
      <c r="D51" s="152"/>
      <c r="E51" s="46">
        <v>0</v>
      </c>
      <c r="F51" s="3"/>
      <c r="G51" s="34"/>
      <c r="H51" s="3"/>
    </row>
    <row r="52" spans="1:8" s="14" customFormat="1" ht="50.25" customHeight="1" x14ac:dyDescent="0.25">
      <c r="A52" s="3">
        <v>12</v>
      </c>
      <c r="B52" s="144" t="s">
        <v>108</v>
      </c>
      <c r="C52" s="145"/>
      <c r="D52" s="146"/>
      <c r="E52" s="22">
        <v>15</v>
      </c>
      <c r="F52" s="3"/>
      <c r="G52" s="34"/>
      <c r="H52" s="3"/>
    </row>
    <row r="53" spans="1:8" s="14" customFormat="1" ht="32.25" customHeight="1" x14ac:dyDescent="0.25">
      <c r="A53" s="3"/>
      <c r="B53" s="150" t="s">
        <v>103</v>
      </c>
      <c r="C53" s="151"/>
      <c r="D53" s="152"/>
      <c r="E53" s="46">
        <v>15</v>
      </c>
      <c r="F53" s="3">
        <v>15</v>
      </c>
      <c r="G53" s="34"/>
      <c r="H53" s="3"/>
    </row>
    <row r="54" spans="1:8" s="14" customFormat="1" ht="32.25" customHeight="1" x14ac:dyDescent="0.25">
      <c r="A54" s="3"/>
      <c r="B54" s="150" t="s">
        <v>104</v>
      </c>
      <c r="C54" s="151"/>
      <c r="D54" s="152"/>
      <c r="E54" s="46">
        <v>10</v>
      </c>
      <c r="F54" s="3"/>
      <c r="G54" s="34"/>
      <c r="H54" s="3"/>
    </row>
    <row r="55" spans="1:8" s="14" customFormat="1" ht="32.25" customHeight="1" x14ac:dyDescent="0.25">
      <c r="A55" s="3"/>
      <c r="B55" s="150" t="s">
        <v>105</v>
      </c>
      <c r="C55" s="151"/>
      <c r="D55" s="152"/>
      <c r="E55" s="46">
        <v>5</v>
      </c>
      <c r="F55" s="3"/>
      <c r="G55" s="34"/>
      <c r="H55" s="3"/>
    </row>
    <row r="56" spans="1:8" s="14" customFormat="1" ht="32.25" customHeight="1" x14ac:dyDescent="0.25">
      <c r="A56" s="3"/>
      <c r="B56" s="150" t="s">
        <v>106</v>
      </c>
      <c r="C56" s="151"/>
      <c r="D56" s="152"/>
      <c r="E56" s="46">
        <v>0</v>
      </c>
      <c r="F56" s="3"/>
      <c r="G56" s="34"/>
      <c r="H56" s="3"/>
    </row>
    <row r="57" spans="1:8" s="14" customFormat="1" ht="52.5" customHeight="1" x14ac:dyDescent="0.25">
      <c r="A57" s="3">
        <v>13</v>
      </c>
      <c r="B57" s="144" t="s">
        <v>107</v>
      </c>
      <c r="C57" s="145"/>
      <c r="D57" s="146"/>
      <c r="E57" s="22">
        <v>30</v>
      </c>
      <c r="F57" s="3"/>
      <c r="G57" s="34"/>
      <c r="H57" s="3"/>
    </row>
    <row r="58" spans="1:8" s="14" customFormat="1" ht="52.5" customHeight="1" x14ac:dyDescent="0.25">
      <c r="A58" s="3"/>
      <c r="B58" s="150" t="s">
        <v>109</v>
      </c>
      <c r="C58" s="151"/>
      <c r="D58" s="152"/>
      <c r="E58" s="46">
        <v>30</v>
      </c>
      <c r="F58" s="3">
        <v>30</v>
      </c>
      <c r="G58" s="34"/>
      <c r="H58" s="3"/>
    </row>
    <row r="59" spans="1:8" s="14" customFormat="1" ht="50.25" customHeight="1" x14ac:dyDescent="0.25">
      <c r="A59" s="3"/>
      <c r="B59" s="150" t="s">
        <v>110</v>
      </c>
      <c r="C59" s="151"/>
      <c r="D59" s="152"/>
      <c r="E59" s="46">
        <v>25</v>
      </c>
      <c r="F59" s="3"/>
      <c r="G59" s="34"/>
      <c r="H59" s="3"/>
    </row>
    <row r="60" spans="1:8" s="14" customFormat="1" ht="50.25" customHeight="1" x14ac:dyDescent="0.25">
      <c r="A60" s="3"/>
      <c r="B60" s="150" t="s">
        <v>111</v>
      </c>
      <c r="C60" s="151"/>
      <c r="D60" s="152"/>
      <c r="E60" s="46">
        <v>20</v>
      </c>
      <c r="F60" s="3"/>
      <c r="G60" s="34"/>
      <c r="H60" s="3"/>
    </row>
    <row r="61" spans="1:8" s="14" customFormat="1" ht="50.25" customHeight="1" x14ac:dyDescent="0.25">
      <c r="A61" s="3"/>
      <c r="B61" s="150" t="s">
        <v>112</v>
      </c>
      <c r="C61" s="151"/>
      <c r="D61" s="152"/>
      <c r="E61" s="46">
        <v>15</v>
      </c>
      <c r="F61" s="3"/>
      <c r="G61" s="34"/>
      <c r="H61" s="3"/>
    </row>
    <row r="62" spans="1:8" s="14" customFormat="1" ht="50.25" customHeight="1" x14ac:dyDescent="0.25">
      <c r="A62" s="3"/>
      <c r="B62" s="150" t="s">
        <v>113</v>
      </c>
      <c r="C62" s="151"/>
      <c r="D62" s="152"/>
      <c r="E62" s="46">
        <v>10</v>
      </c>
      <c r="F62" s="3"/>
      <c r="G62" s="34"/>
      <c r="H62" s="3"/>
    </row>
    <row r="63" spans="1:8" s="14" customFormat="1" ht="37.5" customHeight="1" x14ac:dyDescent="0.25">
      <c r="A63" s="3"/>
      <c r="B63" s="150" t="s">
        <v>114</v>
      </c>
      <c r="C63" s="151"/>
      <c r="D63" s="152"/>
      <c r="E63" s="46">
        <v>0</v>
      </c>
      <c r="F63" s="3"/>
      <c r="G63" s="34"/>
      <c r="H63" s="3"/>
    </row>
    <row r="64" spans="1:8" s="107" customFormat="1" ht="26.25" customHeight="1" x14ac:dyDescent="0.25">
      <c r="A64" s="109"/>
      <c r="B64" s="130" t="s">
        <v>4</v>
      </c>
      <c r="C64" s="131"/>
      <c r="D64" s="132"/>
      <c r="E64" s="24">
        <f>E14+E32+E46</f>
        <v>100</v>
      </c>
      <c r="F64" s="49">
        <f>F14+F32+F46</f>
        <v>96</v>
      </c>
      <c r="G64" s="49"/>
      <c r="H64" s="51"/>
    </row>
    <row r="65" spans="1:8" ht="27" customHeight="1" x14ac:dyDescent="0.25">
      <c r="A65" s="28"/>
      <c r="B65" s="133" t="s">
        <v>115</v>
      </c>
      <c r="C65" s="134"/>
      <c r="D65" s="135"/>
      <c r="E65" s="44"/>
      <c r="F65" s="50"/>
      <c r="G65" s="52"/>
      <c r="H65" s="50"/>
    </row>
    <row r="66" spans="1:8" ht="50.25" customHeight="1" x14ac:dyDescent="0.25">
      <c r="A66" s="28"/>
      <c r="B66" s="130" t="s">
        <v>116</v>
      </c>
      <c r="C66" s="131"/>
      <c r="D66" s="132"/>
      <c r="E66" s="24">
        <f>E64-E65</f>
        <v>100</v>
      </c>
      <c r="F66" s="49">
        <f>ROUND(F64-F65,1)</f>
        <v>96</v>
      </c>
      <c r="G66" s="49"/>
      <c r="H66" s="51"/>
    </row>
    <row r="67" spans="1:8" ht="18" customHeight="1" x14ac:dyDescent="0.25">
      <c r="A67" s="29"/>
      <c r="B67" s="30"/>
      <c r="C67" s="30"/>
      <c r="D67" s="30"/>
      <c r="E67" s="29"/>
      <c r="F67" s="29"/>
      <c r="G67" s="29"/>
      <c r="H67" s="29"/>
    </row>
    <row r="68" spans="1:8" ht="18" customHeight="1" x14ac:dyDescent="0.25">
      <c r="A68" s="29"/>
      <c r="B68" s="30"/>
      <c r="C68" s="30"/>
      <c r="D68" s="30"/>
      <c r="E68" s="29"/>
      <c r="F68" s="29"/>
      <c r="G68" s="29"/>
      <c r="H68" s="29"/>
    </row>
    <row r="69" spans="1:8" ht="29.25" customHeight="1" x14ac:dyDescent="0.25">
      <c r="B69" s="136" t="s">
        <v>20</v>
      </c>
      <c r="C69" s="136"/>
      <c r="D69" s="136"/>
    </row>
    <row r="70" spans="1:8" s="1" customFormat="1" ht="32.25" customHeight="1" x14ac:dyDescent="0.25">
      <c r="A70" s="137" t="s">
        <v>9</v>
      </c>
      <c r="B70" s="138"/>
      <c r="C70" s="139"/>
      <c r="D70" s="142" t="s">
        <v>62</v>
      </c>
      <c r="E70" s="127" t="s">
        <v>63</v>
      </c>
      <c r="F70" s="127"/>
      <c r="G70" s="128" t="s">
        <v>66</v>
      </c>
      <c r="H70" s="129"/>
    </row>
    <row r="71" spans="1:8" s="1" customFormat="1" ht="63" x14ac:dyDescent="0.25">
      <c r="A71" s="140"/>
      <c r="B71" s="122"/>
      <c r="C71" s="141"/>
      <c r="D71" s="143"/>
      <c r="E71" s="110" t="s">
        <v>64</v>
      </c>
      <c r="F71" s="110" t="s">
        <v>65</v>
      </c>
      <c r="G71" s="110" t="s">
        <v>67</v>
      </c>
      <c r="H71" s="110" t="s">
        <v>68</v>
      </c>
    </row>
    <row r="72" spans="1:8" ht="38.25" customHeight="1" x14ac:dyDescent="0.25">
      <c r="A72" s="118" t="s">
        <v>5</v>
      </c>
      <c r="B72" s="119"/>
      <c r="C72" s="120"/>
      <c r="D72" s="3" t="s">
        <v>59</v>
      </c>
      <c r="E72" s="20">
        <f>IF(AND(90&lt;=F66,F66&lt;100),F66,"")</f>
        <v>96</v>
      </c>
      <c r="F72" s="20" t="str">
        <f>IF(AND(90&lt;=G66,G66&lt;=100),G66,"")</f>
        <v/>
      </c>
      <c r="G72" s="32" t="str">
        <f t="shared" ref="G72:H75" si="0">IF(ISNUMBER(E72)=TRUE,"X","")</f>
        <v>X</v>
      </c>
      <c r="H72" s="32" t="str">
        <f t="shared" si="0"/>
        <v/>
      </c>
    </row>
    <row r="73" spans="1:8" ht="48.75" customHeight="1" x14ac:dyDescent="0.25">
      <c r="A73" s="118" t="s">
        <v>11</v>
      </c>
      <c r="B73" s="119"/>
      <c r="C73" s="120"/>
      <c r="D73" s="3" t="s">
        <v>60</v>
      </c>
      <c r="E73" s="20" t="str">
        <f>IF(AND(75&lt;=F66,F66&lt;90),F66,"")</f>
        <v/>
      </c>
      <c r="F73" s="20" t="str">
        <f>IF(AND(75&lt;=G66,G66&lt;90),G66,"")</f>
        <v/>
      </c>
      <c r="G73" s="32" t="str">
        <f t="shared" si="0"/>
        <v/>
      </c>
      <c r="H73" s="32" t="str">
        <f t="shared" si="0"/>
        <v/>
      </c>
    </row>
    <row r="74" spans="1:8" ht="50.25" customHeight="1" x14ac:dyDescent="0.25">
      <c r="A74" s="118" t="s">
        <v>6</v>
      </c>
      <c r="B74" s="119"/>
      <c r="C74" s="120"/>
      <c r="D74" s="3" t="s">
        <v>61</v>
      </c>
      <c r="E74" s="20" t="str">
        <f>IF(AND(50&lt;=F66,F66&lt;75),F66,"")</f>
        <v/>
      </c>
      <c r="F74" s="20" t="str">
        <f>IF(AND(50&lt;=G66,G66&lt;75),G66,"")</f>
        <v/>
      </c>
      <c r="G74" s="32" t="str">
        <f t="shared" si="0"/>
        <v/>
      </c>
      <c r="H74" s="32" t="str">
        <f t="shared" si="0"/>
        <v/>
      </c>
    </row>
    <row r="75" spans="1:8" ht="37.5" customHeight="1" x14ac:dyDescent="0.25">
      <c r="A75" s="118" t="s">
        <v>8</v>
      </c>
      <c r="B75" s="119"/>
      <c r="C75" s="120"/>
      <c r="D75" s="3" t="s">
        <v>7</v>
      </c>
      <c r="E75" s="20" t="str">
        <f>IF(AND(0&lt;F66,F66&lt;50),F66,"")</f>
        <v/>
      </c>
      <c r="F75" s="20" t="str">
        <f>IF(AND(0&lt;G66,G66&lt;50),G66,"")</f>
        <v/>
      </c>
      <c r="G75" s="32" t="str">
        <f t="shared" si="0"/>
        <v/>
      </c>
      <c r="H75" s="32" t="str">
        <f t="shared" si="0"/>
        <v/>
      </c>
    </row>
    <row r="77" spans="1:8" s="6" customFormat="1" ht="20.25" customHeight="1" x14ac:dyDescent="0.25">
      <c r="B77" s="7"/>
      <c r="D77" s="121" t="s">
        <v>205</v>
      </c>
      <c r="E77" s="121"/>
      <c r="F77" s="121"/>
      <c r="G77" s="121"/>
      <c r="H77" s="121"/>
    </row>
    <row r="78" spans="1:8" s="107" customFormat="1" ht="35.25" customHeight="1" x14ac:dyDescent="0.25">
      <c r="D78" s="116" t="s">
        <v>10</v>
      </c>
      <c r="E78" s="116"/>
      <c r="F78" s="116"/>
      <c r="G78" s="116"/>
      <c r="H78" s="116"/>
    </row>
    <row r="79" spans="1:8" x14ac:dyDescent="0.25">
      <c r="D79" s="16"/>
      <c r="E79" s="16"/>
      <c r="F79" s="16"/>
      <c r="G79" s="16"/>
      <c r="H79" s="16"/>
    </row>
    <row r="83" spans="2:8" ht="25.15" customHeight="1" x14ac:dyDescent="0.25">
      <c r="B83" s="122" t="s">
        <v>22</v>
      </c>
      <c r="C83" s="122"/>
      <c r="D83" s="122"/>
      <c r="E83" s="122"/>
      <c r="F83" s="122"/>
      <c r="G83" s="122"/>
      <c r="H83" s="122"/>
    </row>
    <row r="84" spans="2:8" ht="106.9" customHeight="1" x14ac:dyDescent="0.25">
      <c r="B84" s="123" t="s">
        <v>23</v>
      </c>
      <c r="C84" s="124"/>
      <c r="D84" s="124"/>
      <c r="E84" s="124"/>
      <c r="F84" s="124"/>
      <c r="G84" s="124"/>
      <c r="H84" s="125"/>
    </row>
    <row r="85" spans="2:8" ht="25.15" customHeight="1" x14ac:dyDescent="0.25">
      <c r="B85" s="17"/>
      <c r="D85" s="126" t="s">
        <v>117</v>
      </c>
      <c r="E85" s="126"/>
      <c r="F85" s="126"/>
      <c r="G85" s="126"/>
      <c r="H85" s="126"/>
    </row>
    <row r="86" spans="2:8" ht="21" customHeight="1" x14ac:dyDescent="0.25">
      <c r="B86" s="15"/>
      <c r="D86" s="115" t="s">
        <v>44</v>
      </c>
      <c r="E86" s="115"/>
      <c r="F86" s="115"/>
      <c r="G86" s="115"/>
      <c r="H86" s="115"/>
    </row>
  </sheetData>
  <sheetProtection formatCells="0" formatColumns="0" formatRows="0" insertColumns="0" insertRows="0" insertHyperlinks="0" deleteColumns="0" deleteRows="0" selectLockedCells="1" sort="0" autoFilter="0" pivotTables="0"/>
  <autoFilter ref="A12:H66">
    <filterColumn colId="1" showButton="0"/>
    <filterColumn colId="2" showButton="0"/>
  </autoFilter>
  <mergeCells count="7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7:H77"/>
    <mergeCell ref="B65:D65"/>
    <mergeCell ref="B66:D66"/>
    <mergeCell ref="B69:D69"/>
    <mergeCell ref="A70:C71"/>
    <mergeCell ref="D70:D71"/>
    <mergeCell ref="E70:F70"/>
    <mergeCell ref="G70:H70"/>
    <mergeCell ref="A72:C72"/>
    <mergeCell ref="A73:C73"/>
    <mergeCell ref="A74:C74"/>
    <mergeCell ref="A75:C75"/>
    <mergeCell ref="D78:H78"/>
    <mergeCell ref="B83:H83"/>
    <mergeCell ref="B84:H84"/>
    <mergeCell ref="D85:H85"/>
    <mergeCell ref="D86:H86"/>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zoomScaleNormal="100" workbookViewId="0">
      <selection activeCell="H44" sqref="H4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123</v>
      </c>
    </row>
    <row r="2" spans="1:8" s="8" customFormat="1" ht="48.75" customHeight="1" x14ac:dyDescent="0.25">
      <c r="A2" s="116" t="s">
        <v>12</v>
      </c>
      <c r="B2" s="116"/>
      <c r="C2" s="116"/>
      <c r="D2" s="116" t="s">
        <v>16</v>
      </c>
      <c r="E2" s="116"/>
      <c r="F2" s="116"/>
      <c r="G2" s="116"/>
      <c r="H2" s="116"/>
    </row>
    <row r="3" spans="1:8" s="8" customFormat="1" ht="8.25" customHeight="1" x14ac:dyDescent="0.25">
      <c r="A3" s="115"/>
      <c r="B3" s="115"/>
      <c r="D3" s="10"/>
      <c r="E3" s="10"/>
      <c r="F3" s="10"/>
      <c r="G3" s="10"/>
      <c r="H3" s="10"/>
    </row>
    <row r="4" spans="1:8" ht="13.9" customHeight="1" x14ac:dyDescent="0.25">
      <c r="B4" s="4"/>
    </row>
    <row r="5" spans="1:8" ht="39.950000000000003" customHeight="1" x14ac:dyDescent="0.25">
      <c r="A5" s="165" t="s">
        <v>204</v>
      </c>
      <c r="B5" s="165"/>
      <c r="C5" s="165"/>
      <c r="D5" s="165"/>
      <c r="E5" s="165"/>
      <c r="F5" s="165"/>
      <c r="G5" s="165"/>
      <c r="H5" s="165"/>
    </row>
    <row r="6" spans="1:8" ht="12" customHeight="1" x14ac:dyDescent="0.25"/>
    <row r="7" spans="1:8" s="1" customFormat="1" ht="18" customHeight="1" x14ac:dyDescent="0.25">
      <c r="B7" s="117" t="s">
        <v>195</v>
      </c>
      <c r="C7" s="117"/>
      <c r="D7" s="117"/>
      <c r="E7" s="117"/>
      <c r="F7" s="117"/>
      <c r="G7" s="117"/>
      <c r="H7" s="117"/>
    </row>
    <row r="8" spans="1:8" s="1" customFormat="1" ht="18" customHeight="1" x14ac:dyDescent="0.25">
      <c r="B8" s="117" t="s">
        <v>161</v>
      </c>
      <c r="C8" s="117"/>
      <c r="D8" s="117"/>
      <c r="E8" s="117"/>
      <c r="F8" s="117"/>
      <c r="G8" s="117"/>
      <c r="H8" s="117"/>
    </row>
    <row r="9" spans="1:8" s="1" customFormat="1" ht="18" customHeight="1" x14ac:dyDescent="0.25">
      <c r="B9" s="117" t="s">
        <v>155</v>
      </c>
      <c r="C9" s="117"/>
      <c r="D9" s="117"/>
      <c r="E9" s="117"/>
      <c r="F9" s="117"/>
      <c r="G9" s="117"/>
      <c r="H9" s="117"/>
    </row>
    <row r="10" spans="1:8" s="1" customFormat="1" ht="18" customHeight="1" x14ac:dyDescent="0.25">
      <c r="B10" s="117" t="s">
        <v>196</v>
      </c>
      <c r="C10" s="117"/>
      <c r="D10" s="117"/>
      <c r="E10" s="117"/>
      <c r="F10" s="117"/>
      <c r="G10" s="11"/>
      <c r="H10" s="11"/>
    </row>
    <row r="11" spans="1:8" s="1" customFormat="1" ht="12.75" customHeight="1" x14ac:dyDescent="0.25">
      <c r="B11" s="11"/>
      <c r="C11" s="11"/>
    </row>
    <row r="12" spans="1:8" s="8" customFormat="1" ht="64.5" customHeight="1" x14ac:dyDescent="0.25">
      <c r="A12" s="12" t="s">
        <v>13</v>
      </c>
      <c r="B12" s="161" t="s">
        <v>14</v>
      </c>
      <c r="C12" s="161"/>
      <c r="D12" s="161"/>
      <c r="E12" s="12" t="s">
        <v>15</v>
      </c>
      <c r="F12" s="2" t="s">
        <v>19</v>
      </c>
      <c r="G12" s="2" t="s">
        <v>21</v>
      </c>
      <c r="H12" s="12" t="s">
        <v>17</v>
      </c>
    </row>
    <row r="13" spans="1:8" s="18" customFormat="1" ht="16.5" customHeight="1" x14ac:dyDescent="0.25">
      <c r="A13" s="13" t="s">
        <v>24</v>
      </c>
      <c r="B13" s="162" t="s">
        <v>25</v>
      </c>
      <c r="C13" s="163"/>
      <c r="D13" s="164"/>
      <c r="E13" s="13" t="s">
        <v>26</v>
      </c>
      <c r="F13" s="13" t="s">
        <v>27</v>
      </c>
      <c r="G13" s="13" t="s">
        <v>28</v>
      </c>
      <c r="H13" s="13" t="s">
        <v>29</v>
      </c>
    </row>
    <row r="14" spans="1:8" s="8" customFormat="1" ht="84" customHeight="1" x14ac:dyDescent="0.25">
      <c r="A14" s="12" t="s">
        <v>0</v>
      </c>
      <c r="B14" s="159" t="s">
        <v>119</v>
      </c>
      <c r="C14" s="159"/>
      <c r="D14" s="159"/>
      <c r="E14" s="22">
        <f>E15+E19+E25+E28</f>
        <v>20</v>
      </c>
      <c r="F14" s="26">
        <f>ROUND(F15+F19+F25+F28,1)</f>
        <v>20</v>
      </c>
      <c r="G14" s="27"/>
      <c r="H14" s="12"/>
    </row>
    <row r="15" spans="1:8" s="14" customFormat="1" ht="28.5" customHeight="1" x14ac:dyDescent="0.25">
      <c r="A15" s="3">
        <v>1</v>
      </c>
      <c r="B15" s="159" t="s">
        <v>47</v>
      </c>
      <c r="C15" s="159"/>
      <c r="D15" s="159"/>
      <c r="E15" s="22">
        <f>5-(E16+E17+E18)</f>
        <v>5</v>
      </c>
      <c r="F15" s="26">
        <f>ROUND(5-(F16+F17+F18),1)</f>
        <v>5</v>
      </c>
      <c r="G15" s="27"/>
      <c r="H15" s="3"/>
    </row>
    <row r="16" spans="1:8" s="14" customFormat="1" ht="121.5" customHeight="1" x14ac:dyDescent="0.25">
      <c r="A16" s="3" t="s">
        <v>30</v>
      </c>
      <c r="B16" s="147" t="s">
        <v>120</v>
      </c>
      <c r="C16" s="148"/>
      <c r="D16" s="149"/>
      <c r="E16" s="23"/>
      <c r="F16" s="19"/>
      <c r="G16" s="23"/>
      <c r="H16" s="3"/>
    </row>
    <row r="17" spans="1:8" s="25" customFormat="1" ht="69" customHeight="1" x14ac:dyDescent="0.25">
      <c r="A17" s="3" t="s">
        <v>31</v>
      </c>
      <c r="B17" s="147" t="s">
        <v>93</v>
      </c>
      <c r="C17" s="148"/>
      <c r="D17" s="149"/>
      <c r="E17" s="23"/>
      <c r="F17" s="19"/>
      <c r="G17" s="36"/>
      <c r="H17" s="31"/>
    </row>
    <row r="18" spans="1:8" s="25" customFormat="1" ht="92.25" customHeight="1" x14ac:dyDescent="0.25">
      <c r="A18" s="3" t="s">
        <v>32</v>
      </c>
      <c r="B18" s="147" t="s">
        <v>48</v>
      </c>
      <c r="C18" s="148"/>
      <c r="D18" s="149"/>
      <c r="E18" s="23"/>
      <c r="F18" s="19"/>
      <c r="G18" s="36"/>
      <c r="H18" s="31"/>
    </row>
    <row r="19" spans="1:8" s="25" customFormat="1" ht="52.5" customHeight="1" x14ac:dyDescent="0.25">
      <c r="A19" s="3">
        <v>2</v>
      </c>
      <c r="B19" s="144" t="s">
        <v>85</v>
      </c>
      <c r="C19" s="145"/>
      <c r="D19" s="146"/>
      <c r="E19" s="22">
        <f>6-(E20+E21+E22+E23+E24)</f>
        <v>6</v>
      </c>
      <c r="F19" s="26">
        <f>ROUND(6-(F20+F21+F22+F23+F24),1)</f>
        <v>6</v>
      </c>
      <c r="G19" s="27"/>
      <c r="H19" s="35"/>
    </row>
    <row r="20" spans="1:8" s="25" customFormat="1" ht="39.75" customHeight="1" x14ac:dyDescent="0.25">
      <c r="A20" s="19" t="s">
        <v>33</v>
      </c>
      <c r="B20" s="147" t="s">
        <v>50</v>
      </c>
      <c r="C20" s="148"/>
      <c r="D20" s="149"/>
      <c r="E20" s="20"/>
      <c r="F20" s="19"/>
      <c r="G20" s="36"/>
      <c r="H20" s="31"/>
    </row>
    <row r="21" spans="1:8" s="25" customFormat="1" ht="59.25" customHeight="1" x14ac:dyDescent="0.25">
      <c r="A21" s="19" t="s">
        <v>34</v>
      </c>
      <c r="B21" s="147" t="s">
        <v>49</v>
      </c>
      <c r="C21" s="148"/>
      <c r="D21" s="149"/>
      <c r="E21" s="20"/>
      <c r="F21" s="19"/>
      <c r="G21" s="38"/>
      <c r="H21" s="31"/>
    </row>
    <row r="22" spans="1:8" s="25" customFormat="1" ht="54.75" customHeight="1" x14ac:dyDescent="0.25">
      <c r="A22" s="3" t="s">
        <v>35</v>
      </c>
      <c r="B22" s="147" t="s">
        <v>83</v>
      </c>
      <c r="C22" s="148"/>
      <c r="D22" s="149"/>
      <c r="E22" s="23"/>
      <c r="F22" s="19"/>
      <c r="G22" s="21"/>
      <c r="H22" s="31"/>
    </row>
    <row r="23" spans="1:8" s="25" customFormat="1" ht="70.5" customHeight="1" x14ac:dyDescent="0.25">
      <c r="A23" s="3" t="s">
        <v>36</v>
      </c>
      <c r="B23" s="147" t="s">
        <v>51</v>
      </c>
      <c r="C23" s="148"/>
      <c r="D23" s="149"/>
      <c r="E23" s="23"/>
      <c r="F23" s="19"/>
      <c r="G23" s="21"/>
      <c r="H23" s="31"/>
    </row>
    <row r="24" spans="1:8" s="25" customFormat="1" ht="39" customHeight="1" x14ac:dyDescent="0.25">
      <c r="A24" s="3" t="s">
        <v>37</v>
      </c>
      <c r="B24" s="147" t="s">
        <v>52</v>
      </c>
      <c r="C24" s="148"/>
      <c r="D24" s="149"/>
      <c r="E24" s="23"/>
      <c r="F24" s="19"/>
      <c r="G24" s="36"/>
      <c r="H24" s="31"/>
    </row>
    <row r="25" spans="1:8" s="14" customFormat="1" ht="59.25" customHeight="1" x14ac:dyDescent="0.25">
      <c r="A25" s="3">
        <v>3</v>
      </c>
      <c r="B25" s="144" t="s">
        <v>53</v>
      </c>
      <c r="C25" s="145"/>
      <c r="D25" s="146"/>
      <c r="E25" s="22">
        <f>5-(E26+E27)</f>
        <v>5</v>
      </c>
      <c r="F25" s="26">
        <f>ROUND(5-(F26+F27),1)</f>
        <v>5</v>
      </c>
      <c r="G25" s="27"/>
      <c r="H25" s="3"/>
    </row>
    <row r="26" spans="1:8" s="25" customFormat="1" ht="99.75" customHeight="1" x14ac:dyDescent="0.25">
      <c r="A26" s="3" t="s">
        <v>38</v>
      </c>
      <c r="B26" s="147" t="s">
        <v>54</v>
      </c>
      <c r="C26" s="148"/>
      <c r="D26" s="149"/>
      <c r="E26" s="23"/>
      <c r="F26" s="19"/>
      <c r="G26" s="36"/>
      <c r="H26" s="31"/>
    </row>
    <row r="27" spans="1:8" s="25" customFormat="1" ht="51" customHeight="1" x14ac:dyDescent="0.25">
      <c r="A27" s="3" t="s">
        <v>39</v>
      </c>
      <c r="B27" s="147" t="s">
        <v>89</v>
      </c>
      <c r="C27" s="148"/>
      <c r="D27" s="149"/>
      <c r="E27" s="23"/>
      <c r="F27" s="19"/>
      <c r="G27" s="36"/>
      <c r="H27" s="31"/>
    </row>
    <row r="28" spans="1:8" s="25" customFormat="1" ht="102.75" customHeight="1" x14ac:dyDescent="0.25">
      <c r="A28" s="37">
        <v>4</v>
      </c>
      <c r="B28" s="144" t="s">
        <v>95</v>
      </c>
      <c r="C28" s="145"/>
      <c r="D28" s="146"/>
      <c r="E28" s="22">
        <f>4-(E29+E30+E31)</f>
        <v>4</v>
      </c>
      <c r="F28" s="26">
        <f>ROUND(4-(F29+F30+F31),1)</f>
        <v>4</v>
      </c>
      <c r="G28" s="27"/>
      <c r="H28" s="35"/>
    </row>
    <row r="29" spans="1:8" s="25" customFormat="1" ht="52.5" customHeight="1" x14ac:dyDescent="0.25">
      <c r="A29" s="3" t="s">
        <v>55</v>
      </c>
      <c r="B29" s="147" t="s">
        <v>56</v>
      </c>
      <c r="C29" s="148"/>
      <c r="D29" s="149"/>
      <c r="E29" s="23"/>
      <c r="F29" s="19"/>
      <c r="G29" s="36"/>
      <c r="H29" s="31"/>
    </row>
    <row r="30" spans="1:8" s="25" customFormat="1" ht="56.45" customHeight="1" x14ac:dyDescent="0.25">
      <c r="A30" s="3" t="s">
        <v>57</v>
      </c>
      <c r="B30" s="147" t="s">
        <v>87</v>
      </c>
      <c r="C30" s="148"/>
      <c r="D30" s="149"/>
      <c r="E30" s="23"/>
      <c r="F30" s="19"/>
      <c r="G30" s="36"/>
      <c r="H30" s="31"/>
    </row>
    <row r="31" spans="1:8" s="25" customFormat="1" ht="59.25" customHeight="1" x14ac:dyDescent="0.25">
      <c r="A31" s="3" t="s">
        <v>58</v>
      </c>
      <c r="B31" s="147" t="s">
        <v>69</v>
      </c>
      <c r="C31" s="148"/>
      <c r="D31" s="149"/>
      <c r="E31" s="23"/>
      <c r="F31" s="19"/>
      <c r="G31" s="36"/>
      <c r="H31" s="31"/>
    </row>
    <row r="32" spans="1:8" s="8" customFormat="1" ht="27.75" customHeight="1" x14ac:dyDescent="0.25">
      <c r="A32" s="12" t="s">
        <v>1</v>
      </c>
      <c r="B32" s="156" t="s">
        <v>18</v>
      </c>
      <c r="C32" s="157"/>
      <c r="D32" s="158"/>
      <c r="E32" s="22">
        <f>E33+E35+E37+E39+E41+E43</f>
        <v>20</v>
      </c>
      <c r="F32" s="26">
        <f>ROUND(F33+F35+F37+F39+F41+F43,1)</f>
        <v>12</v>
      </c>
      <c r="G32" s="27"/>
      <c r="H32" s="12"/>
    </row>
    <row r="33" spans="1:8" s="14" customFormat="1" ht="73.150000000000006" customHeight="1" x14ac:dyDescent="0.25">
      <c r="A33" s="3">
        <v>5</v>
      </c>
      <c r="B33" s="159" t="s">
        <v>2</v>
      </c>
      <c r="C33" s="159"/>
      <c r="D33" s="159"/>
      <c r="E33" s="22">
        <v>1</v>
      </c>
      <c r="F33" s="26">
        <f>IF(F34&gt;1,"1",F34)</f>
        <v>1</v>
      </c>
      <c r="G33" s="27"/>
      <c r="H33" s="3"/>
    </row>
    <row r="34" spans="1:8" s="14" customFormat="1" ht="84" customHeight="1" x14ac:dyDescent="0.25">
      <c r="A34" s="3"/>
      <c r="B34" s="160" t="s">
        <v>73</v>
      </c>
      <c r="C34" s="160"/>
      <c r="D34" s="160"/>
      <c r="E34" s="22"/>
      <c r="F34" s="33">
        <v>1</v>
      </c>
      <c r="G34" s="27"/>
      <c r="H34" s="3"/>
    </row>
    <row r="35" spans="1:8" s="14" customFormat="1" ht="45" customHeight="1" x14ac:dyDescent="0.25">
      <c r="A35" s="3">
        <v>6</v>
      </c>
      <c r="B35" s="144" t="s">
        <v>70</v>
      </c>
      <c r="C35" s="145"/>
      <c r="D35" s="146"/>
      <c r="E35" s="22">
        <v>2</v>
      </c>
      <c r="F35" s="26">
        <f>IF(F36&gt;2,"2",F36)</f>
        <v>2</v>
      </c>
      <c r="G35" s="27"/>
      <c r="H35" s="3"/>
    </row>
    <row r="36" spans="1:8" s="14" customFormat="1" ht="52.5" customHeight="1" x14ac:dyDescent="0.25">
      <c r="A36" s="3"/>
      <c r="B36" s="153" t="s">
        <v>74</v>
      </c>
      <c r="C36" s="154"/>
      <c r="D36" s="155"/>
      <c r="E36" s="22"/>
      <c r="F36" s="33">
        <v>2</v>
      </c>
      <c r="G36" s="27"/>
      <c r="H36" s="3"/>
    </row>
    <row r="37" spans="1:8" s="14" customFormat="1" ht="51" customHeight="1" x14ac:dyDescent="0.25">
      <c r="A37" s="3">
        <v>7</v>
      </c>
      <c r="B37" s="144" t="s">
        <v>71</v>
      </c>
      <c r="C37" s="145"/>
      <c r="D37" s="146"/>
      <c r="E37" s="22">
        <v>2</v>
      </c>
      <c r="F37" s="26">
        <f>IF(F38&gt;2,"2",F38)</f>
        <v>2</v>
      </c>
      <c r="G37" s="27"/>
      <c r="H37" s="3"/>
    </row>
    <row r="38" spans="1:8" s="14" customFormat="1" ht="66" customHeight="1" x14ac:dyDescent="0.25">
      <c r="A38" s="3"/>
      <c r="B38" s="147" t="s">
        <v>41</v>
      </c>
      <c r="C38" s="148"/>
      <c r="D38" s="149"/>
      <c r="E38" s="22"/>
      <c r="F38" s="33">
        <v>2</v>
      </c>
      <c r="G38" s="27"/>
      <c r="H38" s="3"/>
    </row>
    <row r="39" spans="1:8" s="14" customFormat="1" ht="53.25" customHeight="1" x14ac:dyDescent="0.25">
      <c r="A39" s="3">
        <v>8</v>
      </c>
      <c r="B39" s="144" t="s">
        <v>72</v>
      </c>
      <c r="C39" s="145"/>
      <c r="D39" s="146"/>
      <c r="E39" s="22">
        <v>2</v>
      </c>
      <c r="F39" s="26">
        <f>IF(F40&gt;2,"2",F40)</f>
        <v>2</v>
      </c>
      <c r="G39" s="27"/>
      <c r="H39" s="3"/>
    </row>
    <row r="40" spans="1:8" s="14" customFormat="1" ht="70.5" customHeight="1" x14ac:dyDescent="0.25">
      <c r="A40" s="3"/>
      <c r="B40" s="147" t="s">
        <v>40</v>
      </c>
      <c r="C40" s="148"/>
      <c r="D40" s="149"/>
      <c r="E40" s="22"/>
      <c r="F40" s="33">
        <v>2</v>
      </c>
      <c r="G40" s="27"/>
      <c r="H40" s="3"/>
    </row>
    <row r="41" spans="1:8" s="42" customFormat="1" ht="41.25" customHeight="1" x14ac:dyDescent="0.25">
      <c r="A41" s="39">
        <v>9</v>
      </c>
      <c r="B41" s="156" t="s">
        <v>121</v>
      </c>
      <c r="C41" s="157"/>
      <c r="D41" s="158"/>
      <c r="E41" s="40">
        <v>8</v>
      </c>
      <c r="F41" s="26">
        <f>IF(F42&gt;8,"8",F42)</f>
        <v>0</v>
      </c>
      <c r="G41" s="41"/>
      <c r="H41" s="39"/>
    </row>
    <row r="42" spans="1:8" s="42" customFormat="1" ht="123.75" customHeight="1" x14ac:dyDescent="0.25">
      <c r="A42" s="39"/>
      <c r="B42" s="166" t="s">
        <v>90</v>
      </c>
      <c r="C42" s="167"/>
      <c r="D42" s="168"/>
      <c r="E42" s="40"/>
      <c r="F42" s="43"/>
      <c r="G42" s="41"/>
      <c r="H42" s="39"/>
    </row>
    <row r="43" spans="1:8" s="14" customFormat="1" ht="51" customHeight="1" x14ac:dyDescent="0.25">
      <c r="A43" s="3">
        <v>10</v>
      </c>
      <c r="B43" s="144" t="s">
        <v>122</v>
      </c>
      <c r="C43" s="145"/>
      <c r="D43" s="146"/>
      <c r="E43" s="22">
        <v>5</v>
      </c>
      <c r="F43" s="26">
        <f>IF(F44&gt;5,"5",F44)</f>
        <v>5</v>
      </c>
      <c r="G43" s="27"/>
      <c r="H43" s="3"/>
    </row>
    <row r="44" spans="1:8" s="14" customFormat="1" ht="151.5" customHeight="1" x14ac:dyDescent="0.25">
      <c r="A44" s="3"/>
      <c r="B44" s="147" t="s">
        <v>88</v>
      </c>
      <c r="C44" s="148"/>
      <c r="D44" s="149"/>
      <c r="E44" s="22"/>
      <c r="F44" s="33">
        <v>5</v>
      </c>
      <c r="G44" s="27"/>
      <c r="H44" s="3" t="s">
        <v>208</v>
      </c>
    </row>
    <row r="45" spans="1:8" s="8" customFormat="1" ht="37.5" customHeight="1" x14ac:dyDescent="0.25">
      <c r="A45" s="12" t="s">
        <v>3</v>
      </c>
      <c r="B45" s="144" t="s">
        <v>97</v>
      </c>
      <c r="C45" s="145"/>
      <c r="D45" s="146"/>
      <c r="E45" s="22">
        <v>60</v>
      </c>
      <c r="F45" s="26">
        <v>60</v>
      </c>
      <c r="G45" s="27"/>
      <c r="H45" s="12"/>
    </row>
    <row r="46" spans="1:8" s="14" customFormat="1" ht="53.25" customHeight="1" x14ac:dyDescent="0.25">
      <c r="A46" s="3">
        <v>11</v>
      </c>
      <c r="B46" s="144" t="s">
        <v>98</v>
      </c>
      <c r="C46" s="145"/>
      <c r="D46" s="146"/>
      <c r="E46" s="22">
        <v>15</v>
      </c>
      <c r="F46" s="3"/>
      <c r="G46" s="34"/>
      <c r="H46" s="3"/>
    </row>
    <row r="47" spans="1:8" s="14" customFormat="1" ht="24" customHeight="1" x14ac:dyDescent="0.25">
      <c r="A47" s="3"/>
      <c r="B47" s="150" t="s">
        <v>99</v>
      </c>
      <c r="C47" s="151"/>
      <c r="D47" s="152"/>
      <c r="E47" s="46">
        <v>15</v>
      </c>
      <c r="F47" s="3">
        <v>15</v>
      </c>
      <c r="G47" s="34"/>
      <c r="H47" s="3"/>
    </row>
    <row r="48" spans="1:8" s="14" customFormat="1" ht="36" customHeight="1" x14ac:dyDescent="0.25">
      <c r="A48" s="3"/>
      <c r="B48" s="150" t="s">
        <v>100</v>
      </c>
      <c r="C48" s="151"/>
      <c r="D48" s="152"/>
      <c r="E48" s="46">
        <v>10</v>
      </c>
      <c r="F48" s="3"/>
      <c r="G48" s="34"/>
      <c r="H48" s="3"/>
    </row>
    <row r="49" spans="1:8" s="14" customFormat="1" ht="36" customHeight="1" x14ac:dyDescent="0.25">
      <c r="A49" s="3"/>
      <c r="B49" s="150" t="s">
        <v>101</v>
      </c>
      <c r="C49" s="151"/>
      <c r="D49" s="152"/>
      <c r="E49" s="46">
        <v>5</v>
      </c>
      <c r="F49" s="3"/>
      <c r="G49" s="34"/>
      <c r="H49" s="3"/>
    </row>
    <row r="50" spans="1:8" s="14" customFormat="1" ht="25.5" customHeight="1" x14ac:dyDescent="0.25">
      <c r="A50" s="3"/>
      <c r="B50" s="150" t="s">
        <v>102</v>
      </c>
      <c r="C50" s="151"/>
      <c r="D50" s="152"/>
      <c r="E50" s="46">
        <v>0</v>
      </c>
      <c r="F50" s="3"/>
      <c r="G50" s="34"/>
      <c r="H50" s="3"/>
    </row>
    <row r="51" spans="1:8" s="14" customFormat="1" ht="50.25" customHeight="1" x14ac:dyDescent="0.25">
      <c r="A51" s="3">
        <v>12</v>
      </c>
      <c r="B51" s="144" t="s">
        <v>108</v>
      </c>
      <c r="C51" s="145"/>
      <c r="D51" s="146"/>
      <c r="E51" s="22">
        <v>15</v>
      </c>
      <c r="F51" s="3"/>
      <c r="G51" s="34"/>
      <c r="H51" s="3"/>
    </row>
    <row r="52" spans="1:8" s="14" customFormat="1" ht="32.25" customHeight="1" x14ac:dyDescent="0.25">
      <c r="A52" s="3"/>
      <c r="B52" s="150" t="s">
        <v>103</v>
      </c>
      <c r="C52" s="151"/>
      <c r="D52" s="152"/>
      <c r="E52" s="46">
        <v>15</v>
      </c>
      <c r="F52" s="3">
        <v>15</v>
      </c>
      <c r="G52" s="34"/>
      <c r="H52" s="3"/>
    </row>
    <row r="53" spans="1:8" s="14" customFormat="1" ht="32.25" customHeight="1" x14ac:dyDescent="0.25">
      <c r="A53" s="3"/>
      <c r="B53" s="150" t="s">
        <v>104</v>
      </c>
      <c r="C53" s="151"/>
      <c r="D53" s="152"/>
      <c r="E53" s="46">
        <v>10</v>
      </c>
      <c r="F53" s="3"/>
      <c r="G53" s="34"/>
      <c r="H53" s="3"/>
    </row>
    <row r="54" spans="1:8" s="14" customFormat="1" ht="32.25" customHeight="1" x14ac:dyDescent="0.25">
      <c r="A54" s="3"/>
      <c r="B54" s="150" t="s">
        <v>105</v>
      </c>
      <c r="C54" s="151"/>
      <c r="D54" s="152"/>
      <c r="E54" s="46">
        <v>5</v>
      </c>
      <c r="F54" s="3"/>
      <c r="G54" s="34"/>
      <c r="H54" s="3"/>
    </row>
    <row r="55" spans="1:8" s="14" customFormat="1" ht="32.25" customHeight="1" x14ac:dyDescent="0.25">
      <c r="A55" s="3"/>
      <c r="B55" s="150" t="s">
        <v>106</v>
      </c>
      <c r="C55" s="151"/>
      <c r="D55" s="152"/>
      <c r="E55" s="46">
        <v>0</v>
      </c>
      <c r="F55" s="3"/>
      <c r="G55" s="34"/>
      <c r="H55" s="3"/>
    </row>
    <row r="56" spans="1:8" s="14" customFormat="1" ht="52.5" customHeight="1" x14ac:dyDescent="0.25">
      <c r="A56" s="3">
        <v>13</v>
      </c>
      <c r="B56" s="144" t="s">
        <v>107</v>
      </c>
      <c r="C56" s="145"/>
      <c r="D56" s="146"/>
      <c r="E56" s="22">
        <v>30</v>
      </c>
      <c r="F56" s="3"/>
      <c r="G56" s="34"/>
      <c r="H56" s="3"/>
    </row>
    <row r="57" spans="1:8" s="14" customFormat="1" ht="52.5" customHeight="1" x14ac:dyDescent="0.25">
      <c r="A57" s="3"/>
      <c r="B57" s="150" t="s">
        <v>109</v>
      </c>
      <c r="C57" s="151"/>
      <c r="D57" s="152"/>
      <c r="E57" s="46">
        <v>30</v>
      </c>
      <c r="F57" s="3">
        <v>30</v>
      </c>
      <c r="G57" s="34"/>
      <c r="H57" s="3"/>
    </row>
    <row r="58" spans="1:8" s="14" customFormat="1" ht="50.25" customHeight="1" x14ac:dyDescent="0.25">
      <c r="A58" s="3"/>
      <c r="B58" s="150" t="s">
        <v>110</v>
      </c>
      <c r="C58" s="151"/>
      <c r="D58" s="152"/>
      <c r="E58" s="46">
        <v>25</v>
      </c>
      <c r="F58" s="3"/>
      <c r="G58" s="34"/>
      <c r="H58" s="3"/>
    </row>
    <row r="59" spans="1:8" s="14" customFormat="1" ht="50.25" customHeight="1" x14ac:dyDescent="0.25">
      <c r="A59" s="3"/>
      <c r="B59" s="150" t="s">
        <v>111</v>
      </c>
      <c r="C59" s="151"/>
      <c r="D59" s="152"/>
      <c r="E59" s="46">
        <v>20</v>
      </c>
      <c r="F59" s="3"/>
      <c r="G59" s="34"/>
      <c r="H59" s="3"/>
    </row>
    <row r="60" spans="1:8" s="14" customFormat="1" ht="50.25" customHeight="1" x14ac:dyDescent="0.25">
      <c r="A60" s="3"/>
      <c r="B60" s="150" t="s">
        <v>112</v>
      </c>
      <c r="C60" s="151"/>
      <c r="D60" s="152"/>
      <c r="E60" s="46">
        <v>15</v>
      </c>
      <c r="F60" s="3"/>
      <c r="G60" s="34"/>
      <c r="H60" s="3"/>
    </row>
    <row r="61" spans="1:8" s="14" customFormat="1" ht="50.25" customHeight="1" x14ac:dyDescent="0.25">
      <c r="A61" s="3"/>
      <c r="B61" s="150" t="s">
        <v>113</v>
      </c>
      <c r="C61" s="151"/>
      <c r="D61" s="152"/>
      <c r="E61" s="46">
        <v>10</v>
      </c>
      <c r="F61" s="3"/>
      <c r="G61" s="34"/>
      <c r="H61" s="3"/>
    </row>
    <row r="62" spans="1:8" s="14" customFormat="1" ht="34.5" customHeight="1" x14ac:dyDescent="0.25">
      <c r="A62" s="3"/>
      <c r="B62" s="150" t="s">
        <v>114</v>
      </c>
      <c r="C62" s="151"/>
      <c r="D62" s="152"/>
      <c r="E62" s="23">
        <v>0</v>
      </c>
      <c r="F62" s="3"/>
      <c r="G62" s="23"/>
      <c r="H62" s="3"/>
    </row>
    <row r="63" spans="1:8" s="8" customFormat="1" ht="25.5" customHeight="1" x14ac:dyDescent="0.25">
      <c r="A63" s="12"/>
      <c r="B63" s="130" t="s">
        <v>4</v>
      </c>
      <c r="C63" s="131"/>
      <c r="D63" s="132"/>
      <c r="E63" s="24">
        <f>E14+E32+E45</f>
        <v>100</v>
      </c>
      <c r="F63" s="49">
        <v>92</v>
      </c>
      <c r="G63" s="49"/>
      <c r="H63" s="51"/>
    </row>
    <row r="64" spans="1:8" ht="25.5" customHeight="1" x14ac:dyDescent="0.25">
      <c r="A64" s="28"/>
      <c r="B64" s="133" t="s">
        <v>115</v>
      </c>
      <c r="C64" s="134"/>
      <c r="D64" s="135"/>
      <c r="E64" s="28"/>
      <c r="F64" s="50"/>
      <c r="G64" s="50"/>
      <c r="H64" s="50"/>
    </row>
    <row r="65" spans="1:8" ht="53.25" customHeight="1" x14ac:dyDescent="0.25">
      <c r="A65" s="28"/>
      <c r="B65" s="130" t="s">
        <v>116</v>
      </c>
      <c r="C65" s="131"/>
      <c r="D65" s="132"/>
      <c r="E65" s="24">
        <f>E63-E64</f>
        <v>100</v>
      </c>
      <c r="F65" s="49">
        <f>ROUND(F63-F64,1)</f>
        <v>92</v>
      </c>
      <c r="G65" s="49"/>
      <c r="H65" s="51"/>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36" t="s">
        <v>20</v>
      </c>
      <c r="C68" s="136"/>
      <c r="D68" s="136"/>
    </row>
    <row r="69" spans="1:8" s="1" customFormat="1" ht="32.25" customHeight="1" x14ac:dyDescent="0.25">
      <c r="A69" s="137" t="s">
        <v>9</v>
      </c>
      <c r="B69" s="138"/>
      <c r="C69" s="139"/>
      <c r="D69" s="142" t="s">
        <v>62</v>
      </c>
      <c r="E69" s="127" t="s">
        <v>63</v>
      </c>
      <c r="F69" s="127"/>
      <c r="G69" s="128" t="s">
        <v>66</v>
      </c>
      <c r="H69" s="129"/>
    </row>
    <row r="70" spans="1:8" s="1" customFormat="1" ht="63" x14ac:dyDescent="0.25">
      <c r="A70" s="140"/>
      <c r="B70" s="122"/>
      <c r="C70" s="141"/>
      <c r="D70" s="143"/>
      <c r="E70" s="2" t="s">
        <v>64</v>
      </c>
      <c r="F70" s="2" t="s">
        <v>65</v>
      </c>
      <c r="G70" s="2" t="s">
        <v>67</v>
      </c>
      <c r="H70" s="2" t="s">
        <v>68</v>
      </c>
    </row>
    <row r="71" spans="1:8" ht="33.950000000000003" customHeight="1" x14ac:dyDescent="0.25">
      <c r="A71" s="118" t="s">
        <v>5</v>
      </c>
      <c r="B71" s="119"/>
      <c r="C71" s="120"/>
      <c r="D71" s="3" t="s">
        <v>59</v>
      </c>
      <c r="E71" s="20">
        <f>IF(AND(90&lt;=F65,F65&lt;100),F65,"")</f>
        <v>92</v>
      </c>
      <c r="F71" s="20" t="str">
        <f>IF(AND(90&lt;=G65,G65&lt;=100),G65,"")</f>
        <v/>
      </c>
      <c r="G71" s="32" t="str">
        <f t="shared" ref="G71:H74" si="0">IF(ISNUMBER(E71)=TRUE,"X","")</f>
        <v>X</v>
      </c>
      <c r="H71" s="32" t="str">
        <f t="shared" si="0"/>
        <v/>
      </c>
    </row>
    <row r="72" spans="1:8" ht="51" customHeight="1" x14ac:dyDescent="0.25">
      <c r="A72" s="118" t="s">
        <v>11</v>
      </c>
      <c r="B72" s="119"/>
      <c r="C72" s="120"/>
      <c r="D72" s="3" t="s">
        <v>60</v>
      </c>
      <c r="E72" s="20" t="str">
        <f>IF(AND(75&lt;=F65,F65&lt;90),F65,"")</f>
        <v/>
      </c>
      <c r="F72" s="20" t="str">
        <f>IF(AND(75&lt;=G65,G65&lt;90),G65,"")</f>
        <v/>
      </c>
      <c r="G72" s="32" t="str">
        <f t="shared" si="0"/>
        <v/>
      </c>
      <c r="H72" s="32" t="str">
        <f t="shared" si="0"/>
        <v/>
      </c>
    </row>
    <row r="73" spans="1:8" ht="54" customHeight="1" x14ac:dyDescent="0.25">
      <c r="A73" s="118" t="s">
        <v>6</v>
      </c>
      <c r="B73" s="119"/>
      <c r="C73" s="120"/>
      <c r="D73" s="3" t="s">
        <v>61</v>
      </c>
      <c r="E73" s="20" t="str">
        <f>IF(AND(50&lt;=F65,F65&lt;75),F65,"")</f>
        <v/>
      </c>
      <c r="F73" s="20" t="str">
        <f>IF(AND(50&lt;=G65,G65&lt;75),G65,"")</f>
        <v/>
      </c>
      <c r="G73" s="32" t="str">
        <f t="shared" si="0"/>
        <v/>
      </c>
      <c r="H73" s="32" t="str">
        <f t="shared" si="0"/>
        <v/>
      </c>
    </row>
    <row r="74" spans="1:8" ht="40.5" customHeight="1" x14ac:dyDescent="0.25">
      <c r="A74" s="118" t="s">
        <v>8</v>
      </c>
      <c r="B74" s="119"/>
      <c r="C74" s="120"/>
      <c r="D74" s="3" t="s">
        <v>7</v>
      </c>
      <c r="E74" s="20" t="str">
        <f>IF(AND(0&lt;F65,F65&lt;50),F65,"")</f>
        <v/>
      </c>
      <c r="F74" s="20" t="str">
        <f>IF(AND(0&lt;G65,G65&lt;50),G65,"")</f>
        <v/>
      </c>
      <c r="G74" s="32" t="str">
        <f t="shared" si="0"/>
        <v/>
      </c>
      <c r="H74" s="32" t="str">
        <f t="shared" si="0"/>
        <v/>
      </c>
    </row>
    <row r="76" spans="1:8" s="6" customFormat="1" ht="20.25" customHeight="1" x14ac:dyDescent="0.25">
      <c r="B76" s="7"/>
      <c r="D76" s="121" t="s">
        <v>207</v>
      </c>
      <c r="E76" s="121"/>
      <c r="F76" s="121"/>
      <c r="G76" s="121"/>
      <c r="H76" s="121"/>
    </row>
    <row r="77" spans="1:8" s="8" customFormat="1" ht="35.25" customHeight="1" x14ac:dyDescent="0.25">
      <c r="D77" s="116" t="s">
        <v>10</v>
      </c>
      <c r="E77" s="116"/>
      <c r="F77" s="116"/>
      <c r="G77" s="116"/>
      <c r="H77" s="116"/>
    </row>
    <row r="78" spans="1:8" x14ac:dyDescent="0.25">
      <c r="D78" s="16"/>
      <c r="E78" s="16"/>
      <c r="F78" s="16"/>
      <c r="G78" s="16"/>
      <c r="H78" s="16"/>
    </row>
    <row r="82" spans="2:8" ht="25.15" customHeight="1" x14ac:dyDescent="0.25">
      <c r="B82" s="122" t="s">
        <v>22</v>
      </c>
      <c r="C82" s="122"/>
      <c r="D82" s="122"/>
      <c r="E82" s="122"/>
      <c r="F82" s="122"/>
      <c r="G82" s="122"/>
      <c r="H82" s="122"/>
    </row>
    <row r="83" spans="2:8" ht="106.9" customHeight="1" x14ac:dyDescent="0.25">
      <c r="B83" s="123" t="s">
        <v>23</v>
      </c>
      <c r="C83" s="124"/>
      <c r="D83" s="124"/>
      <c r="E83" s="124"/>
      <c r="F83" s="124"/>
      <c r="G83" s="124"/>
      <c r="H83" s="125"/>
    </row>
    <row r="84" spans="2:8" ht="25.15" customHeight="1" x14ac:dyDescent="0.25">
      <c r="B84" s="17"/>
      <c r="D84" s="126" t="s">
        <v>124</v>
      </c>
      <c r="E84" s="126"/>
      <c r="F84" s="126"/>
      <c r="G84" s="126"/>
      <c r="H84" s="126"/>
    </row>
    <row r="85" spans="2:8" ht="21" customHeight="1" x14ac:dyDescent="0.25">
      <c r="B85" s="15"/>
      <c r="D85" s="115" t="s">
        <v>44</v>
      </c>
      <c r="E85" s="115"/>
      <c r="F85" s="115"/>
      <c r="G85" s="115"/>
      <c r="H85" s="115"/>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7">
    <mergeCell ref="B10:F10"/>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28:D28"/>
    <mergeCell ref="B17:D17"/>
    <mergeCell ref="B18:D18"/>
    <mergeCell ref="B19:D19"/>
    <mergeCell ref="B20:D20"/>
    <mergeCell ref="B21:D21"/>
    <mergeCell ref="B22:D22"/>
    <mergeCell ref="B23:D23"/>
    <mergeCell ref="B24:D24"/>
    <mergeCell ref="B25:D25"/>
    <mergeCell ref="B26:D26"/>
    <mergeCell ref="B27:D2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zoomScaleNormal="100" workbookViewId="0">
      <selection activeCell="H44" sqref="H4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123</v>
      </c>
    </row>
    <row r="2" spans="1:8" s="107" customFormat="1" ht="48.75" customHeight="1" x14ac:dyDescent="0.25">
      <c r="A2" s="116" t="s">
        <v>12</v>
      </c>
      <c r="B2" s="116"/>
      <c r="C2" s="116"/>
      <c r="D2" s="116" t="s">
        <v>16</v>
      </c>
      <c r="E2" s="116"/>
      <c r="F2" s="116"/>
      <c r="G2" s="116"/>
      <c r="H2" s="116"/>
    </row>
    <row r="3" spans="1:8" s="107" customFormat="1" ht="8.25" customHeight="1" x14ac:dyDescent="0.25">
      <c r="A3" s="115"/>
      <c r="B3" s="115"/>
      <c r="D3" s="10"/>
      <c r="E3" s="10"/>
      <c r="F3" s="10"/>
      <c r="G3" s="10"/>
      <c r="H3" s="10"/>
    </row>
    <row r="4" spans="1:8" ht="13.9" customHeight="1" x14ac:dyDescent="0.25">
      <c r="B4" s="4"/>
    </row>
    <row r="5" spans="1:8" ht="39.950000000000003" customHeight="1" x14ac:dyDescent="0.25">
      <c r="A5" s="165" t="s">
        <v>204</v>
      </c>
      <c r="B5" s="165"/>
      <c r="C5" s="165"/>
      <c r="D5" s="165"/>
      <c r="E5" s="165"/>
      <c r="F5" s="165"/>
      <c r="G5" s="165"/>
      <c r="H5" s="165"/>
    </row>
    <row r="6" spans="1:8" ht="12" customHeight="1" x14ac:dyDescent="0.25"/>
    <row r="7" spans="1:8" s="1" customFormat="1" ht="18" customHeight="1" x14ac:dyDescent="0.25">
      <c r="B7" s="117" t="s">
        <v>166</v>
      </c>
      <c r="C7" s="117"/>
      <c r="D7" s="117"/>
      <c r="E7" s="117"/>
      <c r="F7" s="117"/>
      <c r="G7" s="117"/>
      <c r="H7" s="117"/>
    </row>
    <row r="8" spans="1:8" s="1" customFormat="1" ht="18" customHeight="1" x14ac:dyDescent="0.25">
      <c r="B8" s="117" t="s">
        <v>161</v>
      </c>
      <c r="C8" s="117"/>
      <c r="D8" s="117"/>
      <c r="E8" s="117"/>
      <c r="F8" s="117"/>
      <c r="G8" s="117"/>
      <c r="H8" s="117"/>
    </row>
    <row r="9" spans="1:8" s="1" customFormat="1" ht="18" customHeight="1" x14ac:dyDescent="0.25">
      <c r="B9" s="117" t="s">
        <v>167</v>
      </c>
      <c r="C9" s="117"/>
      <c r="D9" s="117"/>
      <c r="E9" s="117"/>
      <c r="F9" s="117"/>
      <c r="G9" s="117"/>
      <c r="H9" s="117"/>
    </row>
    <row r="10" spans="1:8" s="1" customFormat="1" ht="18" customHeight="1" x14ac:dyDescent="0.25">
      <c r="B10" s="108" t="s">
        <v>46</v>
      </c>
      <c r="C10" s="108"/>
      <c r="D10" s="108"/>
      <c r="E10" s="108"/>
      <c r="F10" s="108"/>
      <c r="G10" s="108"/>
      <c r="H10" s="108"/>
    </row>
    <row r="11" spans="1:8" s="1" customFormat="1" ht="12.75" customHeight="1" x14ac:dyDescent="0.25">
      <c r="B11" s="108"/>
      <c r="C11" s="108"/>
    </row>
    <row r="12" spans="1:8" s="107" customFormat="1" ht="64.5" customHeight="1" x14ac:dyDescent="0.25">
      <c r="A12" s="109" t="s">
        <v>13</v>
      </c>
      <c r="B12" s="161" t="s">
        <v>14</v>
      </c>
      <c r="C12" s="161"/>
      <c r="D12" s="161"/>
      <c r="E12" s="109" t="s">
        <v>15</v>
      </c>
      <c r="F12" s="110" t="s">
        <v>19</v>
      </c>
      <c r="G12" s="110" t="s">
        <v>21</v>
      </c>
      <c r="H12" s="109" t="s">
        <v>17</v>
      </c>
    </row>
    <row r="13" spans="1:8" s="18" customFormat="1" ht="16.5" customHeight="1" x14ac:dyDescent="0.25">
      <c r="A13" s="13" t="s">
        <v>24</v>
      </c>
      <c r="B13" s="162" t="s">
        <v>25</v>
      </c>
      <c r="C13" s="163"/>
      <c r="D13" s="164"/>
      <c r="E13" s="13" t="s">
        <v>26</v>
      </c>
      <c r="F13" s="13" t="s">
        <v>27</v>
      </c>
      <c r="G13" s="13" t="s">
        <v>28</v>
      </c>
      <c r="H13" s="13" t="s">
        <v>29</v>
      </c>
    </row>
    <row r="14" spans="1:8" s="107" customFormat="1" ht="84" customHeight="1" x14ac:dyDescent="0.25">
      <c r="A14" s="109" t="s">
        <v>0</v>
      </c>
      <c r="B14" s="159" t="s">
        <v>119</v>
      </c>
      <c r="C14" s="159"/>
      <c r="D14" s="159"/>
      <c r="E14" s="22">
        <f>E15+E19+E25+E28</f>
        <v>20</v>
      </c>
      <c r="F14" s="26">
        <f>ROUND(F15+F19+F25+F28,1)</f>
        <v>20</v>
      </c>
      <c r="G14" s="27"/>
      <c r="H14" s="109"/>
    </row>
    <row r="15" spans="1:8" s="14" customFormat="1" ht="28.5" customHeight="1" x14ac:dyDescent="0.25">
      <c r="A15" s="3">
        <v>1</v>
      </c>
      <c r="B15" s="159" t="s">
        <v>47</v>
      </c>
      <c r="C15" s="159"/>
      <c r="D15" s="159"/>
      <c r="E15" s="22">
        <f>5-(E16+E17+E18)</f>
        <v>5</v>
      </c>
      <c r="F15" s="26">
        <f>ROUND(5-(F16+F17+F18),1)</f>
        <v>5</v>
      </c>
      <c r="G15" s="27"/>
      <c r="H15" s="3"/>
    </row>
    <row r="16" spans="1:8" s="14" customFormat="1" ht="121.5" customHeight="1" x14ac:dyDescent="0.25">
      <c r="A16" s="3" t="s">
        <v>30</v>
      </c>
      <c r="B16" s="147" t="s">
        <v>120</v>
      </c>
      <c r="C16" s="148"/>
      <c r="D16" s="149"/>
      <c r="E16" s="23"/>
      <c r="F16" s="19"/>
      <c r="G16" s="23"/>
      <c r="H16" s="3"/>
    </row>
    <row r="17" spans="1:8" s="25" customFormat="1" ht="69" customHeight="1" x14ac:dyDescent="0.25">
      <c r="A17" s="3" t="s">
        <v>31</v>
      </c>
      <c r="B17" s="147" t="s">
        <v>93</v>
      </c>
      <c r="C17" s="148"/>
      <c r="D17" s="149"/>
      <c r="E17" s="23"/>
      <c r="F17" s="19"/>
      <c r="G17" s="36"/>
      <c r="H17" s="31"/>
    </row>
    <row r="18" spans="1:8" s="25" customFormat="1" ht="92.25" customHeight="1" x14ac:dyDescent="0.25">
      <c r="A18" s="3" t="s">
        <v>32</v>
      </c>
      <c r="B18" s="147" t="s">
        <v>48</v>
      </c>
      <c r="C18" s="148"/>
      <c r="D18" s="149"/>
      <c r="E18" s="23"/>
      <c r="F18" s="19"/>
      <c r="G18" s="36"/>
      <c r="H18" s="31"/>
    </row>
    <row r="19" spans="1:8" s="25" customFormat="1" ht="52.5" customHeight="1" x14ac:dyDescent="0.25">
      <c r="A19" s="3">
        <v>2</v>
      </c>
      <c r="B19" s="144" t="s">
        <v>85</v>
      </c>
      <c r="C19" s="145"/>
      <c r="D19" s="146"/>
      <c r="E19" s="22">
        <f>6-(E20+E21+E22+E23+E24)</f>
        <v>6</v>
      </c>
      <c r="F19" s="26">
        <f>ROUND(6-(F20+F21+F22+F23+F24),1)</f>
        <v>6</v>
      </c>
      <c r="G19" s="27"/>
      <c r="H19" s="35"/>
    </row>
    <row r="20" spans="1:8" s="25" customFormat="1" ht="39.75" customHeight="1" x14ac:dyDescent="0.25">
      <c r="A20" s="19" t="s">
        <v>33</v>
      </c>
      <c r="B20" s="147" t="s">
        <v>50</v>
      </c>
      <c r="C20" s="148"/>
      <c r="D20" s="149"/>
      <c r="E20" s="20"/>
      <c r="F20" s="19"/>
      <c r="G20" s="36"/>
      <c r="H20" s="31"/>
    </row>
    <row r="21" spans="1:8" s="25" customFormat="1" ht="59.25" customHeight="1" x14ac:dyDescent="0.25">
      <c r="A21" s="19" t="s">
        <v>34</v>
      </c>
      <c r="B21" s="147" t="s">
        <v>49</v>
      </c>
      <c r="C21" s="148"/>
      <c r="D21" s="149"/>
      <c r="E21" s="20"/>
      <c r="F21" s="19"/>
      <c r="G21" s="38"/>
      <c r="H21" s="31"/>
    </row>
    <row r="22" spans="1:8" s="25" customFormat="1" ht="54.75" customHeight="1" x14ac:dyDescent="0.25">
      <c r="A22" s="3" t="s">
        <v>35</v>
      </c>
      <c r="B22" s="147" t="s">
        <v>83</v>
      </c>
      <c r="C22" s="148"/>
      <c r="D22" s="149"/>
      <c r="E22" s="23"/>
      <c r="F22" s="19"/>
      <c r="G22" s="21"/>
      <c r="H22" s="31"/>
    </row>
    <row r="23" spans="1:8" s="25" customFormat="1" ht="70.5" customHeight="1" x14ac:dyDescent="0.25">
      <c r="A23" s="3" t="s">
        <v>36</v>
      </c>
      <c r="B23" s="147" t="s">
        <v>51</v>
      </c>
      <c r="C23" s="148"/>
      <c r="D23" s="149"/>
      <c r="E23" s="23"/>
      <c r="F23" s="19"/>
      <c r="G23" s="21"/>
      <c r="H23" s="31"/>
    </row>
    <row r="24" spans="1:8" s="25" customFormat="1" ht="39" customHeight="1" x14ac:dyDescent="0.25">
      <c r="A24" s="3" t="s">
        <v>37</v>
      </c>
      <c r="B24" s="147" t="s">
        <v>52</v>
      </c>
      <c r="C24" s="148"/>
      <c r="D24" s="149"/>
      <c r="E24" s="23"/>
      <c r="F24" s="19"/>
      <c r="G24" s="36"/>
      <c r="H24" s="31"/>
    </row>
    <row r="25" spans="1:8" s="14" customFormat="1" ht="59.25" customHeight="1" x14ac:dyDescent="0.25">
      <c r="A25" s="3">
        <v>3</v>
      </c>
      <c r="B25" s="144" t="s">
        <v>53</v>
      </c>
      <c r="C25" s="145"/>
      <c r="D25" s="146"/>
      <c r="E25" s="22">
        <f>5-(E26+E27)</f>
        <v>5</v>
      </c>
      <c r="F25" s="26">
        <f>ROUND(5-(F26+F27),1)</f>
        <v>5</v>
      </c>
      <c r="G25" s="27"/>
      <c r="H25" s="3"/>
    </row>
    <row r="26" spans="1:8" s="25" customFormat="1" ht="99.75" customHeight="1" x14ac:dyDescent="0.25">
      <c r="A26" s="3" t="s">
        <v>38</v>
      </c>
      <c r="B26" s="147" t="s">
        <v>54</v>
      </c>
      <c r="C26" s="148"/>
      <c r="D26" s="149"/>
      <c r="E26" s="23"/>
      <c r="F26" s="19"/>
      <c r="G26" s="36"/>
      <c r="H26" s="31"/>
    </row>
    <row r="27" spans="1:8" s="25" customFormat="1" ht="51" customHeight="1" x14ac:dyDescent="0.25">
      <c r="A27" s="3" t="s">
        <v>39</v>
      </c>
      <c r="B27" s="147" t="s">
        <v>89</v>
      </c>
      <c r="C27" s="148"/>
      <c r="D27" s="149"/>
      <c r="E27" s="23"/>
      <c r="F27" s="19"/>
      <c r="G27" s="36"/>
      <c r="H27" s="31"/>
    </row>
    <row r="28" spans="1:8" s="25" customFormat="1" ht="102.75" customHeight="1" x14ac:dyDescent="0.25">
      <c r="A28" s="37">
        <v>4</v>
      </c>
      <c r="B28" s="144" t="s">
        <v>95</v>
      </c>
      <c r="C28" s="145"/>
      <c r="D28" s="146"/>
      <c r="E28" s="22">
        <f>4-(E29+E30+E31)</f>
        <v>4</v>
      </c>
      <c r="F28" s="26">
        <f>ROUND(4-(F29+F30+F31),1)</f>
        <v>4</v>
      </c>
      <c r="G28" s="27"/>
      <c r="H28" s="35"/>
    </row>
    <row r="29" spans="1:8" s="25" customFormat="1" ht="52.5" customHeight="1" x14ac:dyDescent="0.25">
      <c r="A29" s="3" t="s">
        <v>55</v>
      </c>
      <c r="B29" s="147" t="s">
        <v>56</v>
      </c>
      <c r="C29" s="148"/>
      <c r="D29" s="149"/>
      <c r="E29" s="23"/>
      <c r="F29" s="19"/>
      <c r="G29" s="36"/>
      <c r="H29" s="31"/>
    </row>
    <row r="30" spans="1:8" s="25" customFormat="1" ht="56.45" customHeight="1" x14ac:dyDescent="0.25">
      <c r="A30" s="3" t="s">
        <v>57</v>
      </c>
      <c r="B30" s="147" t="s">
        <v>87</v>
      </c>
      <c r="C30" s="148"/>
      <c r="D30" s="149"/>
      <c r="E30" s="23"/>
      <c r="F30" s="19"/>
      <c r="G30" s="36"/>
      <c r="H30" s="31"/>
    </row>
    <row r="31" spans="1:8" s="25" customFormat="1" ht="59.25" customHeight="1" x14ac:dyDescent="0.25">
      <c r="A31" s="3" t="s">
        <v>58</v>
      </c>
      <c r="B31" s="147" t="s">
        <v>69</v>
      </c>
      <c r="C31" s="148"/>
      <c r="D31" s="149"/>
      <c r="E31" s="23"/>
      <c r="F31" s="19"/>
      <c r="G31" s="36"/>
      <c r="H31" s="31"/>
    </row>
    <row r="32" spans="1:8" s="107" customFormat="1" ht="27.75" customHeight="1" x14ac:dyDescent="0.25">
      <c r="A32" s="109" t="s">
        <v>1</v>
      </c>
      <c r="B32" s="156" t="s">
        <v>18</v>
      </c>
      <c r="C32" s="157"/>
      <c r="D32" s="158"/>
      <c r="E32" s="22">
        <f>E33+E35+E37+E39+E41+E43</f>
        <v>20</v>
      </c>
      <c r="F32" s="26">
        <f>ROUND(F33+F35+F37+F39+F41+F43,1)</f>
        <v>12</v>
      </c>
      <c r="G32" s="27"/>
      <c r="H32" s="109"/>
    </row>
    <row r="33" spans="1:8" s="14" customFormat="1" ht="73.150000000000006" customHeight="1" x14ac:dyDescent="0.25">
      <c r="A33" s="3">
        <v>5</v>
      </c>
      <c r="B33" s="159" t="s">
        <v>2</v>
      </c>
      <c r="C33" s="159"/>
      <c r="D33" s="159"/>
      <c r="E33" s="22">
        <v>1</v>
      </c>
      <c r="F33" s="26">
        <f>IF(F34&gt;1,"1",F34)</f>
        <v>1</v>
      </c>
      <c r="G33" s="27"/>
      <c r="H33" s="3"/>
    </row>
    <row r="34" spans="1:8" s="14" customFormat="1" ht="84" customHeight="1" x14ac:dyDescent="0.25">
      <c r="A34" s="3"/>
      <c r="B34" s="160" t="s">
        <v>73</v>
      </c>
      <c r="C34" s="160"/>
      <c r="D34" s="160"/>
      <c r="E34" s="22"/>
      <c r="F34" s="33">
        <v>1</v>
      </c>
      <c r="G34" s="27"/>
      <c r="H34" s="3"/>
    </row>
    <row r="35" spans="1:8" s="14" customFormat="1" ht="45" customHeight="1" x14ac:dyDescent="0.25">
      <c r="A35" s="3">
        <v>6</v>
      </c>
      <c r="B35" s="144" t="s">
        <v>70</v>
      </c>
      <c r="C35" s="145"/>
      <c r="D35" s="146"/>
      <c r="E35" s="22">
        <v>2</v>
      </c>
      <c r="F35" s="26">
        <f>IF(F36&gt;2,"2",F36)</f>
        <v>2</v>
      </c>
      <c r="G35" s="27"/>
      <c r="H35" s="3"/>
    </row>
    <row r="36" spans="1:8" s="14" customFormat="1" ht="52.5" customHeight="1" x14ac:dyDescent="0.25">
      <c r="A36" s="3"/>
      <c r="B36" s="153" t="s">
        <v>74</v>
      </c>
      <c r="C36" s="154"/>
      <c r="D36" s="155"/>
      <c r="E36" s="22"/>
      <c r="F36" s="33">
        <v>2</v>
      </c>
      <c r="G36" s="27"/>
      <c r="H36" s="3"/>
    </row>
    <row r="37" spans="1:8" s="14" customFormat="1" ht="51" customHeight="1" x14ac:dyDescent="0.25">
      <c r="A37" s="3">
        <v>7</v>
      </c>
      <c r="B37" s="144" t="s">
        <v>71</v>
      </c>
      <c r="C37" s="145"/>
      <c r="D37" s="146"/>
      <c r="E37" s="22">
        <v>2</v>
      </c>
      <c r="F37" s="26">
        <f>IF(F38&gt;2,"2",F38)</f>
        <v>2</v>
      </c>
      <c r="G37" s="27"/>
      <c r="H37" s="3"/>
    </row>
    <row r="38" spans="1:8" s="14" customFormat="1" ht="66" customHeight="1" x14ac:dyDescent="0.25">
      <c r="A38" s="3"/>
      <c r="B38" s="147" t="s">
        <v>41</v>
      </c>
      <c r="C38" s="148"/>
      <c r="D38" s="149"/>
      <c r="E38" s="22"/>
      <c r="F38" s="33">
        <v>2</v>
      </c>
      <c r="G38" s="27"/>
      <c r="H38" s="3"/>
    </row>
    <row r="39" spans="1:8" s="14" customFormat="1" ht="53.25" customHeight="1" x14ac:dyDescent="0.25">
      <c r="A39" s="3">
        <v>8</v>
      </c>
      <c r="B39" s="144" t="s">
        <v>72</v>
      </c>
      <c r="C39" s="145"/>
      <c r="D39" s="146"/>
      <c r="E39" s="22">
        <v>2</v>
      </c>
      <c r="F39" s="26">
        <f>IF(F40&gt;2,"2",F40)</f>
        <v>2</v>
      </c>
      <c r="G39" s="27"/>
      <c r="H39" s="3"/>
    </row>
    <row r="40" spans="1:8" s="14" customFormat="1" ht="70.5" customHeight="1" x14ac:dyDescent="0.25">
      <c r="A40" s="3"/>
      <c r="B40" s="147" t="s">
        <v>40</v>
      </c>
      <c r="C40" s="148"/>
      <c r="D40" s="149"/>
      <c r="E40" s="22"/>
      <c r="F40" s="33">
        <v>2</v>
      </c>
      <c r="G40" s="27"/>
      <c r="H40" s="3"/>
    </row>
    <row r="41" spans="1:8" s="42" customFormat="1" ht="41.25" customHeight="1" x14ac:dyDescent="0.25">
      <c r="A41" s="39">
        <v>9</v>
      </c>
      <c r="B41" s="156" t="s">
        <v>121</v>
      </c>
      <c r="C41" s="157"/>
      <c r="D41" s="158"/>
      <c r="E41" s="40">
        <v>8</v>
      </c>
      <c r="F41" s="26">
        <f>IF(F42&gt;8,"8",F42)</f>
        <v>0</v>
      </c>
      <c r="G41" s="41"/>
      <c r="H41" s="39"/>
    </row>
    <row r="42" spans="1:8" s="42" customFormat="1" ht="123.75" customHeight="1" x14ac:dyDescent="0.25">
      <c r="A42" s="39"/>
      <c r="B42" s="166" t="s">
        <v>90</v>
      </c>
      <c r="C42" s="167"/>
      <c r="D42" s="168"/>
      <c r="E42" s="40"/>
      <c r="F42" s="43"/>
      <c r="G42" s="41"/>
      <c r="H42" s="39"/>
    </row>
    <row r="43" spans="1:8" s="14" customFormat="1" ht="51" customHeight="1" x14ac:dyDescent="0.25">
      <c r="A43" s="3">
        <v>10</v>
      </c>
      <c r="B43" s="144" t="s">
        <v>79</v>
      </c>
      <c r="C43" s="145"/>
      <c r="D43" s="146"/>
      <c r="E43" s="22">
        <v>5</v>
      </c>
      <c r="F43" s="26">
        <f>IF(F44&gt;5,"5",F44)</f>
        <v>5</v>
      </c>
      <c r="G43" s="27"/>
      <c r="H43" s="3"/>
    </row>
    <row r="44" spans="1:8" s="14" customFormat="1" ht="151.5" customHeight="1" x14ac:dyDescent="0.25">
      <c r="A44" s="3"/>
      <c r="B44" s="147" t="s">
        <v>88</v>
      </c>
      <c r="C44" s="148"/>
      <c r="D44" s="149"/>
      <c r="E44" s="22"/>
      <c r="F44" s="33">
        <v>5</v>
      </c>
      <c r="G44" s="27"/>
      <c r="H44" s="3" t="s">
        <v>213</v>
      </c>
    </row>
    <row r="45" spans="1:8" s="107" customFormat="1" ht="37.5" customHeight="1" x14ac:dyDescent="0.25">
      <c r="A45" s="109" t="s">
        <v>3</v>
      </c>
      <c r="B45" s="144" t="s">
        <v>97</v>
      </c>
      <c r="C45" s="145"/>
      <c r="D45" s="146"/>
      <c r="E45" s="22">
        <v>60</v>
      </c>
      <c r="F45" s="26">
        <v>60</v>
      </c>
      <c r="G45" s="27"/>
      <c r="H45" s="109"/>
    </row>
    <row r="46" spans="1:8" s="14" customFormat="1" ht="53.25" customHeight="1" x14ac:dyDescent="0.25">
      <c r="A46" s="3">
        <v>11</v>
      </c>
      <c r="B46" s="144" t="s">
        <v>98</v>
      </c>
      <c r="C46" s="145"/>
      <c r="D46" s="146"/>
      <c r="E46" s="22">
        <v>15</v>
      </c>
      <c r="F46" s="3"/>
      <c r="G46" s="34"/>
      <c r="H46" s="3"/>
    </row>
    <row r="47" spans="1:8" s="14" customFormat="1" ht="24" customHeight="1" x14ac:dyDescent="0.25">
      <c r="A47" s="3"/>
      <c r="B47" s="150" t="s">
        <v>99</v>
      </c>
      <c r="C47" s="151"/>
      <c r="D47" s="152"/>
      <c r="E47" s="46">
        <v>15</v>
      </c>
      <c r="F47" s="3">
        <v>15</v>
      </c>
      <c r="G47" s="34"/>
      <c r="H47" s="3"/>
    </row>
    <row r="48" spans="1:8" s="14" customFormat="1" ht="36" customHeight="1" x14ac:dyDescent="0.25">
      <c r="A48" s="3"/>
      <c r="B48" s="150" t="s">
        <v>100</v>
      </c>
      <c r="C48" s="151"/>
      <c r="D48" s="152"/>
      <c r="E48" s="46">
        <v>10</v>
      </c>
      <c r="F48" s="3"/>
      <c r="G48" s="34"/>
      <c r="H48" s="3"/>
    </row>
    <row r="49" spans="1:8" s="14" customFormat="1" ht="36" customHeight="1" x14ac:dyDescent="0.25">
      <c r="A49" s="3"/>
      <c r="B49" s="150" t="s">
        <v>101</v>
      </c>
      <c r="C49" s="151"/>
      <c r="D49" s="152"/>
      <c r="E49" s="46">
        <v>5</v>
      </c>
      <c r="F49" s="3"/>
      <c r="G49" s="34"/>
      <c r="H49" s="3"/>
    </row>
    <row r="50" spans="1:8" s="14" customFormat="1" ht="25.5" customHeight="1" x14ac:dyDescent="0.25">
      <c r="A50" s="3"/>
      <c r="B50" s="150" t="s">
        <v>102</v>
      </c>
      <c r="C50" s="151"/>
      <c r="D50" s="152"/>
      <c r="E50" s="46">
        <v>0</v>
      </c>
      <c r="F50" s="3"/>
      <c r="G50" s="34"/>
      <c r="H50" s="3"/>
    </row>
    <row r="51" spans="1:8" s="14" customFormat="1" ht="50.25" customHeight="1" x14ac:dyDescent="0.25">
      <c r="A51" s="3">
        <v>12</v>
      </c>
      <c r="B51" s="144" t="s">
        <v>108</v>
      </c>
      <c r="C51" s="145"/>
      <c r="D51" s="146"/>
      <c r="E51" s="22">
        <v>15</v>
      </c>
      <c r="F51" s="3"/>
      <c r="G51" s="34"/>
      <c r="H51" s="3"/>
    </row>
    <row r="52" spans="1:8" s="14" customFormat="1" ht="32.25" customHeight="1" x14ac:dyDescent="0.25">
      <c r="A52" s="3"/>
      <c r="B52" s="150" t="s">
        <v>103</v>
      </c>
      <c r="C52" s="151"/>
      <c r="D52" s="152"/>
      <c r="E52" s="46">
        <v>15</v>
      </c>
      <c r="F52" s="3">
        <v>15</v>
      </c>
      <c r="G52" s="34"/>
      <c r="H52" s="3"/>
    </row>
    <row r="53" spans="1:8" s="14" customFormat="1" ht="32.25" customHeight="1" x14ac:dyDescent="0.25">
      <c r="A53" s="3"/>
      <c r="B53" s="150" t="s">
        <v>104</v>
      </c>
      <c r="C53" s="151"/>
      <c r="D53" s="152"/>
      <c r="E53" s="46">
        <v>10</v>
      </c>
      <c r="F53" s="3"/>
      <c r="G53" s="34"/>
      <c r="H53" s="3"/>
    </row>
    <row r="54" spans="1:8" s="14" customFormat="1" ht="32.25" customHeight="1" x14ac:dyDescent="0.25">
      <c r="A54" s="3"/>
      <c r="B54" s="150" t="s">
        <v>105</v>
      </c>
      <c r="C54" s="151"/>
      <c r="D54" s="152"/>
      <c r="E54" s="46">
        <v>5</v>
      </c>
      <c r="F54" s="3"/>
      <c r="G54" s="34"/>
      <c r="H54" s="3"/>
    </row>
    <row r="55" spans="1:8" s="14" customFormat="1" ht="32.25" customHeight="1" x14ac:dyDescent="0.25">
      <c r="A55" s="3"/>
      <c r="B55" s="150" t="s">
        <v>106</v>
      </c>
      <c r="C55" s="151"/>
      <c r="D55" s="152"/>
      <c r="E55" s="46">
        <v>0</v>
      </c>
      <c r="F55" s="3"/>
      <c r="G55" s="34"/>
      <c r="H55" s="3"/>
    </row>
    <row r="56" spans="1:8" s="14" customFormat="1" ht="52.5" customHeight="1" x14ac:dyDescent="0.25">
      <c r="A56" s="3">
        <v>13</v>
      </c>
      <c r="B56" s="144" t="s">
        <v>107</v>
      </c>
      <c r="C56" s="145"/>
      <c r="D56" s="146"/>
      <c r="E56" s="22">
        <v>30</v>
      </c>
      <c r="F56" s="3"/>
      <c r="G56" s="34"/>
      <c r="H56" s="3"/>
    </row>
    <row r="57" spans="1:8" s="14" customFormat="1" ht="52.5" customHeight="1" x14ac:dyDescent="0.25">
      <c r="A57" s="3"/>
      <c r="B57" s="150" t="s">
        <v>109</v>
      </c>
      <c r="C57" s="151"/>
      <c r="D57" s="152"/>
      <c r="E57" s="46">
        <v>30</v>
      </c>
      <c r="F57" s="3">
        <v>30</v>
      </c>
      <c r="G57" s="34"/>
      <c r="H57" s="3"/>
    </row>
    <row r="58" spans="1:8" s="14" customFormat="1" ht="50.25" customHeight="1" x14ac:dyDescent="0.25">
      <c r="A58" s="3"/>
      <c r="B58" s="150" t="s">
        <v>110</v>
      </c>
      <c r="C58" s="151"/>
      <c r="D58" s="152"/>
      <c r="E58" s="46">
        <v>25</v>
      </c>
      <c r="F58" s="3"/>
      <c r="G58" s="34"/>
      <c r="H58" s="3"/>
    </row>
    <row r="59" spans="1:8" s="14" customFormat="1" ht="50.25" customHeight="1" x14ac:dyDescent="0.25">
      <c r="A59" s="3"/>
      <c r="B59" s="150" t="s">
        <v>111</v>
      </c>
      <c r="C59" s="151"/>
      <c r="D59" s="152"/>
      <c r="E59" s="46">
        <v>20</v>
      </c>
      <c r="F59" s="3"/>
      <c r="G59" s="34"/>
      <c r="H59" s="3"/>
    </row>
    <row r="60" spans="1:8" s="14" customFormat="1" ht="50.25" customHeight="1" x14ac:dyDescent="0.25">
      <c r="A60" s="3"/>
      <c r="B60" s="150" t="s">
        <v>112</v>
      </c>
      <c r="C60" s="151"/>
      <c r="D60" s="152"/>
      <c r="E60" s="46">
        <v>15</v>
      </c>
      <c r="F60" s="3"/>
      <c r="G60" s="34"/>
      <c r="H60" s="3"/>
    </row>
    <row r="61" spans="1:8" s="14" customFormat="1" ht="50.25" customHeight="1" x14ac:dyDescent="0.25">
      <c r="A61" s="3"/>
      <c r="B61" s="150" t="s">
        <v>113</v>
      </c>
      <c r="C61" s="151"/>
      <c r="D61" s="152"/>
      <c r="E61" s="46">
        <v>10</v>
      </c>
      <c r="F61" s="3"/>
      <c r="G61" s="34"/>
      <c r="H61" s="3"/>
    </row>
    <row r="62" spans="1:8" s="14" customFormat="1" ht="34.5" customHeight="1" x14ac:dyDescent="0.25">
      <c r="A62" s="3"/>
      <c r="B62" s="150" t="s">
        <v>114</v>
      </c>
      <c r="C62" s="151"/>
      <c r="D62" s="152"/>
      <c r="E62" s="23">
        <v>0</v>
      </c>
      <c r="F62" s="3"/>
      <c r="G62" s="23"/>
      <c r="H62" s="3"/>
    </row>
    <row r="63" spans="1:8" s="107" customFormat="1" ht="25.5" customHeight="1" x14ac:dyDescent="0.25">
      <c r="A63" s="109"/>
      <c r="B63" s="130" t="s">
        <v>4</v>
      </c>
      <c r="C63" s="131"/>
      <c r="D63" s="132"/>
      <c r="E63" s="24">
        <f>E14+E32+E45</f>
        <v>100</v>
      </c>
      <c r="F63" s="49">
        <f>F14+F32+F45</f>
        <v>92</v>
      </c>
      <c r="G63" s="49"/>
      <c r="H63" s="51"/>
    </row>
    <row r="64" spans="1:8" ht="25.5" customHeight="1" x14ac:dyDescent="0.25">
      <c r="A64" s="28"/>
      <c r="B64" s="133" t="s">
        <v>115</v>
      </c>
      <c r="C64" s="134"/>
      <c r="D64" s="135"/>
      <c r="E64" s="28"/>
      <c r="F64" s="50"/>
      <c r="G64" s="50"/>
      <c r="H64" s="50"/>
    </row>
    <row r="65" spans="1:8" ht="53.25" customHeight="1" x14ac:dyDescent="0.25">
      <c r="A65" s="28"/>
      <c r="B65" s="130" t="s">
        <v>116</v>
      </c>
      <c r="C65" s="131"/>
      <c r="D65" s="132"/>
      <c r="E65" s="24">
        <f>E63-E64</f>
        <v>100</v>
      </c>
      <c r="F65" s="49">
        <f>ROUND(F63-F64,1)</f>
        <v>92</v>
      </c>
      <c r="G65" s="49"/>
      <c r="H65" s="51"/>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36" t="s">
        <v>20</v>
      </c>
      <c r="C68" s="136"/>
      <c r="D68" s="136"/>
    </row>
    <row r="69" spans="1:8" s="1" customFormat="1" ht="32.25" customHeight="1" x14ac:dyDescent="0.25">
      <c r="A69" s="137" t="s">
        <v>9</v>
      </c>
      <c r="B69" s="138"/>
      <c r="C69" s="139"/>
      <c r="D69" s="142" t="s">
        <v>62</v>
      </c>
      <c r="E69" s="127" t="s">
        <v>63</v>
      </c>
      <c r="F69" s="127"/>
      <c r="G69" s="128" t="s">
        <v>66</v>
      </c>
      <c r="H69" s="129"/>
    </row>
    <row r="70" spans="1:8" s="1" customFormat="1" ht="63" x14ac:dyDescent="0.25">
      <c r="A70" s="140"/>
      <c r="B70" s="122"/>
      <c r="C70" s="141"/>
      <c r="D70" s="143"/>
      <c r="E70" s="110" t="s">
        <v>64</v>
      </c>
      <c r="F70" s="110" t="s">
        <v>65</v>
      </c>
      <c r="G70" s="110" t="s">
        <v>67</v>
      </c>
      <c r="H70" s="110" t="s">
        <v>68</v>
      </c>
    </row>
    <row r="71" spans="1:8" ht="33.950000000000003" customHeight="1" x14ac:dyDescent="0.25">
      <c r="A71" s="118" t="s">
        <v>5</v>
      </c>
      <c r="B71" s="119"/>
      <c r="C71" s="120"/>
      <c r="D71" s="3" t="s">
        <v>59</v>
      </c>
      <c r="E71" s="20">
        <f>IF(AND(90&lt;=F65,F65&lt;100),F65,"")</f>
        <v>92</v>
      </c>
      <c r="F71" s="20" t="str">
        <f>IF(AND(90&lt;=G65,G65&lt;=100),G65,"")</f>
        <v/>
      </c>
      <c r="G71" s="32" t="str">
        <f t="shared" ref="G71:H74" si="0">IF(ISNUMBER(E71)=TRUE,"X","")</f>
        <v>X</v>
      </c>
      <c r="H71" s="32" t="str">
        <f t="shared" si="0"/>
        <v/>
      </c>
    </row>
    <row r="72" spans="1:8" ht="51" customHeight="1" x14ac:dyDescent="0.25">
      <c r="A72" s="118" t="s">
        <v>11</v>
      </c>
      <c r="B72" s="119"/>
      <c r="C72" s="120"/>
      <c r="D72" s="3" t="s">
        <v>60</v>
      </c>
      <c r="E72" s="20" t="str">
        <f>IF(AND(75&lt;=F65,F65&lt;90),F65,"")</f>
        <v/>
      </c>
      <c r="F72" s="20" t="str">
        <f>IF(AND(75&lt;=G65,G65&lt;90),G65,"")</f>
        <v/>
      </c>
      <c r="G72" s="32" t="str">
        <f t="shared" si="0"/>
        <v/>
      </c>
      <c r="H72" s="32" t="str">
        <f t="shared" si="0"/>
        <v/>
      </c>
    </row>
    <row r="73" spans="1:8" ht="54" customHeight="1" x14ac:dyDescent="0.25">
      <c r="A73" s="118" t="s">
        <v>6</v>
      </c>
      <c r="B73" s="119"/>
      <c r="C73" s="120"/>
      <c r="D73" s="3" t="s">
        <v>61</v>
      </c>
      <c r="E73" s="20" t="str">
        <f>IF(AND(50&lt;=F65,F65&lt;75),F65,"")</f>
        <v/>
      </c>
      <c r="F73" s="20" t="str">
        <f>IF(AND(50&lt;=G65,G65&lt;75),G65,"")</f>
        <v/>
      </c>
      <c r="G73" s="32" t="str">
        <f t="shared" si="0"/>
        <v/>
      </c>
      <c r="H73" s="32" t="str">
        <f t="shared" si="0"/>
        <v/>
      </c>
    </row>
    <row r="74" spans="1:8" ht="40.5" customHeight="1" x14ac:dyDescent="0.25">
      <c r="A74" s="118" t="s">
        <v>8</v>
      </c>
      <c r="B74" s="119"/>
      <c r="C74" s="120"/>
      <c r="D74" s="3" t="s">
        <v>7</v>
      </c>
      <c r="E74" s="20" t="str">
        <f>IF(AND(0&lt;F65,F65&lt;50),F65,"")</f>
        <v/>
      </c>
      <c r="F74" s="20" t="str">
        <f>IF(AND(0&lt;G65,G65&lt;50),G65,"")</f>
        <v/>
      </c>
      <c r="G74" s="32" t="str">
        <f t="shared" si="0"/>
        <v/>
      </c>
      <c r="H74" s="32" t="str">
        <f t="shared" si="0"/>
        <v/>
      </c>
    </row>
    <row r="76" spans="1:8" s="6" customFormat="1" ht="20.25" customHeight="1" x14ac:dyDescent="0.25">
      <c r="B76" s="7"/>
      <c r="D76" s="121" t="s">
        <v>205</v>
      </c>
      <c r="E76" s="121"/>
      <c r="F76" s="121"/>
      <c r="G76" s="121"/>
      <c r="H76" s="121"/>
    </row>
    <row r="77" spans="1:8" s="107" customFormat="1" ht="35.25" customHeight="1" x14ac:dyDescent="0.25">
      <c r="D77" s="116" t="s">
        <v>10</v>
      </c>
      <c r="E77" s="116"/>
      <c r="F77" s="116"/>
      <c r="G77" s="116"/>
      <c r="H77" s="116"/>
    </row>
    <row r="78" spans="1:8" x14ac:dyDescent="0.25">
      <c r="D78" s="16"/>
      <c r="E78" s="16"/>
      <c r="F78" s="16"/>
      <c r="G78" s="16"/>
      <c r="H78" s="16"/>
    </row>
    <row r="82" spans="2:8" ht="25.15" customHeight="1" x14ac:dyDescent="0.25">
      <c r="B82" s="122" t="s">
        <v>22</v>
      </c>
      <c r="C82" s="122"/>
      <c r="D82" s="122"/>
      <c r="E82" s="122"/>
      <c r="F82" s="122"/>
      <c r="G82" s="122"/>
      <c r="H82" s="122"/>
    </row>
    <row r="83" spans="2:8" ht="106.9" customHeight="1" x14ac:dyDescent="0.25">
      <c r="B83" s="123" t="s">
        <v>23</v>
      </c>
      <c r="C83" s="124"/>
      <c r="D83" s="124"/>
      <c r="E83" s="124"/>
      <c r="F83" s="124"/>
      <c r="G83" s="124"/>
      <c r="H83" s="125"/>
    </row>
    <row r="84" spans="2:8" ht="25.15" customHeight="1" x14ac:dyDescent="0.25">
      <c r="B84" s="17"/>
      <c r="D84" s="126" t="s">
        <v>124</v>
      </c>
      <c r="E84" s="126"/>
      <c r="F84" s="126"/>
      <c r="G84" s="126"/>
      <c r="H84" s="126"/>
    </row>
    <row r="85" spans="2:8" ht="21" customHeight="1" x14ac:dyDescent="0.25">
      <c r="B85" s="15"/>
      <c r="D85" s="115" t="s">
        <v>44</v>
      </c>
      <c r="E85" s="115"/>
      <c r="F85" s="115"/>
      <c r="G85" s="115"/>
      <c r="H85" s="115"/>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B8:H8"/>
    <mergeCell ref="A2:C2"/>
    <mergeCell ref="D2:H2"/>
    <mergeCell ref="A3:B3"/>
    <mergeCell ref="A5:H5"/>
    <mergeCell ref="B7:H7"/>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6:D46"/>
    <mergeCell ref="B35:D35"/>
    <mergeCell ref="B36:D36"/>
    <mergeCell ref="B37:D37"/>
    <mergeCell ref="B38:D38"/>
    <mergeCell ref="B39:D39"/>
    <mergeCell ref="B40:D40"/>
    <mergeCell ref="B41:D41"/>
    <mergeCell ref="B42:D42"/>
    <mergeCell ref="B43:D43"/>
    <mergeCell ref="B44:D44"/>
    <mergeCell ref="B45:D45"/>
    <mergeCell ref="B58:D58"/>
    <mergeCell ref="B47:D47"/>
    <mergeCell ref="B48:D48"/>
    <mergeCell ref="B49:D49"/>
    <mergeCell ref="B50:D50"/>
    <mergeCell ref="B51:D51"/>
    <mergeCell ref="B52:D52"/>
    <mergeCell ref="B53:D53"/>
    <mergeCell ref="B54:D54"/>
    <mergeCell ref="B55:D55"/>
    <mergeCell ref="B56:D56"/>
    <mergeCell ref="B57:D57"/>
    <mergeCell ref="G69:H69"/>
    <mergeCell ref="B59:D59"/>
    <mergeCell ref="B60:D60"/>
    <mergeCell ref="B61:D61"/>
    <mergeCell ref="B62:D62"/>
    <mergeCell ref="B63:D63"/>
    <mergeCell ref="B64:D64"/>
    <mergeCell ref="B65:D65"/>
    <mergeCell ref="B68:D68"/>
    <mergeCell ref="A69:C70"/>
    <mergeCell ref="D69:D70"/>
    <mergeCell ref="E69:F69"/>
    <mergeCell ref="B82:H82"/>
    <mergeCell ref="B83:H83"/>
    <mergeCell ref="D84:H84"/>
    <mergeCell ref="D85:H85"/>
    <mergeCell ref="A71:C71"/>
    <mergeCell ref="A72:C72"/>
    <mergeCell ref="A73:C73"/>
    <mergeCell ref="A74:C74"/>
    <mergeCell ref="D76:H76"/>
    <mergeCell ref="D77:H7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zoomScaleNormal="100" workbookViewId="0">
      <selection activeCell="J71" sqref="J71"/>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123</v>
      </c>
    </row>
    <row r="2" spans="1:8" s="107" customFormat="1" ht="48.75" customHeight="1" x14ac:dyDescent="0.25">
      <c r="A2" s="116" t="s">
        <v>12</v>
      </c>
      <c r="B2" s="116"/>
      <c r="C2" s="116"/>
      <c r="D2" s="116" t="s">
        <v>16</v>
      </c>
      <c r="E2" s="116"/>
      <c r="F2" s="116"/>
      <c r="G2" s="116"/>
      <c r="H2" s="116"/>
    </row>
    <row r="3" spans="1:8" s="107" customFormat="1" ht="8.25" customHeight="1" x14ac:dyDescent="0.25">
      <c r="A3" s="115"/>
      <c r="B3" s="115"/>
      <c r="D3" s="10"/>
      <c r="E3" s="10"/>
      <c r="F3" s="10"/>
      <c r="G3" s="10"/>
      <c r="H3" s="10"/>
    </row>
    <row r="4" spans="1:8" ht="13.9" customHeight="1" x14ac:dyDescent="0.25">
      <c r="B4" s="4"/>
    </row>
    <row r="5" spans="1:8" ht="39.950000000000003" customHeight="1" x14ac:dyDescent="0.25">
      <c r="A5" s="165" t="s">
        <v>204</v>
      </c>
      <c r="B5" s="165"/>
      <c r="C5" s="165"/>
      <c r="D5" s="165"/>
      <c r="E5" s="165"/>
      <c r="F5" s="165"/>
      <c r="G5" s="165"/>
      <c r="H5" s="165"/>
    </row>
    <row r="6" spans="1:8" ht="12" customHeight="1" x14ac:dyDescent="0.25"/>
    <row r="7" spans="1:8" s="1" customFormat="1" ht="18" customHeight="1" x14ac:dyDescent="0.25">
      <c r="B7" s="117" t="s">
        <v>160</v>
      </c>
      <c r="C7" s="117"/>
      <c r="D7" s="117"/>
      <c r="E7" s="117"/>
      <c r="F7" s="117"/>
      <c r="G7" s="117"/>
      <c r="H7" s="117"/>
    </row>
    <row r="8" spans="1:8" s="1" customFormat="1" ht="18" customHeight="1" x14ac:dyDescent="0.25">
      <c r="B8" s="117" t="s">
        <v>161</v>
      </c>
      <c r="C8" s="117"/>
      <c r="D8" s="117"/>
      <c r="E8" s="117"/>
      <c r="F8" s="117"/>
      <c r="G8" s="117"/>
      <c r="H8" s="117"/>
    </row>
    <row r="9" spans="1:8" s="1" customFormat="1" ht="18" customHeight="1" x14ac:dyDescent="0.25">
      <c r="B9" s="117" t="s">
        <v>155</v>
      </c>
      <c r="C9" s="117"/>
      <c r="D9" s="117"/>
      <c r="E9" s="117"/>
      <c r="F9" s="117"/>
      <c r="G9" s="117"/>
      <c r="H9" s="117"/>
    </row>
    <row r="10" spans="1:8" s="1" customFormat="1" ht="18" customHeight="1" x14ac:dyDescent="0.25">
      <c r="B10" s="117" t="s">
        <v>162</v>
      </c>
      <c r="C10" s="117"/>
      <c r="D10" s="117"/>
      <c r="E10" s="117"/>
      <c r="F10" s="117"/>
      <c r="G10" s="108"/>
      <c r="H10" s="108"/>
    </row>
    <row r="11" spans="1:8" s="1" customFormat="1" ht="12.75" customHeight="1" x14ac:dyDescent="0.25">
      <c r="B11" s="108"/>
      <c r="C11" s="108"/>
    </row>
    <row r="12" spans="1:8" s="107" customFormat="1" ht="64.5" customHeight="1" x14ac:dyDescent="0.25">
      <c r="A12" s="109" t="s">
        <v>13</v>
      </c>
      <c r="B12" s="161" t="s">
        <v>14</v>
      </c>
      <c r="C12" s="161"/>
      <c r="D12" s="161"/>
      <c r="E12" s="109" t="s">
        <v>15</v>
      </c>
      <c r="F12" s="110" t="s">
        <v>19</v>
      </c>
      <c r="G12" s="110" t="s">
        <v>21</v>
      </c>
      <c r="H12" s="109" t="s">
        <v>17</v>
      </c>
    </row>
    <row r="13" spans="1:8" s="18" customFormat="1" ht="16.5" customHeight="1" x14ac:dyDescent="0.25">
      <c r="A13" s="13" t="s">
        <v>24</v>
      </c>
      <c r="B13" s="162" t="s">
        <v>25</v>
      </c>
      <c r="C13" s="163"/>
      <c r="D13" s="164"/>
      <c r="E13" s="13" t="s">
        <v>26</v>
      </c>
      <c r="F13" s="13" t="s">
        <v>27</v>
      </c>
      <c r="G13" s="13" t="s">
        <v>28</v>
      </c>
      <c r="H13" s="13" t="s">
        <v>29</v>
      </c>
    </row>
    <row r="14" spans="1:8" s="107" customFormat="1" ht="84" customHeight="1" x14ac:dyDescent="0.25">
      <c r="A14" s="109" t="s">
        <v>0</v>
      </c>
      <c r="B14" s="159" t="s">
        <v>119</v>
      </c>
      <c r="C14" s="159"/>
      <c r="D14" s="159"/>
      <c r="E14" s="22">
        <f>E15+E19+E25+E28</f>
        <v>20</v>
      </c>
      <c r="F14" s="26">
        <f>ROUND(F15+F19+F25+F28,1)</f>
        <v>20</v>
      </c>
      <c r="G14" s="27"/>
      <c r="H14" s="109"/>
    </row>
    <row r="15" spans="1:8" s="14" customFormat="1" ht="28.5" customHeight="1" x14ac:dyDescent="0.25">
      <c r="A15" s="3">
        <v>1</v>
      </c>
      <c r="B15" s="159" t="s">
        <v>47</v>
      </c>
      <c r="C15" s="159"/>
      <c r="D15" s="159"/>
      <c r="E15" s="22">
        <f>5-(E16+E17+E18)</f>
        <v>5</v>
      </c>
      <c r="F15" s="26">
        <f>ROUND(5-(F16+F17+F18),1)</f>
        <v>5</v>
      </c>
      <c r="G15" s="27"/>
      <c r="H15" s="3"/>
    </row>
    <row r="16" spans="1:8" s="14" customFormat="1" ht="121.5" customHeight="1" x14ac:dyDescent="0.25">
      <c r="A16" s="3" t="s">
        <v>30</v>
      </c>
      <c r="B16" s="147" t="s">
        <v>120</v>
      </c>
      <c r="C16" s="148"/>
      <c r="D16" s="149"/>
      <c r="E16" s="23"/>
      <c r="F16" s="19"/>
      <c r="G16" s="23"/>
      <c r="H16" s="3"/>
    </row>
    <row r="17" spans="1:8" s="25" customFormat="1" ht="69" customHeight="1" x14ac:dyDescent="0.25">
      <c r="A17" s="3" t="s">
        <v>31</v>
      </c>
      <c r="B17" s="147" t="s">
        <v>93</v>
      </c>
      <c r="C17" s="148"/>
      <c r="D17" s="149"/>
      <c r="E17" s="23"/>
      <c r="F17" s="19"/>
      <c r="G17" s="36"/>
      <c r="H17" s="31"/>
    </row>
    <row r="18" spans="1:8" s="25" customFormat="1" ht="92.25" customHeight="1" x14ac:dyDescent="0.25">
      <c r="A18" s="3" t="s">
        <v>32</v>
      </c>
      <c r="B18" s="147" t="s">
        <v>48</v>
      </c>
      <c r="C18" s="148"/>
      <c r="D18" s="149"/>
      <c r="E18" s="23"/>
      <c r="F18" s="19"/>
      <c r="G18" s="36"/>
      <c r="H18" s="31"/>
    </row>
    <row r="19" spans="1:8" s="25" customFormat="1" ht="52.5" customHeight="1" x14ac:dyDescent="0.25">
      <c r="A19" s="3">
        <v>2</v>
      </c>
      <c r="B19" s="144" t="s">
        <v>85</v>
      </c>
      <c r="C19" s="145"/>
      <c r="D19" s="146"/>
      <c r="E19" s="22">
        <f>6-(E20+E21+E22+E23+E24)</f>
        <v>6</v>
      </c>
      <c r="F19" s="26">
        <f>ROUND(6-(F20+F21+F22+F23+F24),1)</f>
        <v>6</v>
      </c>
      <c r="G19" s="27"/>
      <c r="H19" s="35"/>
    </row>
    <row r="20" spans="1:8" s="25" customFormat="1" ht="39.75" customHeight="1" x14ac:dyDescent="0.25">
      <c r="A20" s="19" t="s">
        <v>33</v>
      </c>
      <c r="B20" s="147" t="s">
        <v>50</v>
      </c>
      <c r="C20" s="148"/>
      <c r="D20" s="149"/>
      <c r="E20" s="20"/>
      <c r="F20" s="19"/>
      <c r="G20" s="36"/>
      <c r="H20" s="31"/>
    </row>
    <row r="21" spans="1:8" s="25" customFormat="1" ht="59.25" customHeight="1" x14ac:dyDescent="0.25">
      <c r="A21" s="19" t="s">
        <v>34</v>
      </c>
      <c r="B21" s="147" t="s">
        <v>49</v>
      </c>
      <c r="C21" s="148"/>
      <c r="D21" s="149"/>
      <c r="E21" s="20"/>
      <c r="F21" s="19"/>
      <c r="G21" s="38"/>
      <c r="H21" s="31"/>
    </row>
    <row r="22" spans="1:8" s="25" customFormat="1" ht="54.75" customHeight="1" x14ac:dyDescent="0.25">
      <c r="A22" s="3" t="s">
        <v>35</v>
      </c>
      <c r="B22" s="147" t="s">
        <v>83</v>
      </c>
      <c r="C22" s="148"/>
      <c r="D22" s="149"/>
      <c r="E22" s="23"/>
      <c r="F22" s="19"/>
      <c r="G22" s="21"/>
      <c r="H22" s="31"/>
    </row>
    <row r="23" spans="1:8" s="25" customFormat="1" ht="70.5" customHeight="1" x14ac:dyDescent="0.25">
      <c r="A23" s="3" t="s">
        <v>36</v>
      </c>
      <c r="B23" s="147" t="s">
        <v>51</v>
      </c>
      <c r="C23" s="148"/>
      <c r="D23" s="149"/>
      <c r="E23" s="23"/>
      <c r="F23" s="19"/>
      <c r="G23" s="21"/>
      <c r="H23" s="31"/>
    </row>
    <row r="24" spans="1:8" s="25" customFormat="1" ht="39" customHeight="1" x14ac:dyDescent="0.25">
      <c r="A24" s="3" t="s">
        <v>37</v>
      </c>
      <c r="B24" s="147" t="s">
        <v>52</v>
      </c>
      <c r="C24" s="148"/>
      <c r="D24" s="149"/>
      <c r="E24" s="23"/>
      <c r="F24" s="19"/>
      <c r="G24" s="36"/>
      <c r="H24" s="31"/>
    </row>
    <row r="25" spans="1:8" s="14" customFormat="1" ht="59.25" customHeight="1" x14ac:dyDescent="0.25">
      <c r="A25" s="3">
        <v>3</v>
      </c>
      <c r="B25" s="144" t="s">
        <v>53</v>
      </c>
      <c r="C25" s="145"/>
      <c r="D25" s="146"/>
      <c r="E25" s="22">
        <f>5-(E26+E27)</f>
        <v>5</v>
      </c>
      <c r="F25" s="26">
        <f>ROUND(5-(F26+F27),1)</f>
        <v>5</v>
      </c>
      <c r="G25" s="27"/>
      <c r="H25" s="3"/>
    </row>
    <row r="26" spans="1:8" s="25" customFormat="1" ht="99.75" customHeight="1" x14ac:dyDescent="0.25">
      <c r="A26" s="3" t="s">
        <v>38</v>
      </c>
      <c r="B26" s="147" t="s">
        <v>54</v>
      </c>
      <c r="C26" s="148"/>
      <c r="D26" s="149"/>
      <c r="E26" s="23"/>
      <c r="F26" s="19"/>
      <c r="G26" s="36"/>
      <c r="H26" s="31"/>
    </row>
    <row r="27" spans="1:8" s="25" customFormat="1" ht="51" customHeight="1" x14ac:dyDescent="0.25">
      <c r="A27" s="3" t="s">
        <v>39</v>
      </c>
      <c r="B27" s="147" t="s">
        <v>89</v>
      </c>
      <c r="C27" s="148"/>
      <c r="D27" s="149"/>
      <c r="E27" s="23"/>
      <c r="F27" s="19"/>
      <c r="G27" s="36"/>
      <c r="H27" s="31"/>
    </row>
    <row r="28" spans="1:8" s="25" customFormat="1" ht="102.75" customHeight="1" x14ac:dyDescent="0.25">
      <c r="A28" s="37">
        <v>4</v>
      </c>
      <c r="B28" s="144" t="s">
        <v>95</v>
      </c>
      <c r="C28" s="145"/>
      <c r="D28" s="146"/>
      <c r="E28" s="22">
        <f>4-(E29+E30+E31)</f>
        <v>4</v>
      </c>
      <c r="F28" s="26">
        <f>ROUND(4-(F29+F30+F31),1)</f>
        <v>4</v>
      </c>
      <c r="G28" s="27"/>
      <c r="H28" s="35"/>
    </row>
    <row r="29" spans="1:8" s="25" customFormat="1" ht="52.5" customHeight="1" x14ac:dyDescent="0.25">
      <c r="A29" s="3" t="s">
        <v>55</v>
      </c>
      <c r="B29" s="147" t="s">
        <v>56</v>
      </c>
      <c r="C29" s="148"/>
      <c r="D29" s="149"/>
      <c r="E29" s="23"/>
      <c r="F29" s="19"/>
      <c r="G29" s="36"/>
      <c r="H29" s="31"/>
    </row>
    <row r="30" spans="1:8" s="25" customFormat="1" ht="56.45" customHeight="1" x14ac:dyDescent="0.25">
      <c r="A30" s="3" t="s">
        <v>57</v>
      </c>
      <c r="B30" s="147" t="s">
        <v>87</v>
      </c>
      <c r="C30" s="148"/>
      <c r="D30" s="149"/>
      <c r="E30" s="23"/>
      <c r="F30" s="19"/>
      <c r="G30" s="36"/>
      <c r="H30" s="31"/>
    </row>
    <row r="31" spans="1:8" s="25" customFormat="1" ht="59.25" customHeight="1" x14ac:dyDescent="0.25">
      <c r="A31" s="3" t="s">
        <v>58</v>
      </c>
      <c r="B31" s="147" t="s">
        <v>69</v>
      </c>
      <c r="C31" s="148"/>
      <c r="D31" s="149"/>
      <c r="E31" s="23"/>
      <c r="F31" s="19"/>
      <c r="G31" s="36"/>
      <c r="H31" s="31"/>
    </row>
    <row r="32" spans="1:8" s="107" customFormat="1" ht="27.75" customHeight="1" x14ac:dyDescent="0.25">
      <c r="A32" s="109" t="s">
        <v>1</v>
      </c>
      <c r="B32" s="156" t="s">
        <v>18</v>
      </c>
      <c r="C32" s="157"/>
      <c r="D32" s="158"/>
      <c r="E32" s="22">
        <f>E33+E35+E37+E39+E41+E43</f>
        <v>20</v>
      </c>
      <c r="F32" s="26">
        <f>ROUND(F33+F35+F37+F39+F41+F43,1)</f>
        <v>10</v>
      </c>
      <c r="G32" s="27"/>
      <c r="H32" s="109"/>
    </row>
    <row r="33" spans="1:8" s="14" customFormat="1" ht="73.150000000000006" customHeight="1" x14ac:dyDescent="0.25">
      <c r="A33" s="3">
        <v>5</v>
      </c>
      <c r="B33" s="159" t="s">
        <v>2</v>
      </c>
      <c r="C33" s="159"/>
      <c r="D33" s="159"/>
      <c r="E33" s="22">
        <v>1</v>
      </c>
      <c r="F33" s="26">
        <f>IF(F34&gt;1,"1",F34)</f>
        <v>1</v>
      </c>
      <c r="G33" s="27"/>
      <c r="H33" s="3"/>
    </row>
    <row r="34" spans="1:8" s="14" customFormat="1" ht="84" customHeight="1" x14ac:dyDescent="0.25">
      <c r="A34" s="3"/>
      <c r="B34" s="160" t="s">
        <v>73</v>
      </c>
      <c r="C34" s="160"/>
      <c r="D34" s="160"/>
      <c r="E34" s="22"/>
      <c r="F34" s="33">
        <v>1</v>
      </c>
      <c r="G34" s="27"/>
      <c r="H34" s="3"/>
    </row>
    <row r="35" spans="1:8" s="14" customFormat="1" ht="45" customHeight="1" x14ac:dyDescent="0.25">
      <c r="A35" s="3">
        <v>6</v>
      </c>
      <c r="B35" s="144" t="s">
        <v>70</v>
      </c>
      <c r="C35" s="145"/>
      <c r="D35" s="146"/>
      <c r="E35" s="22">
        <v>2</v>
      </c>
      <c r="F35" s="26">
        <f>IF(F36&gt;2,"2",F36)</f>
        <v>2</v>
      </c>
      <c r="G35" s="27"/>
      <c r="H35" s="3"/>
    </row>
    <row r="36" spans="1:8" s="14" customFormat="1" ht="52.5" customHeight="1" x14ac:dyDescent="0.25">
      <c r="A36" s="3"/>
      <c r="B36" s="153" t="s">
        <v>74</v>
      </c>
      <c r="C36" s="154"/>
      <c r="D36" s="155"/>
      <c r="E36" s="22"/>
      <c r="F36" s="33">
        <v>2</v>
      </c>
      <c r="G36" s="27"/>
      <c r="H36" s="3"/>
    </row>
    <row r="37" spans="1:8" s="14" customFormat="1" ht="51" customHeight="1" x14ac:dyDescent="0.25">
      <c r="A37" s="3">
        <v>7</v>
      </c>
      <c r="B37" s="144" t="s">
        <v>71</v>
      </c>
      <c r="C37" s="145"/>
      <c r="D37" s="146"/>
      <c r="E37" s="22">
        <v>2</v>
      </c>
      <c r="F37" s="26">
        <f>IF(F38&gt;2,"2",F38)</f>
        <v>2</v>
      </c>
      <c r="G37" s="27"/>
      <c r="H37" s="3"/>
    </row>
    <row r="38" spans="1:8" s="14" customFormat="1" ht="66" customHeight="1" x14ac:dyDescent="0.25">
      <c r="A38" s="3"/>
      <c r="B38" s="147" t="s">
        <v>41</v>
      </c>
      <c r="C38" s="148"/>
      <c r="D38" s="149"/>
      <c r="E38" s="22"/>
      <c r="F38" s="33">
        <v>2</v>
      </c>
      <c r="G38" s="27"/>
      <c r="H38" s="3"/>
    </row>
    <row r="39" spans="1:8" s="14" customFormat="1" ht="53.25" customHeight="1" x14ac:dyDescent="0.25">
      <c r="A39" s="3">
        <v>8</v>
      </c>
      <c r="B39" s="144" t="s">
        <v>72</v>
      </c>
      <c r="C39" s="145"/>
      <c r="D39" s="146"/>
      <c r="E39" s="22">
        <v>2</v>
      </c>
      <c r="F39" s="26">
        <f>IF(F40&gt;2,"2",F40)</f>
        <v>2</v>
      </c>
      <c r="G39" s="27"/>
      <c r="H39" s="3"/>
    </row>
    <row r="40" spans="1:8" s="14" customFormat="1" ht="70.5" customHeight="1" x14ac:dyDescent="0.25">
      <c r="A40" s="3"/>
      <c r="B40" s="147" t="s">
        <v>40</v>
      </c>
      <c r="C40" s="148"/>
      <c r="D40" s="149"/>
      <c r="E40" s="22"/>
      <c r="F40" s="33">
        <v>2</v>
      </c>
      <c r="G40" s="27"/>
      <c r="H40" s="3"/>
    </row>
    <row r="41" spans="1:8" s="42" customFormat="1" ht="41.25" customHeight="1" x14ac:dyDescent="0.25">
      <c r="A41" s="39">
        <v>9</v>
      </c>
      <c r="B41" s="156" t="s">
        <v>121</v>
      </c>
      <c r="C41" s="157"/>
      <c r="D41" s="158"/>
      <c r="E41" s="40">
        <v>8</v>
      </c>
      <c r="F41" s="26">
        <f>IF(F42&gt;8,"8",F42)</f>
        <v>0</v>
      </c>
      <c r="G41" s="41"/>
      <c r="H41" s="39"/>
    </row>
    <row r="42" spans="1:8" s="42" customFormat="1" ht="123.75" customHeight="1" x14ac:dyDescent="0.25">
      <c r="A42" s="39"/>
      <c r="B42" s="166" t="s">
        <v>90</v>
      </c>
      <c r="C42" s="167"/>
      <c r="D42" s="168"/>
      <c r="E42" s="40"/>
      <c r="F42" s="43"/>
      <c r="G42" s="41"/>
      <c r="H42" s="39"/>
    </row>
    <row r="43" spans="1:8" s="14" customFormat="1" ht="51" customHeight="1" x14ac:dyDescent="0.25">
      <c r="A43" s="3">
        <v>10</v>
      </c>
      <c r="B43" s="144" t="s">
        <v>79</v>
      </c>
      <c r="C43" s="145"/>
      <c r="D43" s="146"/>
      <c r="E43" s="22">
        <v>5</v>
      </c>
      <c r="F43" s="26">
        <f>IF(F44&gt;5,"5",F44)</f>
        <v>3</v>
      </c>
      <c r="G43" s="27"/>
      <c r="H43" s="3"/>
    </row>
    <row r="44" spans="1:8" s="14" customFormat="1" ht="151.5" customHeight="1" x14ac:dyDescent="0.25">
      <c r="A44" s="3"/>
      <c r="B44" s="147" t="s">
        <v>88</v>
      </c>
      <c r="C44" s="148"/>
      <c r="D44" s="149"/>
      <c r="E44" s="22"/>
      <c r="F44" s="33">
        <v>3</v>
      </c>
      <c r="G44" s="27"/>
      <c r="H44" s="111" t="s">
        <v>163</v>
      </c>
    </row>
    <row r="45" spans="1:8" s="107" customFormat="1" ht="37.5" customHeight="1" x14ac:dyDescent="0.25">
      <c r="A45" s="109" t="s">
        <v>3</v>
      </c>
      <c r="B45" s="144" t="s">
        <v>97</v>
      </c>
      <c r="C45" s="145"/>
      <c r="D45" s="146"/>
      <c r="E45" s="22">
        <v>60</v>
      </c>
      <c r="F45" s="26">
        <v>55</v>
      </c>
      <c r="G45" s="27"/>
      <c r="H45" s="109"/>
    </row>
    <row r="46" spans="1:8" s="14" customFormat="1" ht="53.25" customHeight="1" x14ac:dyDescent="0.25">
      <c r="A46" s="3">
        <v>11</v>
      </c>
      <c r="B46" s="144" t="s">
        <v>98</v>
      </c>
      <c r="C46" s="145"/>
      <c r="D46" s="146"/>
      <c r="E46" s="22">
        <v>15</v>
      </c>
      <c r="F46" s="3"/>
      <c r="G46" s="34"/>
      <c r="H46" s="3"/>
    </row>
    <row r="47" spans="1:8" s="14" customFormat="1" ht="24" customHeight="1" x14ac:dyDescent="0.25">
      <c r="A47" s="3"/>
      <c r="B47" s="150" t="s">
        <v>99</v>
      </c>
      <c r="C47" s="151"/>
      <c r="D47" s="152"/>
      <c r="E47" s="46">
        <v>15</v>
      </c>
      <c r="F47" s="3">
        <v>15</v>
      </c>
      <c r="G47" s="34"/>
      <c r="H47" s="3"/>
    </row>
    <row r="48" spans="1:8" s="14" customFormat="1" ht="36" customHeight="1" x14ac:dyDescent="0.25">
      <c r="A48" s="3"/>
      <c r="B48" s="150" t="s">
        <v>100</v>
      </c>
      <c r="C48" s="151"/>
      <c r="D48" s="152"/>
      <c r="E48" s="46">
        <v>10</v>
      </c>
      <c r="F48" s="3"/>
      <c r="G48" s="34"/>
      <c r="H48" s="3"/>
    </row>
    <row r="49" spans="1:8" s="14" customFormat="1" ht="36" customHeight="1" x14ac:dyDescent="0.25">
      <c r="A49" s="3"/>
      <c r="B49" s="150" t="s">
        <v>101</v>
      </c>
      <c r="C49" s="151"/>
      <c r="D49" s="152"/>
      <c r="E49" s="46">
        <v>5</v>
      </c>
      <c r="F49" s="3"/>
      <c r="G49" s="34"/>
      <c r="H49" s="3"/>
    </row>
    <row r="50" spans="1:8" s="14" customFormat="1" ht="25.5" customHeight="1" x14ac:dyDescent="0.25">
      <c r="A50" s="3"/>
      <c r="B50" s="150" t="s">
        <v>102</v>
      </c>
      <c r="C50" s="151"/>
      <c r="D50" s="152"/>
      <c r="E50" s="46">
        <v>0</v>
      </c>
      <c r="F50" s="3"/>
      <c r="G50" s="34"/>
      <c r="H50" s="3"/>
    </row>
    <row r="51" spans="1:8" s="14" customFormat="1" ht="50.25" customHeight="1" x14ac:dyDescent="0.25">
      <c r="A51" s="3">
        <v>12</v>
      </c>
      <c r="B51" s="144" t="s">
        <v>108</v>
      </c>
      <c r="C51" s="145"/>
      <c r="D51" s="146"/>
      <c r="E51" s="22">
        <v>15</v>
      </c>
      <c r="F51" s="3"/>
      <c r="G51" s="34"/>
      <c r="H51" s="3"/>
    </row>
    <row r="52" spans="1:8" s="14" customFormat="1" ht="32.25" customHeight="1" x14ac:dyDescent="0.25">
      <c r="A52" s="3"/>
      <c r="B52" s="150" t="s">
        <v>103</v>
      </c>
      <c r="C52" s="151"/>
      <c r="D52" s="152"/>
      <c r="E52" s="46">
        <v>15</v>
      </c>
      <c r="F52" s="3">
        <v>15</v>
      </c>
      <c r="G52" s="34"/>
      <c r="H52" s="3"/>
    </row>
    <row r="53" spans="1:8" s="14" customFormat="1" ht="32.25" customHeight="1" x14ac:dyDescent="0.25">
      <c r="A53" s="3"/>
      <c r="B53" s="150" t="s">
        <v>104</v>
      </c>
      <c r="C53" s="151"/>
      <c r="D53" s="152"/>
      <c r="E53" s="46">
        <v>10</v>
      </c>
      <c r="F53" s="3"/>
      <c r="G53" s="34"/>
      <c r="H53" s="3"/>
    </row>
    <row r="54" spans="1:8" s="14" customFormat="1" ht="32.25" customHeight="1" x14ac:dyDescent="0.25">
      <c r="A54" s="3"/>
      <c r="B54" s="150" t="s">
        <v>105</v>
      </c>
      <c r="C54" s="151"/>
      <c r="D54" s="152"/>
      <c r="E54" s="46">
        <v>5</v>
      </c>
      <c r="F54" s="3"/>
      <c r="G54" s="34"/>
      <c r="H54" s="3"/>
    </row>
    <row r="55" spans="1:8" s="14" customFormat="1" ht="32.25" customHeight="1" x14ac:dyDescent="0.25">
      <c r="A55" s="3"/>
      <c r="B55" s="150" t="s">
        <v>106</v>
      </c>
      <c r="C55" s="151"/>
      <c r="D55" s="152"/>
      <c r="E55" s="46">
        <v>0</v>
      </c>
      <c r="F55" s="3"/>
      <c r="G55" s="34"/>
      <c r="H55" s="3"/>
    </row>
    <row r="56" spans="1:8" s="14" customFormat="1" ht="52.5" customHeight="1" x14ac:dyDescent="0.25">
      <c r="A56" s="3">
        <v>13</v>
      </c>
      <c r="B56" s="144" t="s">
        <v>107</v>
      </c>
      <c r="C56" s="145"/>
      <c r="D56" s="146"/>
      <c r="E56" s="22">
        <v>30</v>
      </c>
      <c r="F56" s="3"/>
      <c r="G56" s="34"/>
      <c r="H56" s="3"/>
    </row>
    <row r="57" spans="1:8" s="14" customFormat="1" ht="52.5" customHeight="1" x14ac:dyDescent="0.25">
      <c r="A57" s="3"/>
      <c r="B57" s="150" t="s">
        <v>109</v>
      </c>
      <c r="C57" s="151"/>
      <c r="D57" s="152"/>
      <c r="E57" s="46">
        <v>30</v>
      </c>
      <c r="F57" s="3"/>
      <c r="G57" s="34"/>
      <c r="H57" s="3"/>
    </row>
    <row r="58" spans="1:8" s="14" customFormat="1" ht="50.25" customHeight="1" x14ac:dyDescent="0.25">
      <c r="A58" s="3"/>
      <c r="B58" s="150" t="s">
        <v>110</v>
      </c>
      <c r="C58" s="151"/>
      <c r="D58" s="152"/>
      <c r="E58" s="46">
        <v>25</v>
      </c>
      <c r="F58" s="3">
        <v>25</v>
      </c>
      <c r="G58" s="34"/>
      <c r="H58" s="3"/>
    </row>
    <row r="59" spans="1:8" s="14" customFormat="1" ht="50.25" customHeight="1" x14ac:dyDescent="0.25">
      <c r="A59" s="3"/>
      <c r="B59" s="150" t="s">
        <v>111</v>
      </c>
      <c r="C59" s="151"/>
      <c r="D59" s="152"/>
      <c r="E59" s="46">
        <v>20</v>
      </c>
      <c r="F59" s="3"/>
      <c r="G59" s="34"/>
      <c r="H59" s="3"/>
    </row>
    <row r="60" spans="1:8" s="14" customFormat="1" ht="50.25" customHeight="1" x14ac:dyDescent="0.25">
      <c r="A60" s="3"/>
      <c r="B60" s="150" t="s">
        <v>112</v>
      </c>
      <c r="C60" s="151"/>
      <c r="D60" s="152"/>
      <c r="E60" s="46">
        <v>15</v>
      </c>
      <c r="F60" s="3"/>
      <c r="G60" s="34"/>
      <c r="H60" s="3"/>
    </row>
    <row r="61" spans="1:8" s="14" customFormat="1" ht="50.25" customHeight="1" x14ac:dyDescent="0.25">
      <c r="A61" s="3"/>
      <c r="B61" s="150" t="s">
        <v>113</v>
      </c>
      <c r="C61" s="151"/>
      <c r="D61" s="152"/>
      <c r="E61" s="46">
        <v>10</v>
      </c>
      <c r="F61" s="3"/>
      <c r="G61" s="34"/>
      <c r="H61" s="3"/>
    </row>
    <row r="62" spans="1:8" s="14" customFormat="1" ht="34.5" customHeight="1" x14ac:dyDescent="0.25">
      <c r="A62" s="3"/>
      <c r="B62" s="150" t="s">
        <v>114</v>
      </c>
      <c r="C62" s="151"/>
      <c r="D62" s="152"/>
      <c r="E62" s="23">
        <v>0</v>
      </c>
      <c r="F62" s="3"/>
      <c r="G62" s="23"/>
      <c r="H62" s="3"/>
    </row>
    <row r="63" spans="1:8" s="107" customFormat="1" ht="25.5" customHeight="1" x14ac:dyDescent="0.25">
      <c r="A63" s="109"/>
      <c r="B63" s="130" t="s">
        <v>4</v>
      </c>
      <c r="C63" s="131"/>
      <c r="D63" s="132"/>
      <c r="E63" s="24">
        <f>E14+E32+E45</f>
        <v>100</v>
      </c>
      <c r="F63" s="49">
        <f>F14+F32+F45</f>
        <v>85</v>
      </c>
      <c r="G63" s="49"/>
      <c r="H63" s="51"/>
    </row>
    <row r="64" spans="1:8" ht="25.5" customHeight="1" x14ac:dyDescent="0.25">
      <c r="A64" s="28"/>
      <c r="B64" s="133" t="s">
        <v>115</v>
      </c>
      <c r="C64" s="134"/>
      <c r="D64" s="135"/>
      <c r="E64" s="28"/>
      <c r="F64" s="50"/>
      <c r="G64" s="50"/>
      <c r="H64" s="50"/>
    </row>
    <row r="65" spans="1:8" ht="53.25" customHeight="1" x14ac:dyDescent="0.25">
      <c r="A65" s="28"/>
      <c r="B65" s="130" t="s">
        <v>116</v>
      </c>
      <c r="C65" s="131"/>
      <c r="D65" s="132"/>
      <c r="E65" s="24">
        <f>E63-E64</f>
        <v>100</v>
      </c>
      <c r="F65" s="49">
        <f>ROUND(F63-F64,1)</f>
        <v>85</v>
      </c>
      <c r="G65" s="49"/>
      <c r="H65" s="51"/>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36" t="s">
        <v>20</v>
      </c>
      <c r="C68" s="136"/>
      <c r="D68" s="136"/>
    </row>
    <row r="69" spans="1:8" s="1" customFormat="1" ht="32.25" customHeight="1" x14ac:dyDescent="0.25">
      <c r="A69" s="137" t="s">
        <v>9</v>
      </c>
      <c r="B69" s="138"/>
      <c r="C69" s="139"/>
      <c r="D69" s="142" t="s">
        <v>62</v>
      </c>
      <c r="E69" s="127" t="s">
        <v>63</v>
      </c>
      <c r="F69" s="127"/>
      <c r="G69" s="128" t="s">
        <v>66</v>
      </c>
      <c r="H69" s="129"/>
    </row>
    <row r="70" spans="1:8" s="1" customFormat="1" ht="63" x14ac:dyDescent="0.25">
      <c r="A70" s="140"/>
      <c r="B70" s="122"/>
      <c r="C70" s="141"/>
      <c r="D70" s="143"/>
      <c r="E70" s="110" t="s">
        <v>64</v>
      </c>
      <c r="F70" s="110" t="s">
        <v>65</v>
      </c>
      <c r="G70" s="110" t="s">
        <v>67</v>
      </c>
      <c r="H70" s="110" t="s">
        <v>68</v>
      </c>
    </row>
    <row r="71" spans="1:8" ht="33.950000000000003" customHeight="1" x14ac:dyDescent="0.25">
      <c r="A71" s="118" t="s">
        <v>5</v>
      </c>
      <c r="B71" s="119"/>
      <c r="C71" s="120"/>
      <c r="D71" s="3" t="s">
        <v>59</v>
      </c>
      <c r="E71" s="20" t="str">
        <f>IF(AND(90&lt;=F65,F65&lt;100),F65,"")</f>
        <v/>
      </c>
      <c r="F71" s="20" t="str">
        <f>IF(AND(90&lt;=G65,G65&lt;=100),G65,"")</f>
        <v/>
      </c>
      <c r="G71" s="32" t="str">
        <f t="shared" ref="G71:H74" si="0">IF(ISNUMBER(E71)=TRUE,"X","")</f>
        <v/>
      </c>
      <c r="H71" s="32" t="str">
        <f t="shared" si="0"/>
        <v/>
      </c>
    </row>
    <row r="72" spans="1:8" ht="51" customHeight="1" x14ac:dyDescent="0.25">
      <c r="A72" s="118" t="s">
        <v>11</v>
      </c>
      <c r="B72" s="119"/>
      <c r="C72" s="120"/>
      <c r="D72" s="3" t="s">
        <v>60</v>
      </c>
      <c r="E72" s="20">
        <f>IF(AND(75&lt;=F65,F65&lt;90),F65,"")</f>
        <v>85</v>
      </c>
      <c r="F72" s="20" t="str">
        <f>IF(AND(75&lt;=G65,G65&lt;90),G65,"")</f>
        <v/>
      </c>
      <c r="G72" s="32" t="str">
        <f t="shared" si="0"/>
        <v>X</v>
      </c>
      <c r="H72" s="32" t="str">
        <f t="shared" si="0"/>
        <v/>
      </c>
    </row>
    <row r="73" spans="1:8" ht="54" customHeight="1" x14ac:dyDescent="0.25">
      <c r="A73" s="118" t="s">
        <v>6</v>
      </c>
      <c r="B73" s="119"/>
      <c r="C73" s="120"/>
      <c r="D73" s="3" t="s">
        <v>61</v>
      </c>
      <c r="E73" s="20" t="str">
        <f>IF(AND(50&lt;=F65,F65&lt;75),F65,"")</f>
        <v/>
      </c>
      <c r="F73" s="20" t="str">
        <f>IF(AND(50&lt;=G65,G65&lt;75),G65,"")</f>
        <v/>
      </c>
      <c r="G73" s="32" t="str">
        <f t="shared" si="0"/>
        <v/>
      </c>
      <c r="H73" s="32" t="str">
        <f t="shared" si="0"/>
        <v/>
      </c>
    </row>
    <row r="74" spans="1:8" ht="40.5" customHeight="1" x14ac:dyDescent="0.25">
      <c r="A74" s="118" t="s">
        <v>8</v>
      </c>
      <c r="B74" s="119"/>
      <c r="C74" s="120"/>
      <c r="D74" s="3" t="s">
        <v>7</v>
      </c>
      <c r="E74" s="20" t="str">
        <f>IF(AND(0&lt;F65,F65&lt;50),F65,"")</f>
        <v/>
      </c>
      <c r="F74" s="20" t="str">
        <f>IF(AND(0&lt;G65,G65&lt;50),G65,"")</f>
        <v/>
      </c>
      <c r="G74" s="32" t="str">
        <f t="shared" si="0"/>
        <v/>
      </c>
      <c r="H74" s="32" t="str">
        <f t="shared" si="0"/>
        <v/>
      </c>
    </row>
    <row r="76" spans="1:8" s="6" customFormat="1" ht="20.25" customHeight="1" x14ac:dyDescent="0.25">
      <c r="B76" s="7"/>
      <c r="D76" s="121" t="s">
        <v>205</v>
      </c>
      <c r="E76" s="121"/>
      <c r="F76" s="121"/>
      <c r="G76" s="121"/>
      <c r="H76" s="121"/>
    </row>
    <row r="77" spans="1:8" s="107" customFormat="1" ht="35.25" customHeight="1" x14ac:dyDescent="0.25">
      <c r="D77" s="116" t="s">
        <v>10</v>
      </c>
      <c r="E77" s="116"/>
      <c r="F77" s="116"/>
      <c r="G77" s="116"/>
      <c r="H77" s="116"/>
    </row>
    <row r="78" spans="1:8" x14ac:dyDescent="0.25">
      <c r="D78" s="16"/>
      <c r="E78" s="16"/>
      <c r="F78" s="16"/>
      <c r="G78" s="16"/>
      <c r="H78" s="16"/>
    </row>
    <row r="82" spans="2:8" ht="25.15" customHeight="1" x14ac:dyDescent="0.25">
      <c r="B82" s="122" t="s">
        <v>22</v>
      </c>
      <c r="C82" s="122"/>
      <c r="D82" s="122"/>
      <c r="E82" s="122"/>
      <c r="F82" s="122"/>
      <c r="G82" s="122"/>
      <c r="H82" s="122"/>
    </row>
    <row r="83" spans="2:8" ht="106.9" customHeight="1" x14ac:dyDescent="0.25">
      <c r="B83" s="123" t="s">
        <v>23</v>
      </c>
      <c r="C83" s="124"/>
      <c r="D83" s="124"/>
      <c r="E83" s="124"/>
      <c r="F83" s="124"/>
      <c r="G83" s="124"/>
      <c r="H83" s="125"/>
    </row>
    <row r="84" spans="2:8" ht="25.15" customHeight="1" x14ac:dyDescent="0.25">
      <c r="B84" s="17"/>
      <c r="D84" s="126" t="s">
        <v>124</v>
      </c>
      <c r="E84" s="126"/>
      <c r="F84" s="126"/>
      <c r="G84" s="126"/>
      <c r="H84" s="126"/>
    </row>
    <row r="85" spans="2:8" ht="21" customHeight="1" x14ac:dyDescent="0.25">
      <c r="B85" s="15"/>
      <c r="D85" s="115" t="s">
        <v>44</v>
      </c>
      <c r="E85" s="115"/>
      <c r="F85" s="115"/>
      <c r="G85" s="115"/>
      <c r="H85" s="115"/>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7">
    <mergeCell ref="B8:H8"/>
    <mergeCell ref="A2:C2"/>
    <mergeCell ref="D2:H2"/>
    <mergeCell ref="A3:B3"/>
    <mergeCell ref="A5:H5"/>
    <mergeCell ref="B7:H7"/>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6:D46"/>
    <mergeCell ref="B35:D35"/>
    <mergeCell ref="B36:D36"/>
    <mergeCell ref="B37:D37"/>
    <mergeCell ref="B38:D38"/>
    <mergeCell ref="B39:D39"/>
    <mergeCell ref="B40:D40"/>
    <mergeCell ref="B41:D41"/>
    <mergeCell ref="B42:D42"/>
    <mergeCell ref="B43:D43"/>
    <mergeCell ref="B44:D44"/>
    <mergeCell ref="B45:D45"/>
    <mergeCell ref="B58:D58"/>
    <mergeCell ref="B47:D47"/>
    <mergeCell ref="B48:D48"/>
    <mergeCell ref="B49:D49"/>
    <mergeCell ref="B50:D50"/>
    <mergeCell ref="B51:D51"/>
    <mergeCell ref="B52:D52"/>
    <mergeCell ref="B53:D53"/>
    <mergeCell ref="B54:D54"/>
    <mergeCell ref="B55:D55"/>
    <mergeCell ref="B56:D56"/>
    <mergeCell ref="B57:D57"/>
    <mergeCell ref="G69:H69"/>
    <mergeCell ref="B59:D59"/>
    <mergeCell ref="B60:D60"/>
    <mergeCell ref="B61:D61"/>
    <mergeCell ref="B62:D62"/>
    <mergeCell ref="B63:D63"/>
    <mergeCell ref="B64:D64"/>
    <mergeCell ref="B82:H82"/>
    <mergeCell ref="B83:H83"/>
    <mergeCell ref="D84:H84"/>
    <mergeCell ref="D85:H85"/>
    <mergeCell ref="B10:F10"/>
    <mergeCell ref="A71:C71"/>
    <mergeCell ref="A72:C72"/>
    <mergeCell ref="A73:C73"/>
    <mergeCell ref="A74:C74"/>
    <mergeCell ref="D76:H76"/>
    <mergeCell ref="D77:H77"/>
    <mergeCell ref="B65:D65"/>
    <mergeCell ref="B68:D68"/>
    <mergeCell ref="A69:C70"/>
    <mergeCell ref="D69:D70"/>
    <mergeCell ref="E69:F69"/>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zoomScaleNormal="100" workbookViewId="0">
      <selection activeCell="H44" sqref="H4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123</v>
      </c>
    </row>
    <row r="2" spans="1:8" s="107" customFormat="1" ht="48.75" customHeight="1" x14ac:dyDescent="0.25">
      <c r="A2" s="116" t="s">
        <v>12</v>
      </c>
      <c r="B2" s="116"/>
      <c r="C2" s="116"/>
      <c r="D2" s="116" t="s">
        <v>16</v>
      </c>
      <c r="E2" s="116"/>
      <c r="F2" s="116"/>
      <c r="G2" s="116"/>
      <c r="H2" s="116"/>
    </row>
    <row r="3" spans="1:8" s="107" customFormat="1" ht="8.25" customHeight="1" x14ac:dyDescent="0.25">
      <c r="A3" s="115"/>
      <c r="B3" s="115"/>
      <c r="D3" s="10"/>
      <c r="E3" s="10"/>
      <c r="F3" s="10"/>
      <c r="G3" s="10"/>
      <c r="H3" s="10"/>
    </row>
    <row r="4" spans="1:8" ht="13.9" customHeight="1" x14ac:dyDescent="0.25">
      <c r="B4" s="4"/>
    </row>
    <row r="5" spans="1:8" ht="39.950000000000003" customHeight="1" x14ac:dyDescent="0.25">
      <c r="A5" s="165" t="s">
        <v>204</v>
      </c>
      <c r="B5" s="165"/>
      <c r="C5" s="165"/>
      <c r="D5" s="165"/>
      <c r="E5" s="165"/>
      <c r="F5" s="165"/>
      <c r="G5" s="165"/>
      <c r="H5" s="165"/>
    </row>
    <row r="6" spans="1:8" ht="12" customHeight="1" x14ac:dyDescent="0.25"/>
    <row r="7" spans="1:8" s="1" customFormat="1" ht="18" customHeight="1" x14ac:dyDescent="0.25">
      <c r="B7" s="117" t="s">
        <v>164</v>
      </c>
      <c r="C7" s="117"/>
      <c r="D7" s="117"/>
      <c r="E7" s="117"/>
      <c r="F7" s="117"/>
      <c r="G7" s="117"/>
      <c r="H7" s="117"/>
    </row>
    <row r="8" spans="1:8" s="1" customFormat="1" ht="18" customHeight="1" x14ac:dyDescent="0.25">
      <c r="B8" s="117" t="s">
        <v>161</v>
      </c>
      <c r="C8" s="117"/>
      <c r="D8" s="117"/>
      <c r="E8" s="117"/>
      <c r="F8" s="117"/>
      <c r="G8" s="117"/>
      <c r="H8" s="117"/>
    </row>
    <row r="9" spans="1:8" s="1" customFormat="1" ht="18" customHeight="1" x14ac:dyDescent="0.25">
      <c r="B9" s="117" t="s">
        <v>155</v>
      </c>
      <c r="C9" s="117"/>
      <c r="D9" s="117"/>
      <c r="E9" s="117"/>
      <c r="F9" s="117"/>
      <c r="G9" s="117"/>
      <c r="H9" s="117"/>
    </row>
    <row r="10" spans="1:8" s="1" customFormat="1" ht="18" customHeight="1" x14ac:dyDescent="0.25">
      <c r="B10" s="108" t="s">
        <v>46</v>
      </c>
      <c r="C10" s="108"/>
      <c r="D10" s="108"/>
      <c r="E10" s="108"/>
      <c r="F10" s="108"/>
      <c r="G10" s="108"/>
      <c r="H10" s="108"/>
    </row>
    <row r="11" spans="1:8" s="1" customFormat="1" ht="12.75" customHeight="1" x14ac:dyDescent="0.25">
      <c r="B11" s="108"/>
      <c r="C11" s="108"/>
    </row>
    <row r="12" spans="1:8" s="107" customFormat="1" ht="64.5" customHeight="1" x14ac:dyDescent="0.25">
      <c r="A12" s="109" t="s">
        <v>13</v>
      </c>
      <c r="B12" s="161" t="s">
        <v>14</v>
      </c>
      <c r="C12" s="161"/>
      <c r="D12" s="161"/>
      <c r="E12" s="109" t="s">
        <v>15</v>
      </c>
      <c r="F12" s="110" t="s">
        <v>19</v>
      </c>
      <c r="G12" s="110" t="s">
        <v>21</v>
      </c>
      <c r="H12" s="109" t="s">
        <v>17</v>
      </c>
    </row>
    <row r="13" spans="1:8" s="18" customFormat="1" ht="16.5" customHeight="1" x14ac:dyDescent="0.25">
      <c r="A13" s="13" t="s">
        <v>24</v>
      </c>
      <c r="B13" s="162" t="s">
        <v>25</v>
      </c>
      <c r="C13" s="163"/>
      <c r="D13" s="164"/>
      <c r="E13" s="13" t="s">
        <v>26</v>
      </c>
      <c r="F13" s="13" t="s">
        <v>27</v>
      </c>
      <c r="G13" s="13" t="s">
        <v>28</v>
      </c>
      <c r="H13" s="13" t="s">
        <v>29</v>
      </c>
    </row>
    <row r="14" spans="1:8" s="107" customFormat="1" ht="84" customHeight="1" x14ac:dyDescent="0.25">
      <c r="A14" s="109" t="s">
        <v>0</v>
      </c>
      <c r="B14" s="159" t="s">
        <v>119</v>
      </c>
      <c r="C14" s="159"/>
      <c r="D14" s="159"/>
      <c r="E14" s="22">
        <f>E15+E19+E25+E28</f>
        <v>20</v>
      </c>
      <c r="F14" s="26">
        <f>ROUND(F15+F19+F25+F28,1)</f>
        <v>20</v>
      </c>
      <c r="G14" s="27"/>
      <c r="H14" s="109"/>
    </row>
    <row r="15" spans="1:8" s="14" customFormat="1" ht="28.5" customHeight="1" x14ac:dyDescent="0.25">
      <c r="A15" s="3">
        <v>1</v>
      </c>
      <c r="B15" s="159" t="s">
        <v>47</v>
      </c>
      <c r="C15" s="159"/>
      <c r="D15" s="159"/>
      <c r="E15" s="22">
        <f>5-(E16+E17+E18)</f>
        <v>5</v>
      </c>
      <c r="F15" s="26">
        <f>ROUND(5-(F16+F17+F18),1)</f>
        <v>5</v>
      </c>
      <c r="G15" s="27"/>
      <c r="H15" s="3"/>
    </row>
    <row r="16" spans="1:8" s="14" customFormat="1" ht="121.5" customHeight="1" x14ac:dyDescent="0.25">
      <c r="A16" s="3" t="s">
        <v>30</v>
      </c>
      <c r="B16" s="147" t="s">
        <v>120</v>
      </c>
      <c r="C16" s="148"/>
      <c r="D16" s="149"/>
      <c r="E16" s="23"/>
      <c r="F16" s="19"/>
      <c r="G16" s="23"/>
      <c r="H16" s="3"/>
    </row>
    <row r="17" spans="1:8" s="25" customFormat="1" ht="69" customHeight="1" x14ac:dyDescent="0.25">
      <c r="A17" s="3" t="s">
        <v>31</v>
      </c>
      <c r="B17" s="147" t="s">
        <v>93</v>
      </c>
      <c r="C17" s="148"/>
      <c r="D17" s="149"/>
      <c r="E17" s="23"/>
      <c r="F17" s="19"/>
      <c r="G17" s="36"/>
      <c r="H17" s="31"/>
    </row>
    <row r="18" spans="1:8" s="25" customFormat="1" ht="92.25" customHeight="1" x14ac:dyDescent="0.25">
      <c r="A18" s="3" t="s">
        <v>32</v>
      </c>
      <c r="B18" s="147" t="s">
        <v>48</v>
      </c>
      <c r="C18" s="148"/>
      <c r="D18" s="149"/>
      <c r="E18" s="23"/>
      <c r="F18" s="19"/>
      <c r="G18" s="36"/>
      <c r="H18" s="31"/>
    </row>
    <row r="19" spans="1:8" s="25" customFormat="1" ht="52.5" customHeight="1" x14ac:dyDescent="0.25">
      <c r="A19" s="3">
        <v>2</v>
      </c>
      <c r="B19" s="144" t="s">
        <v>85</v>
      </c>
      <c r="C19" s="145"/>
      <c r="D19" s="146"/>
      <c r="E19" s="22">
        <f>6-(E20+E21+E22+E23+E24)</f>
        <v>6</v>
      </c>
      <c r="F19" s="26">
        <f>ROUND(6-(F20+F21+F22+F23+F24),1)</f>
        <v>6</v>
      </c>
      <c r="G19" s="27"/>
      <c r="H19" s="35"/>
    </row>
    <row r="20" spans="1:8" s="25" customFormat="1" ht="39.75" customHeight="1" x14ac:dyDescent="0.25">
      <c r="A20" s="19" t="s">
        <v>33</v>
      </c>
      <c r="B20" s="147" t="s">
        <v>50</v>
      </c>
      <c r="C20" s="148"/>
      <c r="D20" s="149"/>
      <c r="E20" s="20"/>
      <c r="F20" s="19"/>
      <c r="G20" s="36"/>
      <c r="H20" s="31"/>
    </row>
    <row r="21" spans="1:8" s="25" customFormat="1" ht="59.25" customHeight="1" x14ac:dyDescent="0.25">
      <c r="A21" s="19" t="s">
        <v>34</v>
      </c>
      <c r="B21" s="147" t="s">
        <v>49</v>
      </c>
      <c r="C21" s="148"/>
      <c r="D21" s="149"/>
      <c r="E21" s="20"/>
      <c r="F21" s="19"/>
      <c r="G21" s="38"/>
      <c r="H21" s="31"/>
    </row>
    <row r="22" spans="1:8" s="25" customFormat="1" ht="54.75" customHeight="1" x14ac:dyDescent="0.25">
      <c r="A22" s="3" t="s">
        <v>35</v>
      </c>
      <c r="B22" s="147" t="s">
        <v>83</v>
      </c>
      <c r="C22" s="148"/>
      <c r="D22" s="149"/>
      <c r="E22" s="23"/>
      <c r="F22" s="19"/>
      <c r="G22" s="21"/>
      <c r="H22" s="31"/>
    </row>
    <row r="23" spans="1:8" s="25" customFormat="1" ht="70.5" customHeight="1" x14ac:dyDescent="0.25">
      <c r="A23" s="3" t="s">
        <v>36</v>
      </c>
      <c r="B23" s="147" t="s">
        <v>51</v>
      </c>
      <c r="C23" s="148"/>
      <c r="D23" s="149"/>
      <c r="E23" s="23"/>
      <c r="F23" s="19"/>
      <c r="G23" s="21"/>
      <c r="H23" s="31"/>
    </row>
    <row r="24" spans="1:8" s="25" customFormat="1" ht="39" customHeight="1" x14ac:dyDescent="0.25">
      <c r="A24" s="3" t="s">
        <v>37</v>
      </c>
      <c r="B24" s="147" t="s">
        <v>52</v>
      </c>
      <c r="C24" s="148"/>
      <c r="D24" s="149"/>
      <c r="E24" s="23"/>
      <c r="F24" s="19"/>
      <c r="G24" s="36"/>
      <c r="H24" s="31"/>
    </row>
    <row r="25" spans="1:8" s="14" customFormat="1" ht="59.25" customHeight="1" x14ac:dyDescent="0.25">
      <c r="A25" s="3">
        <v>3</v>
      </c>
      <c r="B25" s="144" t="s">
        <v>53</v>
      </c>
      <c r="C25" s="145"/>
      <c r="D25" s="146"/>
      <c r="E25" s="22">
        <f>5-(E26+E27)</f>
        <v>5</v>
      </c>
      <c r="F25" s="26">
        <f>ROUND(5-(F26+F27),1)</f>
        <v>5</v>
      </c>
      <c r="G25" s="27"/>
      <c r="H25" s="3"/>
    </row>
    <row r="26" spans="1:8" s="25" customFormat="1" ht="99.75" customHeight="1" x14ac:dyDescent="0.25">
      <c r="A26" s="3" t="s">
        <v>38</v>
      </c>
      <c r="B26" s="147" t="s">
        <v>54</v>
      </c>
      <c r="C26" s="148"/>
      <c r="D26" s="149"/>
      <c r="E26" s="23"/>
      <c r="F26" s="19"/>
      <c r="G26" s="36"/>
      <c r="H26" s="31"/>
    </row>
    <row r="27" spans="1:8" s="25" customFormat="1" ht="51" customHeight="1" x14ac:dyDescent="0.25">
      <c r="A27" s="3" t="s">
        <v>39</v>
      </c>
      <c r="B27" s="147" t="s">
        <v>89</v>
      </c>
      <c r="C27" s="148"/>
      <c r="D27" s="149"/>
      <c r="E27" s="23"/>
      <c r="F27" s="19"/>
      <c r="G27" s="36"/>
      <c r="H27" s="31"/>
    </row>
    <row r="28" spans="1:8" s="25" customFormat="1" ht="102.75" customHeight="1" x14ac:dyDescent="0.25">
      <c r="A28" s="37">
        <v>4</v>
      </c>
      <c r="B28" s="144" t="s">
        <v>95</v>
      </c>
      <c r="C28" s="145"/>
      <c r="D28" s="146"/>
      <c r="E28" s="22">
        <f>4-(E29+E30+E31)</f>
        <v>4</v>
      </c>
      <c r="F28" s="26">
        <f>ROUND(4-(F29+F30+F31),1)</f>
        <v>4</v>
      </c>
      <c r="G28" s="27"/>
      <c r="H28" s="35"/>
    </row>
    <row r="29" spans="1:8" s="25" customFormat="1" ht="52.5" customHeight="1" x14ac:dyDescent="0.25">
      <c r="A29" s="3" t="s">
        <v>55</v>
      </c>
      <c r="B29" s="147" t="s">
        <v>56</v>
      </c>
      <c r="C29" s="148"/>
      <c r="D29" s="149"/>
      <c r="E29" s="23"/>
      <c r="F29" s="19"/>
      <c r="G29" s="36"/>
      <c r="H29" s="31"/>
    </row>
    <row r="30" spans="1:8" s="25" customFormat="1" ht="56.45" customHeight="1" x14ac:dyDescent="0.25">
      <c r="A30" s="3" t="s">
        <v>57</v>
      </c>
      <c r="B30" s="147" t="s">
        <v>87</v>
      </c>
      <c r="C30" s="148"/>
      <c r="D30" s="149"/>
      <c r="E30" s="23"/>
      <c r="F30" s="19"/>
      <c r="G30" s="36"/>
      <c r="H30" s="31"/>
    </row>
    <row r="31" spans="1:8" s="25" customFormat="1" ht="59.25" customHeight="1" x14ac:dyDescent="0.25">
      <c r="A31" s="3" t="s">
        <v>58</v>
      </c>
      <c r="B31" s="147" t="s">
        <v>69</v>
      </c>
      <c r="C31" s="148"/>
      <c r="D31" s="149"/>
      <c r="E31" s="23"/>
      <c r="F31" s="19"/>
      <c r="G31" s="36"/>
      <c r="H31" s="31"/>
    </row>
    <row r="32" spans="1:8" s="107" customFormat="1" ht="27.75" customHeight="1" x14ac:dyDescent="0.25">
      <c r="A32" s="109" t="s">
        <v>1</v>
      </c>
      <c r="B32" s="156" t="s">
        <v>18</v>
      </c>
      <c r="C32" s="157"/>
      <c r="D32" s="158"/>
      <c r="E32" s="22">
        <f>E33+E35+E37+E39+E41+E43</f>
        <v>20</v>
      </c>
      <c r="F32" s="26">
        <f>ROUND(F33+F35+F37+F39+F41+F43,1)</f>
        <v>12</v>
      </c>
      <c r="G32" s="27"/>
      <c r="H32" s="109"/>
    </row>
    <row r="33" spans="1:8" s="14" customFormat="1" ht="73.150000000000006" customHeight="1" x14ac:dyDescent="0.25">
      <c r="A33" s="3">
        <v>5</v>
      </c>
      <c r="B33" s="159" t="s">
        <v>2</v>
      </c>
      <c r="C33" s="159"/>
      <c r="D33" s="159"/>
      <c r="E33" s="22">
        <v>1</v>
      </c>
      <c r="F33" s="26">
        <f>IF(F34&gt;1,"1",F34)</f>
        <v>1</v>
      </c>
      <c r="G33" s="27"/>
      <c r="H33" s="3"/>
    </row>
    <row r="34" spans="1:8" s="14" customFormat="1" ht="84" customHeight="1" x14ac:dyDescent="0.25">
      <c r="A34" s="3"/>
      <c r="B34" s="160" t="s">
        <v>73</v>
      </c>
      <c r="C34" s="160"/>
      <c r="D34" s="160"/>
      <c r="E34" s="22"/>
      <c r="F34" s="33">
        <v>1</v>
      </c>
      <c r="G34" s="27"/>
      <c r="H34" s="3"/>
    </row>
    <row r="35" spans="1:8" s="14" customFormat="1" ht="45" customHeight="1" x14ac:dyDescent="0.25">
      <c r="A35" s="3">
        <v>6</v>
      </c>
      <c r="B35" s="144" t="s">
        <v>70</v>
      </c>
      <c r="C35" s="145"/>
      <c r="D35" s="146"/>
      <c r="E35" s="22">
        <v>2</v>
      </c>
      <c r="F35" s="26">
        <f>IF(F36&gt;2,"2",F36)</f>
        <v>2</v>
      </c>
      <c r="G35" s="27"/>
      <c r="H35" s="3"/>
    </row>
    <row r="36" spans="1:8" s="14" customFormat="1" ht="52.5" customHeight="1" x14ac:dyDescent="0.25">
      <c r="A36" s="3"/>
      <c r="B36" s="153" t="s">
        <v>74</v>
      </c>
      <c r="C36" s="154"/>
      <c r="D36" s="155"/>
      <c r="E36" s="22"/>
      <c r="F36" s="33">
        <v>2</v>
      </c>
      <c r="G36" s="27"/>
      <c r="H36" s="3"/>
    </row>
    <row r="37" spans="1:8" s="14" customFormat="1" ht="51" customHeight="1" x14ac:dyDescent="0.25">
      <c r="A37" s="3">
        <v>7</v>
      </c>
      <c r="B37" s="144" t="s">
        <v>71</v>
      </c>
      <c r="C37" s="145"/>
      <c r="D37" s="146"/>
      <c r="E37" s="22">
        <v>2</v>
      </c>
      <c r="F37" s="26">
        <f>IF(F38&gt;2,"2",F38)</f>
        <v>2</v>
      </c>
      <c r="G37" s="27"/>
      <c r="H37" s="3"/>
    </row>
    <row r="38" spans="1:8" s="14" customFormat="1" ht="66" customHeight="1" x14ac:dyDescent="0.25">
      <c r="A38" s="3"/>
      <c r="B38" s="147" t="s">
        <v>41</v>
      </c>
      <c r="C38" s="148"/>
      <c r="D38" s="149"/>
      <c r="E38" s="22"/>
      <c r="F38" s="33">
        <v>2</v>
      </c>
      <c r="G38" s="27"/>
      <c r="H38" s="3"/>
    </row>
    <row r="39" spans="1:8" s="14" customFormat="1" ht="53.25" customHeight="1" x14ac:dyDescent="0.25">
      <c r="A39" s="3">
        <v>8</v>
      </c>
      <c r="B39" s="144" t="s">
        <v>72</v>
      </c>
      <c r="C39" s="145"/>
      <c r="D39" s="146"/>
      <c r="E39" s="22">
        <v>2</v>
      </c>
      <c r="F39" s="26">
        <f>IF(F40&gt;2,"2",F40)</f>
        <v>2</v>
      </c>
      <c r="G39" s="27"/>
      <c r="H39" s="3"/>
    </row>
    <row r="40" spans="1:8" s="14" customFormat="1" ht="70.5" customHeight="1" x14ac:dyDescent="0.25">
      <c r="A40" s="3"/>
      <c r="B40" s="147" t="s">
        <v>40</v>
      </c>
      <c r="C40" s="148"/>
      <c r="D40" s="149"/>
      <c r="E40" s="22"/>
      <c r="F40" s="33">
        <v>2</v>
      </c>
      <c r="G40" s="27"/>
      <c r="H40" s="3"/>
    </row>
    <row r="41" spans="1:8" s="42" customFormat="1" ht="41.25" customHeight="1" x14ac:dyDescent="0.25">
      <c r="A41" s="39">
        <v>9</v>
      </c>
      <c r="B41" s="156" t="s">
        <v>121</v>
      </c>
      <c r="C41" s="157"/>
      <c r="D41" s="158"/>
      <c r="E41" s="40">
        <v>8</v>
      </c>
      <c r="F41" s="26">
        <f>IF(F42&gt;8,"8",F42)</f>
        <v>0</v>
      </c>
      <c r="G41" s="41"/>
      <c r="H41" s="39"/>
    </row>
    <row r="42" spans="1:8" s="42" customFormat="1" ht="123.75" customHeight="1" x14ac:dyDescent="0.25">
      <c r="A42" s="39"/>
      <c r="B42" s="166" t="s">
        <v>90</v>
      </c>
      <c r="C42" s="167"/>
      <c r="D42" s="168"/>
      <c r="E42" s="40"/>
      <c r="F42" s="43"/>
      <c r="G42" s="41"/>
      <c r="H42" s="39"/>
    </row>
    <row r="43" spans="1:8" s="14" customFormat="1" ht="51" customHeight="1" x14ac:dyDescent="0.25">
      <c r="A43" s="3">
        <v>10</v>
      </c>
      <c r="B43" s="144" t="s">
        <v>79</v>
      </c>
      <c r="C43" s="145"/>
      <c r="D43" s="146"/>
      <c r="E43" s="22">
        <v>5</v>
      </c>
      <c r="F43" s="26">
        <f>IF(F44&gt;5,"5",F44)</f>
        <v>5</v>
      </c>
      <c r="G43" s="27"/>
      <c r="H43" s="3"/>
    </row>
    <row r="44" spans="1:8" s="14" customFormat="1" ht="151.5" customHeight="1" x14ac:dyDescent="0.25">
      <c r="A44" s="3"/>
      <c r="B44" s="147" t="s">
        <v>88</v>
      </c>
      <c r="C44" s="148"/>
      <c r="D44" s="149"/>
      <c r="E44" s="22"/>
      <c r="F44" s="33">
        <v>5</v>
      </c>
      <c r="G44" s="27"/>
      <c r="H44" s="111" t="s">
        <v>206</v>
      </c>
    </row>
    <row r="45" spans="1:8" s="107" customFormat="1" ht="37.5" customHeight="1" x14ac:dyDescent="0.25">
      <c r="A45" s="109" t="s">
        <v>3</v>
      </c>
      <c r="B45" s="144" t="s">
        <v>97</v>
      </c>
      <c r="C45" s="145"/>
      <c r="D45" s="146"/>
      <c r="E45" s="22">
        <v>60</v>
      </c>
      <c r="F45" s="26">
        <v>60</v>
      </c>
      <c r="G45" s="27"/>
      <c r="H45" s="109"/>
    </row>
    <row r="46" spans="1:8" s="14" customFormat="1" ht="53.25" customHeight="1" x14ac:dyDescent="0.25">
      <c r="A46" s="3">
        <v>11</v>
      </c>
      <c r="B46" s="144" t="s">
        <v>98</v>
      </c>
      <c r="C46" s="145"/>
      <c r="D46" s="146"/>
      <c r="E46" s="22">
        <v>15</v>
      </c>
      <c r="F46" s="3"/>
      <c r="G46" s="34"/>
      <c r="H46" s="3"/>
    </row>
    <row r="47" spans="1:8" s="14" customFormat="1" ht="24" customHeight="1" x14ac:dyDescent="0.25">
      <c r="A47" s="3"/>
      <c r="B47" s="150" t="s">
        <v>99</v>
      </c>
      <c r="C47" s="151"/>
      <c r="D47" s="152"/>
      <c r="E47" s="46">
        <v>15</v>
      </c>
      <c r="F47" s="3">
        <v>15</v>
      </c>
      <c r="G47" s="34"/>
      <c r="H47" s="3"/>
    </row>
    <row r="48" spans="1:8" s="14" customFormat="1" ht="36" customHeight="1" x14ac:dyDescent="0.25">
      <c r="A48" s="3"/>
      <c r="B48" s="150" t="s">
        <v>100</v>
      </c>
      <c r="C48" s="151"/>
      <c r="D48" s="152"/>
      <c r="E48" s="46">
        <v>10</v>
      </c>
      <c r="F48" s="3"/>
      <c r="G48" s="34"/>
      <c r="H48" s="3"/>
    </row>
    <row r="49" spans="1:8" s="14" customFormat="1" ht="36" customHeight="1" x14ac:dyDescent="0.25">
      <c r="A49" s="3"/>
      <c r="B49" s="150" t="s">
        <v>101</v>
      </c>
      <c r="C49" s="151"/>
      <c r="D49" s="152"/>
      <c r="E49" s="46">
        <v>5</v>
      </c>
      <c r="F49" s="3"/>
      <c r="G49" s="34"/>
      <c r="H49" s="3"/>
    </row>
    <row r="50" spans="1:8" s="14" customFormat="1" ht="25.5" customHeight="1" x14ac:dyDescent="0.25">
      <c r="A50" s="3"/>
      <c r="B50" s="150" t="s">
        <v>102</v>
      </c>
      <c r="C50" s="151"/>
      <c r="D50" s="152"/>
      <c r="E50" s="46">
        <v>0</v>
      </c>
      <c r="F50" s="3"/>
      <c r="G50" s="34"/>
      <c r="H50" s="3"/>
    </row>
    <row r="51" spans="1:8" s="14" customFormat="1" ht="50.25" customHeight="1" x14ac:dyDescent="0.25">
      <c r="A51" s="3">
        <v>12</v>
      </c>
      <c r="B51" s="144" t="s">
        <v>108</v>
      </c>
      <c r="C51" s="145"/>
      <c r="D51" s="146"/>
      <c r="E51" s="22">
        <v>15</v>
      </c>
      <c r="F51" s="3"/>
      <c r="G51" s="34"/>
      <c r="H51" s="3"/>
    </row>
    <row r="52" spans="1:8" s="14" customFormat="1" ht="32.25" customHeight="1" x14ac:dyDescent="0.25">
      <c r="A52" s="3"/>
      <c r="B52" s="150" t="s">
        <v>103</v>
      </c>
      <c r="C52" s="151"/>
      <c r="D52" s="152"/>
      <c r="E52" s="46">
        <v>15</v>
      </c>
      <c r="F52" s="3">
        <v>15</v>
      </c>
      <c r="G52" s="34"/>
      <c r="H52" s="3"/>
    </row>
    <row r="53" spans="1:8" s="14" customFormat="1" ht="32.25" customHeight="1" x14ac:dyDescent="0.25">
      <c r="A53" s="3"/>
      <c r="B53" s="150" t="s">
        <v>104</v>
      </c>
      <c r="C53" s="151"/>
      <c r="D53" s="152"/>
      <c r="E53" s="46">
        <v>10</v>
      </c>
      <c r="F53" s="3"/>
      <c r="G53" s="34"/>
      <c r="H53" s="3"/>
    </row>
    <row r="54" spans="1:8" s="14" customFormat="1" ht="32.25" customHeight="1" x14ac:dyDescent="0.25">
      <c r="A54" s="3"/>
      <c r="B54" s="150" t="s">
        <v>105</v>
      </c>
      <c r="C54" s="151"/>
      <c r="D54" s="152"/>
      <c r="E54" s="46">
        <v>5</v>
      </c>
      <c r="F54" s="3"/>
      <c r="G54" s="34"/>
      <c r="H54" s="3"/>
    </row>
    <row r="55" spans="1:8" s="14" customFormat="1" ht="32.25" customHeight="1" x14ac:dyDescent="0.25">
      <c r="A55" s="3"/>
      <c r="B55" s="150" t="s">
        <v>106</v>
      </c>
      <c r="C55" s="151"/>
      <c r="D55" s="152"/>
      <c r="E55" s="46">
        <v>0</v>
      </c>
      <c r="F55" s="3"/>
      <c r="G55" s="34"/>
      <c r="H55" s="3"/>
    </row>
    <row r="56" spans="1:8" s="14" customFormat="1" ht="52.5" customHeight="1" x14ac:dyDescent="0.25">
      <c r="A56" s="3">
        <v>13</v>
      </c>
      <c r="B56" s="144" t="s">
        <v>107</v>
      </c>
      <c r="C56" s="145"/>
      <c r="D56" s="146"/>
      <c r="E56" s="22">
        <v>30</v>
      </c>
      <c r="F56" s="3"/>
      <c r="G56" s="34"/>
      <c r="H56" s="3"/>
    </row>
    <row r="57" spans="1:8" s="14" customFormat="1" ht="52.5" customHeight="1" x14ac:dyDescent="0.25">
      <c r="A57" s="3"/>
      <c r="B57" s="150" t="s">
        <v>109</v>
      </c>
      <c r="C57" s="151"/>
      <c r="D57" s="152"/>
      <c r="E57" s="46">
        <v>30</v>
      </c>
      <c r="F57" s="3">
        <v>30</v>
      </c>
      <c r="G57" s="34"/>
      <c r="H57" s="3"/>
    </row>
    <row r="58" spans="1:8" s="14" customFormat="1" ht="50.25" customHeight="1" x14ac:dyDescent="0.25">
      <c r="A58" s="3"/>
      <c r="B58" s="150" t="s">
        <v>110</v>
      </c>
      <c r="C58" s="151"/>
      <c r="D58" s="152"/>
      <c r="E58" s="46">
        <v>25</v>
      </c>
      <c r="F58" s="3"/>
      <c r="G58" s="34"/>
      <c r="H58" s="3"/>
    </row>
    <row r="59" spans="1:8" s="14" customFormat="1" ht="50.25" customHeight="1" x14ac:dyDescent="0.25">
      <c r="A59" s="3"/>
      <c r="B59" s="150" t="s">
        <v>111</v>
      </c>
      <c r="C59" s="151"/>
      <c r="D59" s="152"/>
      <c r="E59" s="46">
        <v>20</v>
      </c>
      <c r="F59" s="3"/>
      <c r="G59" s="34"/>
      <c r="H59" s="3"/>
    </row>
    <row r="60" spans="1:8" s="14" customFormat="1" ht="50.25" customHeight="1" x14ac:dyDescent="0.25">
      <c r="A60" s="3"/>
      <c r="B60" s="150" t="s">
        <v>112</v>
      </c>
      <c r="C60" s="151"/>
      <c r="D60" s="152"/>
      <c r="E60" s="46">
        <v>15</v>
      </c>
      <c r="F60" s="3"/>
      <c r="G60" s="34"/>
      <c r="H60" s="3"/>
    </row>
    <row r="61" spans="1:8" s="14" customFormat="1" ht="50.25" customHeight="1" x14ac:dyDescent="0.25">
      <c r="A61" s="3"/>
      <c r="B61" s="150" t="s">
        <v>113</v>
      </c>
      <c r="C61" s="151"/>
      <c r="D61" s="152"/>
      <c r="E61" s="46">
        <v>10</v>
      </c>
      <c r="F61" s="3"/>
      <c r="G61" s="34"/>
      <c r="H61" s="3"/>
    </row>
    <row r="62" spans="1:8" s="14" customFormat="1" ht="34.5" customHeight="1" x14ac:dyDescent="0.25">
      <c r="A62" s="3"/>
      <c r="B62" s="150" t="s">
        <v>114</v>
      </c>
      <c r="C62" s="151"/>
      <c r="D62" s="152"/>
      <c r="E62" s="23">
        <v>0</v>
      </c>
      <c r="F62" s="3"/>
      <c r="G62" s="23"/>
      <c r="H62" s="3"/>
    </row>
    <row r="63" spans="1:8" s="107" customFormat="1" ht="25.5" customHeight="1" x14ac:dyDescent="0.25">
      <c r="A63" s="109"/>
      <c r="B63" s="130" t="s">
        <v>4</v>
      </c>
      <c r="C63" s="131"/>
      <c r="D63" s="132"/>
      <c r="E63" s="24">
        <f>E14+E32+E45</f>
        <v>100</v>
      </c>
      <c r="F63" s="49">
        <f>F14+F32+F45</f>
        <v>92</v>
      </c>
      <c r="G63" s="49"/>
      <c r="H63" s="51"/>
    </row>
    <row r="64" spans="1:8" ht="25.5" customHeight="1" x14ac:dyDescent="0.25">
      <c r="A64" s="28"/>
      <c r="B64" s="133" t="s">
        <v>115</v>
      </c>
      <c r="C64" s="134"/>
      <c r="D64" s="135"/>
      <c r="E64" s="28"/>
      <c r="F64" s="50"/>
      <c r="G64" s="50"/>
      <c r="H64" s="50"/>
    </row>
    <row r="65" spans="1:8" ht="53.25" customHeight="1" x14ac:dyDescent="0.25">
      <c r="A65" s="28"/>
      <c r="B65" s="130" t="s">
        <v>116</v>
      </c>
      <c r="C65" s="131"/>
      <c r="D65" s="132"/>
      <c r="E65" s="24">
        <f>E63-E64</f>
        <v>100</v>
      </c>
      <c r="F65" s="49">
        <f>ROUND(F63-F64,1)</f>
        <v>92</v>
      </c>
      <c r="G65" s="49"/>
      <c r="H65" s="51"/>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36" t="s">
        <v>20</v>
      </c>
      <c r="C68" s="136"/>
      <c r="D68" s="136"/>
    </row>
    <row r="69" spans="1:8" s="1" customFormat="1" ht="32.25" customHeight="1" x14ac:dyDescent="0.25">
      <c r="A69" s="137" t="s">
        <v>9</v>
      </c>
      <c r="B69" s="138"/>
      <c r="C69" s="139"/>
      <c r="D69" s="142" t="s">
        <v>62</v>
      </c>
      <c r="E69" s="127" t="s">
        <v>63</v>
      </c>
      <c r="F69" s="127"/>
      <c r="G69" s="128" t="s">
        <v>66</v>
      </c>
      <c r="H69" s="129"/>
    </row>
    <row r="70" spans="1:8" s="1" customFormat="1" ht="63" x14ac:dyDescent="0.25">
      <c r="A70" s="140"/>
      <c r="B70" s="122"/>
      <c r="C70" s="141"/>
      <c r="D70" s="143"/>
      <c r="E70" s="110" t="s">
        <v>64</v>
      </c>
      <c r="F70" s="110" t="s">
        <v>65</v>
      </c>
      <c r="G70" s="110" t="s">
        <v>67</v>
      </c>
      <c r="H70" s="110" t="s">
        <v>68</v>
      </c>
    </row>
    <row r="71" spans="1:8" ht="33.950000000000003" customHeight="1" x14ac:dyDescent="0.25">
      <c r="A71" s="118" t="s">
        <v>5</v>
      </c>
      <c r="B71" s="119"/>
      <c r="C71" s="120"/>
      <c r="D71" s="3" t="s">
        <v>59</v>
      </c>
      <c r="E71" s="20">
        <f>IF(AND(90&lt;=F65,F65&lt;100),F65,"")</f>
        <v>92</v>
      </c>
      <c r="F71" s="20" t="str">
        <f>IF(AND(90&lt;=G65,G65&lt;=100),G65,"")</f>
        <v/>
      </c>
      <c r="G71" s="32" t="str">
        <f t="shared" ref="G71:H74" si="0">IF(ISNUMBER(E71)=TRUE,"X","")</f>
        <v>X</v>
      </c>
      <c r="H71" s="32" t="str">
        <f t="shared" si="0"/>
        <v/>
      </c>
    </row>
    <row r="72" spans="1:8" ht="51" customHeight="1" x14ac:dyDescent="0.25">
      <c r="A72" s="118" t="s">
        <v>11</v>
      </c>
      <c r="B72" s="119"/>
      <c r="C72" s="120"/>
      <c r="D72" s="3" t="s">
        <v>60</v>
      </c>
      <c r="E72" s="20" t="str">
        <f>IF(AND(75&lt;=F65,F65&lt;90),F65,"")</f>
        <v/>
      </c>
      <c r="F72" s="20" t="str">
        <f>IF(AND(75&lt;=G65,G65&lt;90),G65,"")</f>
        <v/>
      </c>
      <c r="G72" s="32" t="str">
        <f t="shared" si="0"/>
        <v/>
      </c>
      <c r="H72" s="32" t="str">
        <f t="shared" si="0"/>
        <v/>
      </c>
    </row>
    <row r="73" spans="1:8" ht="54" customHeight="1" x14ac:dyDescent="0.25">
      <c r="A73" s="118" t="s">
        <v>6</v>
      </c>
      <c r="B73" s="119"/>
      <c r="C73" s="120"/>
      <c r="D73" s="3" t="s">
        <v>61</v>
      </c>
      <c r="E73" s="20" t="str">
        <f>IF(AND(50&lt;=F65,F65&lt;75),F65,"")</f>
        <v/>
      </c>
      <c r="F73" s="20" t="str">
        <f>IF(AND(50&lt;=G65,G65&lt;75),G65,"")</f>
        <v/>
      </c>
      <c r="G73" s="32" t="str">
        <f t="shared" si="0"/>
        <v/>
      </c>
      <c r="H73" s="32" t="str">
        <f t="shared" si="0"/>
        <v/>
      </c>
    </row>
    <row r="74" spans="1:8" ht="40.5" customHeight="1" x14ac:dyDescent="0.25">
      <c r="A74" s="118" t="s">
        <v>8</v>
      </c>
      <c r="B74" s="119"/>
      <c r="C74" s="120"/>
      <c r="D74" s="3" t="s">
        <v>7</v>
      </c>
      <c r="E74" s="20" t="str">
        <f>IF(AND(0&lt;F65,F65&lt;50),F65,"")</f>
        <v/>
      </c>
      <c r="F74" s="20" t="str">
        <f>IF(AND(0&lt;G65,G65&lt;50),G65,"")</f>
        <v/>
      </c>
      <c r="G74" s="32" t="str">
        <f t="shared" si="0"/>
        <v/>
      </c>
      <c r="H74" s="32" t="str">
        <f t="shared" si="0"/>
        <v/>
      </c>
    </row>
    <row r="76" spans="1:8" s="6" customFormat="1" ht="20.25" customHeight="1" x14ac:dyDescent="0.25">
      <c r="B76" s="7"/>
      <c r="D76" s="121" t="s">
        <v>205</v>
      </c>
      <c r="E76" s="121"/>
      <c r="F76" s="121"/>
      <c r="G76" s="121"/>
      <c r="H76" s="121"/>
    </row>
    <row r="77" spans="1:8" s="107" customFormat="1" ht="35.25" customHeight="1" x14ac:dyDescent="0.25">
      <c r="D77" s="116" t="s">
        <v>10</v>
      </c>
      <c r="E77" s="116"/>
      <c r="F77" s="116"/>
      <c r="G77" s="116"/>
      <c r="H77" s="116"/>
    </row>
    <row r="78" spans="1:8" x14ac:dyDescent="0.25">
      <c r="D78" s="16"/>
      <c r="E78" s="16"/>
      <c r="F78" s="16"/>
      <c r="G78" s="16"/>
      <c r="H78" s="16"/>
    </row>
    <row r="82" spans="2:8" ht="25.15" customHeight="1" x14ac:dyDescent="0.25">
      <c r="B82" s="122" t="s">
        <v>22</v>
      </c>
      <c r="C82" s="122"/>
      <c r="D82" s="122"/>
      <c r="E82" s="122"/>
      <c r="F82" s="122"/>
      <c r="G82" s="122"/>
      <c r="H82" s="122"/>
    </row>
    <row r="83" spans="2:8" ht="106.9" customHeight="1" x14ac:dyDescent="0.25">
      <c r="B83" s="123" t="s">
        <v>23</v>
      </c>
      <c r="C83" s="124"/>
      <c r="D83" s="124"/>
      <c r="E83" s="124"/>
      <c r="F83" s="124"/>
      <c r="G83" s="124"/>
      <c r="H83" s="125"/>
    </row>
    <row r="84" spans="2:8" ht="25.15" customHeight="1" x14ac:dyDescent="0.25">
      <c r="B84" s="17"/>
      <c r="D84" s="126" t="s">
        <v>124</v>
      </c>
      <c r="E84" s="126"/>
      <c r="F84" s="126"/>
      <c r="G84" s="126"/>
      <c r="H84" s="126"/>
    </row>
    <row r="85" spans="2:8" ht="21" customHeight="1" x14ac:dyDescent="0.25">
      <c r="B85" s="15"/>
      <c r="D85" s="115" t="s">
        <v>44</v>
      </c>
      <c r="E85" s="115"/>
      <c r="F85" s="115"/>
      <c r="G85" s="115"/>
      <c r="H85" s="115"/>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B8:H8"/>
    <mergeCell ref="A2:C2"/>
    <mergeCell ref="D2:H2"/>
    <mergeCell ref="A3:B3"/>
    <mergeCell ref="A5:H5"/>
    <mergeCell ref="B7:H7"/>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6:D46"/>
    <mergeCell ref="B35:D35"/>
    <mergeCell ref="B36:D36"/>
    <mergeCell ref="B37:D37"/>
    <mergeCell ref="B38:D38"/>
    <mergeCell ref="B39:D39"/>
    <mergeCell ref="B40:D40"/>
    <mergeCell ref="B41:D41"/>
    <mergeCell ref="B42:D42"/>
    <mergeCell ref="B43:D43"/>
    <mergeCell ref="B44:D44"/>
    <mergeCell ref="B45:D45"/>
    <mergeCell ref="B58:D58"/>
    <mergeCell ref="B47:D47"/>
    <mergeCell ref="B48:D48"/>
    <mergeCell ref="B49:D49"/>
    <mergeCell ref="B50:D50"/>
    <mergeCell ref="B51:D51"/>
    <mergeCell ref="B52:D52"/>
    <mergeCell ref="B53:D53"/>
    <mergeCell ref="B54:D54"/>
    <mergeCell ref="B55:D55"/>
    <mergeCell ref="B56:D56"/>
    <mergeCell ref="B57:D57"/>
    <mergeCell ref="G69:H69"/>
    <mergeCell ref="B59:D59"/>
    <mergeCell ref="B60:D60"/>
    <mergeCell ref="B61:D61"/>
    <mergeCell ref="B62:D62"/>
    <mergeCell ref="B63:D63"/>
    <mergeCell ref="B64:D64"/>
    <mergeCell ref="B65:D65"/>
    <mergeCell ref="B68:D68"/>
    <mergeCell ref="A69:C70"/>
    <mergeCell ref="D69:D70"/>
    <mergeCell ref="E69:F69"/>
    <mergeCell ref="B82:H82"/>
    <mergeCell ref="B83:H83"/>
    <mergeCell ref="D84:H84"/>
    <mergeCell ref="D85:H85"/>
    <mergeCell ref="A71:C71"/>
    <mergeCell ref="A72:C72"/>
    <mergeCell ref="A73:C73"/>
    <mergeCell ref="A74:C74"/>
    <mergeCell ref="D76:H76"/>
    <mergeCell ref="D77:H7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topLeftCell="A37" zoomScaleNormal="100" workbookViewId="0">
      <selection activeCell="D77" sqref="D77:H77"/>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123</v>
      </c>
    </row>
    <row r="2" spans="1:8" s="107" customFormat="1" ht="48.75" customHeight="1" x14ac:dyDescent="0.25">
      <c r="A2" s="116" t="s">
        <v>12</v>
      </c>
      <c r="B2" s="116"/>
      <c r="C2" s="116"/>
      <c r="D2" s="116" t="s">
        <v>16</v>
      </c>
      <c r="E2" s="116"/>
      <c r="F2" s="116"/>
      <c r="G2" s="116"/>
      <c r="H2" s="116"/>
    </row>
    <row r="3" spans="1:8" s="107" customFormat="1" ht="8.25" customHeight="1" x14ac:dyDescent="0.25">
      <c r="A3" s="115"/>
      <c r="B3" s="115"/>
      <c r="D3" s="10"/>
      <c r="E3" s="10"/>
      <c r="F3" s="10"/>
      <c r="G3" s="10"/>
      <c r="H3" s="10"/>
    </row>
    <row r="4" spans="1:8" ht="13.9" customHeight="1" x14ac:dyDescent="0.25">
      <c r="B4" s="4"/>
    </row>
    <row r="5" spans="1:8" ht="39.950000000000003" customHeight="1" x14ac:dyDescent="0.25">
      <c r="A5" s="165" t="s">
        <v>204</v>
      </c>
      <c r="B5" s="165"/>
      <c r="C5" s="165"/>
      <c r="D5" s="165"/>
      <c r="E5" s="165"/>
      <c r="F5" s="165"/>
      <c r="G5" s="165"/>
      <c r="H5" s="165"/>
    </row>
    <row r="6" spans="1:8" ht="12" customHeight="1" x14ac:dyDescent="0.25"/>
    <row r="7" spans="1:8" s="1" customFormat="1" ht="18" customHeight="1" x14ac:dyDescent="0.25">
      <c r="B7" s="117" t="s">
        <v>172</v>
      </c>
      <c r="C7" s="117"/>
      <c r="D7" s="117"/>
      <c r="E7" s="117"/>
      <c r="F7" s="117"/>
      <c r="G7" s="117"/>
      <c r="H7" s="117"/>
    </row>
    <row r="8" spans="1:8" s="1" customFormat="1" ht="18" customHeight="1" x14ac:dyDescent="0.25">
      <c r="B8" s="117" t="s">
        <v>161</v>
      </c>
      <c r="C8" s="117"/>
      <c r="D8" s="117"/>
      <c r="E8" s="117"/>
      <c r="F8" s="117"/>
      <c r="G8" s="117"/>
      <c r="H8" s="117"/>
    </row>
    <row r="9" spans="1:8" s="1" customFormat="1" ht="18" customHeight="1" x14ac:dyDescent="0.25">
      <c r="B9" s="117" t="s">
        <v>155</v>
      </c>
      <c r="C9" s="117"/>
      <c r="D9" s="117"/>
      <c r="E9" s="117"/>
      <c r="F9" s="117"/>
      <c r="G9" s="117"/>
      <c r="H9" s="117"/>
    </row>
    <row r="10" spans="1:8" s="1" customFormat="1" ht="18" customHeight="1" x14ac:dyDescent="0.25">
      <c r="B10" s="108" t="s">
        <v>46</v>
      </c>
      <c r="C10" s="108"/>
      <c r="D10" s="108"/>
      <c r="E10" s="108"/>
      <c r="F10" s="108"/>
      <c r="G10" s="108"/>
      <c r="H10" s="108"/>
    </row>
    <row r="11" spans="1:8" s="1" customFormat="1" ht="12.75" customHeight="1" x14ac:dyDescent="0.25">
      <c r="B11" s="108"/>
      <c r="C11" s="108"/>
    </row>
    <row r="12" spans="1:8" s="107" customFormat="1" ht="64.5" customHeight="1" x14ac:dyDescent="0.25">
      <c r="A12" s="109" t="s">
        <v>13</v>
      </c>
      <c r="B12" s="161" t="s">
        <v>14</v>
      </c>
      <c r="C12" s="161"/>
      <c r="D12" s="161"/>
      <c r="E12" s="109" t="s">
        <v>15</v>
      </c>
      <c r="F12" s="110" t="s">
        <v>19</v>
      </c>
      <c r="G12" s="110" t="s">
        <v>21</v>
      </c>
      <c r="H12" s="109" t="s">
        <v>17</v>
      </c>
    </row>
    <row r="13" spans="1:8" s="18" customFormat="1" ht="16.5" customHeight="1" x14ac:dyDescent="0.25">
      <c r="A13" s="13" t="s">
        <v>24</v>
      </c>
      <c r="B13" s="162" t="s">
        <v>25</v>
      </c>
      <c r="C13" s="163"/>
      <c r="D13" s="164"/>
      <c r="E13" s="13" t="s">
        <v>26</v>
      </c>
      <c r="F13" s="13" t="s">
        <v>27</v>
      </c>
      <c r="G13" s="13" t="s">
        <v>28</v>
      </c>
      <c r="H13" s="13" t="s">
        <v>29</v>
      </c>
    </row>
    <row r="14" spans="1:8" s="107" customFormat="1" ht="84" customHeight="1" x14ac:dyDescent="0.25">
      <c r="A14" s="109" t="s">
        <v>0</v>
      </c>
      <c r="B14" s="159" t="s">
        <v>119</v>
      </c>
      <c r="C14" s="159"/>
      <c r="D14" s="159"/>
      <c r="E14" s="22">
        <f>E15+E19+E25+E28</f>
        <v>20</v>
      </c>
      <c r="F14" s="26">
        <f>ROUND(F15+F19+F25+F28,1)</f>
        <v>20</v>
      </c>
      <c r="G14" s="27"/>
      <c r="H14" s="109"/>
    </row>
    <row r="15" spans="1:8" s="14" customFormat="1" ht="28.5" customHeight="1" x14ac:dyDescent="0.25">
      <c r="A15" s="3">
        <v>1</v>
      </c>
      <c r="B15" s="159" t="s">
        <v>47</v>
      </c>
      <c r="C15" s="159"/>
      <c r="D15" s="159"/>
      <c r="E15" s="22">
        <f>5-(E16+E17+E18)</f>
        <v>5</v>
      </c>
      <c r="F15" s="26">
        <f>ROUND(5-(F16+F17+F18),1)</f>
        <v>5</v>
      </c>
      <c r="G15" s="27"/>
      <c r="H15" s="3"/>
    </row>
    <row r="16" spans="1:8" s="14" customFormat="1" ht="121.5" customHeight="1" x14ac:dyDescent="0.25">
      <c r="A16" s="3" t="s">
        <v>30</v>
      </c>
      <c r="B16" s="147" t="s">
        <v>120</v>
      </c>
      <c r="C16" s="148"/>
      <c r="D16" s="149"/>
      <c r="E16" s="23"/>
      <c r="F16" s="19"/>
      <c r="G16" s="23"/>
      <c r="H16" s="3"/>
    </row>
    <row r="17" spans="1:8" s="25" customFormat="1" ht="69" customHeight="1" x14ac:dyDescent="0.25">
      <c r="A17" s="3" t="s">
        <v>31</v>
      </c>
      <c r="B17" s="147" t="s">
        <v>93</v>
      </c>
      <c r="C17" s="148"/>
      <c r="D17" s="149"/>
      <c r="E17" s="23"/>
      <c r="F17" s="19"/>
      <c r="G17" s="36"/>
      <c r="H17" s="31"/>
    </row>
    <row r="18" spans="1:8" s="25" customFormat="1" ht="92.25" customHeight="1" x14ac:dyDescent="0.25">
      <c r="A18" s="3" t="s">
        <v>32</v>
      </c>
      <c r="B18" s="147" t="s">
        <v>48</v>
      </c>
      <c r="C18" s="148"/>
      <c r="D18" s="149"/>
      <c r="E18" s="23"/>
      <c r="F18" s="19"/>
      <c r="G18" s="36"/>
      <c r="H18" s="31"/>
    </row>
    <row r="19" spans="1:8" s="25" customFormat="1" ht="52.5" customHeight="1" x14ac:dyDescent="0.25">
      <c r="A19" s="3">
        <v>2</v>
      </c>
      <c r="B19" s="144" t="s">
        <v>85</v>
      </c>
      <c r="C19" s="145"/>
      <c r="D19" s="146"/>
      <c r="E19" s="22">
        <f>6-(E20+E21+E22+E23+E24)</f>
        <v>6</v>
      </c>
      <c r="F19" s="26">
        <f>ROUND(6-(F20+F21+F22+F23+F24),1)</f>
        <v>6</v>
      </c>
      <c r="G19" s="27"/>
      <c r="H19" s="35"/>
    </row>
    <row r="20" spans="1:8" s="25" customFormat="1" ht="39.75" customHeight="1" x14ac:dyDescent="0.25">
      <c r="A20" s="19" t="s">
        <v>33</v>
      </c>
      <c r="B20" s="147" t="s">
        <v>50</v>
      </c>
      <c r="C20" s="148"/>
      <c r="D20" s="149"/>
      <c r="E20" s="20"/>
      <c r="F20" s="19"/>
      <c r="G20" s="36"/>
      <c r="H20" s="31"/>
    </row>
    <row r="21" spans="1:8" s="25" customFormat="1" ht="59.25" customHeight="1" x14ac:dyDescent="0.25">
      <c r="A21" s="19" t="s">
        <v>34</v>
      </c>
      <c r="B21" s="147" t="s">
        <v>49</v>
      </c>
      <c r="C21" s="148"/>
      <c r="D21" s="149"/>
      <c r="E21" s="20"/>
      <c r="F21" s="19"/>
      <c r="G21" s="38"/>
      <c r="H21" s="31"/>
    </row>
    <row r="22" spans="1:8" s="25" customFormat="1" ht="54.75" customHeight="1" x14ac:dyDescent="0.25">
      <c r="A22" s="3" t="s">
        <v>35</v>
      </c>
      <c r="B22" s="147" t="s">
        <v>83</v>
      </c>
      <c r="C22" s="148"/>
      <c r="D22" s="149"/>
      <c r="E22" s="23"/>
      <c r="F22" s="19"/>
      <c r="G22" s="21"/>
      <c r="H22" s="31"/>
    </row>
    <row r="23" spans="1:8" s="25" customFormat="1" ht="70.5" customHeight="1" x14ac:dyDescent="0.25">
      <c r="A23" s="3" t="s">
        <v>36</v>
      </c>
      <c r="B23" s="147" t="s">
        <v>51</v>
      </c>
      <c r="C23" s="148"/>
      <c r="D23" s="149"/>
      <c r="E23" s="23"/>
      <c r="F23" s="19"/>
      <c r="G23" s="21"/>
      <c r="H23" s="31"/>
    </row>
    <row r="24" spans="1:8" s="25" customFormat="1" ht="39" customHeight="1" x14ac:dyDescent="0.25">
      <c r="A24" s="3" t="s">
        <v>37</v>
      </c>
      <c r="B24" s="147" t="s">
        <v>52</v>
      </c>
      <c r="C24" s="148"/>
      <c r="D24" s="149"/>
      <c r="E24" s="23"/>
      <c r="F24" s="19"/>
      <c r="G24" s="36"/>
      <c r="H24" s="31"/>
    </row>
    <row r="25" spans="1:8" s="14" customFormat="1" ht="59.25" customHeight="1" x14ac:dyDescent="0.25">
      <c r="A25" s="3">
        <v>3</v>
      </c>
      <c r="B25" s="144" t="s">
        <v>53</v>
      </c>
      <c r="C25" s="145"/>
      <c r="D25" s="146"/>
      <c r="E25" s="22">
        <f>5-(E26+E27)</f>
        <v>5</v>
      </c>
      <c r="F25" s="26">
        <f>ROUND(5-(F26+F27),1)</f>
        <v>5</v>
      </c>
      <c r="G25" s="27"/>
      <c r="H25" s="3"/>
    </row>
    <row r="26" spans="1:8" s="25" customFormat="1" ht="99.75" customHeight="1" x14ac:dyDescent="0.25">
      <c r="A26" s="3" t="s">
        <v>38</v>
      </c>
      <c r="B26" s="147" t="s">
        <v>54</v>
      </c>
      <c r="C26" s="148"/>
      <c r="D26" s="149"/>
      <c r="E26" s="23"/>
      <c r="F26" s="19"/>
      <c r="G26" s="36"/>
      <c r="H26" s="31"/>
    </row>
    <row r="27" spans="1:8" s="25" customFormat="1" ht="51" customHeight="1" x14ac:dyDescent="0.25">
      <c r="A27" s="3" t="s">
        <v>39</v>
      </c>
      <c r="B27" s="147" t="s">
        <v>89</v>
      </c>
      <c r="C27" s="148"/>
      <c r="D27" s="149"/>
      <c r="E27" s="23"/>
      <c r="F27" s="19"/>
      <c r="G27" s="36"/>
      <c r="H27" s="31"/>
    </row>
    <row r="28" spans="1:8" s="25" customFormat="1" ht="102.75" customHeight="1" x14ac:dyDescent="0.25">
      <c r="A28" s="37">
        <v>4</v>
      </c>
      <c r="B28" s="144" t="s">
        <v>95</v>
      </c>
      <c r="C28" s="145"/>
      <c r="D28" s="146"/>
      <c r="E28" s="22">
        <f>4-(E29+E30+E31)</f>
        <v>4</v>
      </c>
      <c r="F28" s="26">
        <f>ROUND(4-(F29+F30+F31),1)</f>
        <v>4</v>
      </c>
      <c r="G28" s="27"/>
      <c r="H28" s="35"/>
    </row>
    <row r="29" spans="1:8" s="25" customFormat="1" ht="52.5" customHeight="1" x14ac:dyDescent="0.25">
      <c r="A29" s="3" t="s">
        <v>55</v>
      </c>
      <c r="B29" s="147" t="s">
        <v>56</v>
      </c>
      <c r="C29" s="148"/>
      <c r="D29" s="149"/>
      <c r="E29" s="23"/>
      <c r="F29" s="19"/>
      <c r="G29" s="36"/>
      <c r="H29" s="31"/>
    </row>
    <row r="30" spans="1:8" s="25" customFormat="1" ht="56.45" customHeight="1" x14ac:dyDescent="0.25">
      <c r="A30" s="3" t="s">
        <v>57</v>
      </c>
      <c r="B30" s="147" t="s">
        <v>87</v>
      </c>
      <c r="C30" s="148"/>
      <c r="D30" s="149"/>
      <c r="E30" s="23"/>
      <c r="F30" s="19"/>
      <c r="G30" s="36"/>
      <c r="H30" s="31"/>
    </row>
    <row r="31" spans="1:8" s="25" customFormat="1" ht="59.25" customHeight="1" x14ac:dyDescent="0.25">
      <c r="A31" s="3" t="s">
        <v>58</v>
      </c>
      <c r="B31" s="147" t="s">
        <v>69</v>
      </c>
      <c r="C31" s="148"/>
      <c r="D31" s="149"/>
      <c r="E31" s="23"/>
      <c r="F31" s="19"/>
      <c r="G31" s="36"/>
      <c r="H31" s="31"/>
    </row>
    <row r="32" spans="1:8" s="107" customFormat="1" ht="27.75" customHeight="1" x14ac:dyDescent="0.25">
      <c r="A32" s="109" t="s">
        <v>1</v>
      </c>
      <c r="B32" s="156" t="s">
        <v>18</v>
      </c>
      <c r="C32" s="157"/>
      <c r="D32" s="158"/>
      <c r="E32" s="22">
        <f>E33+E35+E37+E39+E41+E43</f>
        <v>20</v>
      </c>
      <c r="F32" s="26">
        <f>ROUND(F33+F35+F37+F39+F41+F43,1)</f>
        <v>4</v>
      </c>
      <c r="G32" s="27"/>
      <c r="H32" s="109"/>
    </row>
    <row r="33" spans="1:8" s="14" customFormat="1" ht="73.150000000000006" customHeight="1" x14ac:dyDescent="0.25">
      <c r="A33" s="3">
        <v>5</v>
      </c>
      <c r="B33" s="159" t="s">
        <v>2</v>
      </c>
      <c r="C33" s="159"/>
      <c r="D33" s="159"/>
      <c r="E33" s="22">
        <v>1</v>
      </c>
      <c r="F33" s="26">
        <f>IF(F34&gt;1,"1",F34)</f>
        <v>1</v>
      </c>
      <c r="G33" s="27"/>
      <c r="H33" s="3"/>
    </row>
    <row r="34" spans="1:8" s="14" customFormat="1" ht="84" customHeight="1" x14ac:dyDescent="0.25">
      <c r="A34" s="3"/>
      <c r="B34" s="160" t="s">
        <v>73</v>
      </c>
      <c r="C34" s="160"/>
      <c r="D34" s="160"/>
      <c r="E34" s="22"/>
      <c r="F34" s="33">
        <v>1</v>
      </c>
      <c r="G34" s="27"/>
      <c r="H34" s="3"/>
    </row>
    <row r="35" spans="1:8" s="14" customFormat="1" ht="45" customHeight="1" x14ac:dyDescent="0.25">
      <c r="A35" s="3">
        <v>6</v>
      </c>
      <c r="B35" s="144" t="s">
        <v>70</v>
      </c>
      <c r="C35" s="145"/>
      <c r="D35" s="146"/>
      <c r="E35" s="22">
        <v>2</v>
      </c>
      <c r="F35" s="26">
        <f>IF(F36&gt;2,"2",F36)</f>
        <v>0</v>
      </c>
      <c r="G35" s="27"/>
      <c r="H35" s="3"/>
    </row>
    <row r="36" spans="1:8" s="14" customFormat="1" ht="52.5" customHeight="1" x14ac:dyDescent="0.25">
      <c r="A36" s="3"/>
      <c r="B36" s="153" t="s">
        <v>74</v>
      </c>
      <c r="C36" s="154"/>
      <c r="D36" s="155"/>
      <c r="E36" s="22"/>
      <c r="F36" s="33"/>
      <c r="G36" s="27"/>
      <c r="H36" s="3"/>
    </row>
    <row r="37" spans="1:8" s="14" customFormat="1" ht="51" customHeight="1" x14ac:dyDescent="0.25">
      <c r="A37" s="3">
        <v>7</v>
      </c>
      <c r="B37" s="144" t="s">
        <v>71</v>
      </c>
      <c r="C37" s="145"/>
      <c r="D37" s="146"/>
      <c r="E37" s="22">
        <v>2</v>
      </c>
      <c r="F37" s="26">
        <f>IF(F38&gt;2,"2",F38)</f>
        <v>0</v>
      </c>
      <c r="G37" s="27"/>
      <c r="H37" s="3"/>
    </row>
    <row r="38" spans="1:8" s="14" customFormat="1" ht="66" customHeight="1" x14ac:dyDescent="0.25">
      <c r="A38" s="3"/>
      <c r="B38" s="147" t="s">
        <v>41</v>
      </c>
      <c r="C38" s="148"/>
      <c r="D38" s="149"/>
      <c r="E38" s="22"/>
      <c r="F38" s="33"/>
      <c r="G38" s="27"/>
      <c r="H38" s="3"/>
    </row>
    <row r="39" spans="1:8" s="14" customFormat="1" ht="53.25" customHeight="1" x14ac:dyDescent="0.25">
      <c r="A39" s="3">
        <v>8</v>
      </c>
      <c r="B39" s="144" t="s">
        <v>72</v>
      </c>
      <c r="C39" s="145"/>
      <c r="D39" s="146"/>
      <c r="E39" s="22">
        <v>2</v>
      </c>
      <c r="F39" s="26">
        <f>IF(F40&gt;2,"2",F40)</f>
        <v>2</v>
      </c>
      <c r="G39" s="27"/>
      <c r="H39" s="3"/>
    </row>
    <row r="40" spans="1:8" s="14" customFormat="1" ht="70.5" customHeight="1" x14ac:dyDescent="0.25">
      <c r="A40" s="3"/>
      <c r="B40" s="147" t="s">
        <v>40</v>
      </c>
      <c r="C40" s="148"/>
      <c r="D40" s="149"/>
      <c r="E40" s="22"/>
      <c r="F40" s="33">
        <v>2</v>
      </c>
      <c r="G40" s="27"/>
      <c r="H40" s="3"/>
    </row>
    <row r="41" spans="1:8" s="42" customFormat="1" ht="41.25" customHeight="1" x14ac:dyDescent="0.25">
      <c r="A41" s="39">
        <v>9</v>
      </c>
      <c r="B41" s="156" t="s">
        <v>121</v>
      </c>
      <c r="C41" s="157"/>
      <c r="D41" s="158"/>
      <c r="E41" s="40">
        <v>8</v>
      </c>
      <c r="F41" s="26">
        <f>IF(F42&gt;8,"8",F42)</f>
        <v>0</v>
      </c>
      <c r="G41" s="41"/>
      <c r="H41" s="39"/>
    </row>
    <row r="42" spans="1:8" s="42" customFormat="1" ht="123.75" customHeight="1" x14ac:dyDescent="0.25">
      <c r="A42" s="39"/>
      <c r="B42" s="166" t="s">
        <v>90</v>
      </c>
      <c r="C42" s="167"/>
      <c r="D42" s="168"/>
      <c r="E42" s="40"/>
      <c r="F42" s="43"/>
      <c r="G42" s="41"/>
      <c r="H42" s="39"/>
    </row>
    <row r="43" spans="1:8" s="14" customFormat="1" ht="51" customHeight="1" x14ac:dyDescent="0.25">
      <c r="A43" s="3">
        <v>10</v>
      </c>
      <c r="B43" s="144" t="s">
        <v>79</v>
      </c>
      <c r="C43" s="145"/>
      <c r="D43" s="146"/>
      <c r="E43" s="22">
        <v>5</v>
      </c>
      <c r="F43" s="26">
        <f>IF(F44&gt;5,"5",F44)</f>
        <v>1</v>
      </c>
      <c r="G43" s="27"/>
      <c r="H43" s="3"/>
    </row>
    <row r="44" spans="1:8" s="14" customFormat="1" ht="151.5" customHeight="1" x14ac:dyDescent="0.25">
      <c r="A44" s="3"/>
      <c r="B44" s="147" t="s">
        <v>88</v>
      </c>
      <c r="C44" s="148"/>
      <c r="D44" s="149"/>
      <c r="E44" s="22"/>
      <c r="F44" s="33">
        <v>1</v>
      </c>
      <c r="G44" s="27"/>
      <c r="H44" s="111" t="s">
        <v>173</v>
      </c>
    </row>
    <row r="45" spans="1:8" s="107" customFormat="1" ht="37.5" customHeight="1" x14ac:dyDescent="0.25">
      <c r="A45" s="109" t="s">
        <v>3</v>
      </c>
      <c r="B45" s="144" t="s">
        <v>97</v>
      </c>
      <c r="C45" s="145"/>
      <c r="D45" s="146"/>
      <c r="E45" s="22">
        <v>60</v>
      </c>
      <c r="F45" s="26">
        <v>60</v>
      </c>
      <c r="G45" s="27"/>
      <c r="H45" s="109"/>
    </row>
    <row r="46" spans="1:8" s="14" customFormat="1" ht="53.25" customHeight="1" x14ac:dyDescent="0.25">
      <c r="A46" s="3">
        <v>11</v>
      </c>
      <c r="B46" s="144" t="s">
        <v>98</v>
      </c>
      <c r="C46" s="145"/>
      <c r="D46" s="146"/>
      <c r="E46" s="22">
        <v>15</v>
      </c>
      <c r="F46" s="3"/>
      <c r="G46" s="34"/>
      <c r="H46" s="3"/>
    </row>
    <row r="47" spans="1:8" s="14" customFormat="1" ht="24" customHeight="1" x14ac:dyDescent="0.25">
      <c r="A47" s="3"/>
      <c r="B47" s="150" t="s">
        <v>99</v>
      </c>
      <c r="C47" s="151"/>
      <c r="D47" s="152"/>
      <c r="E47" s="46">
        <v>15</v>
      </c>
      <c r="F47" s="3">
        <v>15</v>
      </c>
      <c r="G47" s="34"/>
      <c r="H47" s="3"/>
    </row>
    <row r="48" spans="1:8" s="14" customFormat="1" ht="36" customHeight="1" x14ac:dyDescent="0.25">
      <c r="A48" s="3"/>
      <c r="B48" s="150" t="s">
        <v>100</v>
      </c>
      <c r="C48" s="151"/>
      <c r="D48" s="152"/>
      <c r="E48" s="46">
        <v>10</v>
      </c>
      <c r="F48" s="3"/>
      <c r="G48" s="34"/>
      <c r="H48" s="3"/>
    </row>
    <row r="49" spans="1:8" s="14" customFormat="1" ht="36" customHeight="1" x14ac:dyDescent="0.25">
      <c r="A49" s="3"/>
      <c r="B49" s="150" t="s">
        <v>101</v>
      </c>
      <c r="C49" s="151"/>
      <c r="D49" s="152"/>
      <c r="E49" s="46">
        <v>5</v>
      </c>
      <c r="F49" s="3"/>
      <c r="G49" s="34"/>
      <c r="H49" s="3"/>
    </row>
    <row r="50" spans="1:8" s="14" customFormat="1" ht="25.5" customHeight="1" x14ac:dyDescent="0.25">
      <c r="A50" s="3"/>
      <c r="B50" s="150" t="s">
        <v>102</v>
      </c>
      <c r="C50" s="151"/>
      <c r="D50" s="152"/>
      <c r="E50" s="46">
        <v>0</v>
      </c>
      <c r="F50" s="3"/>
      <c r="G50" s="34"/>
      <c r="H50" s="3"/>
    </row>
    <row r="51" spans="1:8" s="14" customFormat="1" ht="50.25" customHeight="1" x14ac:dyDescent="0.25">
      <c r="A51" s="3">
        <v>12</v>
      </c>
      <c r="B51" s="144" t="s">
        <v>108</v>
      </c>
      <c r="C51" s="145"/>
      <c r="D51" s="146"/>
      <c r="E51" s="22">
        <v>15</v>
      </c>
      <c r="F51" s="3"/>
      <c r="G51" s="34"/>
      <c r="H51" s="3"/>
    </row>
    <row r="52" spans="1:8" s="14" customFormat="1" ht="32.25" customHeight="1" x14ac:dyDescent="0.25">
      <c r="A52" s="3"/>
      <c r="B52" s="150" t="s">
        <v>103</v>
      </c>
      <c r="C52" s="151"/>
      <c r="D52" s="152"/>
      <c r="E52" s="46">
        <v>15</v>
      </c>
      <c r="F52" s="3">
        <v>15</v>
      </c>
      <c r="G52" s="34"/>
      <c r="H52" s="3"/>
    </row>
    <row r="53" spans="1:8" s="14" customFormat="1" ht="32.25" customHeight="1" x14ac:dyDescent="0.25">
      <c r="A53" s="3"/>
      <c r="B53" s="150" t="s">
        <v>104</v>
      </c>
      <c r="C53" s="151"/>
      <c r="D53" s="152"/>
      <c r="E53" s="46">
        <v>10</v>
      </c>
      <c r="F53" s="3"/>
      <c r="G53" s="34"/>
      <c r="H53" s="3"/>
    </row>
    <row r="54" spans="1:8" s="14" customFormat="1" ht="32.25" customHeight="1" x14ac:dyDescent="0.25">
      <c r="A54" s="3"/>
      <c r="B54" s="150" t="s">
        <v>105</v>
      </c>
      <c r="C54" s="151"/>
      <c r="D54" s="152"/>
      <c r="E54" s="46">
        <v>5</v>
      </c>
      <c r="F54" s="3"/>
      <c r="G54" s="34"/>
      <c r="H54" s="3"/>
    </row>
    <row r="55" spans="1:8" s="14" customFormat="1" ht="32.25" customHeight="1" x14ac:dyDescent="0.25">
      <c r="A55" s="3"/>
      <c r="B55" s="150" t="s">
        <v>106</v>
      </c>
      <c r="C55" s="151"/>
      <c r="D55" s="152"/>
      <c r="E55" s="46">
        <v>0</v>
      </c>
      <c r="F55" s="3"/>
      <c r="G55" s="34"/>
      <c r="H55" s="3"/>
    </row>
    <row r="56" spans="1:8" s="14" customFormat="1" ht="52.5" customHeight="1" x14ac:dyDescent="0.25">
      <c r="A56" s="3">
        <v>13</v>
      </c>
      <c r="B56" s="144" t="s">
        <v>107</v>
      </c>
      <c r="C56" s="145"/>
      <c r="D56" s="146"/>
      <c r="E56" s="22">
        <v>30</v>
      </c>
      <c r="F56" s="3"/>
      <c r="G56" s="34"/>
      <c r="H56" s="3"/>
    </row>
    <row r="57" spans="1:8" s="14" customFormat="1" ht="52.5" customHeight="1" x14ac:dyDescent="0.25">
      <c r="A57" s="3"/>
      <c r="B57" s="150" t="s">
        <v>109</v>
      </c>
      <c r="C57" s="151"/>
      <c r="D57" s="152"/>
      <c r="E57" s="46">
        <v>30</v>
      </c>
      <c r="F57" s="3">
        <v>30</v>
      </c>
      <c r="G57" s="34"/>
      <c r="H57" s="3"/>
    </row>
    <row r="58" spans="1:8" s="14" customFormat="1" ht="50.25" customHeight="1" x14ac:dyDescent="0.25">
      <c r="A58" s="3"/>
      <c r="B58" s="150" t="s">
        <v>110</v>
      </c>
      <c r="C58" s="151"/>
      <c r="D58" s="152"/>
      <c r="E58" s="46">
        <v>25</v>
      </c>
      <c r="F58" s="3"/>
      <c r="G58" s="34"/>
      <c r="H58" s="3"/>
    </row>
    <row r="59" spans="1:8" s="14" customFormat="1" ht="50.25" customHeight="1" x14ac:dyDescent="0.25">
      <c r="A59" s="3"/>
      <c r="B59" s="150" t="s">
        <v>111</v>
      </c>
      <c r="C59" s="151"/>
      <c r="D59" s="152"/>
      <c r="E59" s="46">
        <v>20</v>
      </c>
      <c r="F59" s="3"/>
      <c r="G59" s="34"/>
      <c r="H59" s="3"/>
    </row>
    <row r="60" spans="1:8" s="14" customFormat="1" ht="50.25" customHeight="1" x14ac:dyDescent="0.25">
      <c r="A60" s="3"/>
      <c r="B60" s="150" t="s">
        <v>112</v>
      </c>
      <c r="C60" s="151"/>
      <c r="D60" s="152"/>
      <c r="E60" s="46">
        <v>15</v>
      </c>
      <c r="F60" s="3"/>
      <c r="G60" s="34"/>
      <c r="H60" s="3"/>
    </row>
    <row r="61" spans="1:8" s="14" customFormat="1" ht="50.25" customHeight="1" x14ac:dyDescent="0.25">
      <c r="A61" s="3"/>
      <c r="B61" s="150" t="s">
        <v>113</v>
      </c>
      <c r="C61" s="151"/>
      <c r="D61" s="152"/>
      <c r="E61" s="46">
        <v>10</v>
      </c>
      <c r="F61" s="3"/>
      <c r="G61" s="34"/>
      <c r="H61" s="3"/>
    </row>
    <row r="62" spans="1:8" s="14" customFormat="1" ht="34.5" customHeight="1" x14ac:dyDescent="0.25">
      <c r="A62" s="3"/>
      <c r="B62" s="150" t="s">
        <v>114</v>
      </c>
      <c r="C62" s="151"/>
      <c r="D62" s="152"/>
      <c r="E62" s="23">
        <v>0</v>
      </c>
      <c r="F62" s="3"/>
      <c r="G62" s="23"/>
      <c r="H62" s="3"/>
    </row>
    <row r="63" spans="1:8" s="107" customFormat="1" ht="25.5" customHeight="1" x14ac:dyDescent="0.25">
      <c r="A63" s="109"/>
      <c r="B63" s="130" t="s">
        <v>4</v>
      </c>
      <c r="C63" s="131"/>
      <c r="D63" s="132"/>
      <c r="E63" s="24">
        <f>E14+E32+E45</f>
        <v>100</v>
      </c>
      <c r="F63" s="49">
        <v>84</v>
      </c>
      <c r="G63" s="49"/>
      <c r="H63" s="51"/>
    </row>
    <row r="64" spans="1:8" ht="25.5" customHeight="1" x14ac:dyDescent="0.25">
      <c r="A64" s="28"/>
      <c r="B64" s="133" t="s">
        <v>115</v>
      </c>
      <c r="C64" s="134"/>
      <c r="D64" s="135"/>
      <c r="E64" s="28"/>
      <c r="F64" s="50"/>
      <c r="G64" s="50"/>
      <c r="H64" s="50"/>
    </row>
    <row r="65" spans="1:8" ht="53.25" customHeight="1" x14ac:dyDescent="0.25">
      <c r="A65" s="28"/>
      <c r="B65" s="130" t="s">
        <v>116</v>
      </c>
      <c r="C65" s="131"/>
      <c r="D65" s="132"/>
      <c r="E65" s="24">
        <f>E63-E64</f>
        <v>100</v>
      </c>
      <c r="F65" s="49">
        <f>ROUND(F63-F64,1)</f>
        <v>84</v>
      </c>
      <c r="G65" s="49"/>
      <c r="H65" s="51"/>
    </row>
    <row r="66" spans="1:8" ht="15" customHeight="1" x14ac:dyDescent="0.25">
      <c r="A66" s="29"/>
      <c r="B66" s="30"/>
      <c r="C66" s="30"/>
      <c r="D66" s="30"/>
      <c r="E66" s="29"/>
      <c r="F66" s="29"/>
      <c r="G66" s="29"/>
      <c r="H66" s="29"/>
    </row>
    <row r="67" spans="1:8" ht="15" customHeight="1" x14ac:dyDescent="0.25">
      <c r="A67" s="29"/>
      <c r="B67" s="30"/>
      <c r="C67" s="30"/>
      <c r="D67" s="30"/>
      <c r="E67" s="29"/>
      <c r="F67" s="29"/>
      <c r="G67" s="29"/>
      <c r="H67" s="29"/>
    </row>
    <row r="68" spans="1:8" ht="30.75" customHeight="1" x14ac:dyDescent="0.25">
      <c r="B68" s="136" t="s">
        <v>20</v>
      </c>
      <c r="C68" s="136"/>
      <c r="D68" s="136"/>
    </row>
    <row r="69" spans="1:8" s="1" customFormat="1" ht="32.25" customHeight="1" x14ac:dyDescent="0.25">
      <c r="A69" s="137" t="s">
        <v>9</v>
      </c>
      <c r="B69" s="138"/>
      <c r="C69" s="139"/>
      <c r="D69" s="142" t="s">
        <v>62</v>
      </c>
      <c r="E69" s="127" t="s">
        <v>63</v>
      </c>
      <c r="F69" s="127"/>
      <c r="G69" s="128" t="s">
        <v>66</v>
      </c>
      <c r="H69" s="129"/>
    </row>
    <row r="70" spans="1:8" s="1" customFormat="1" ht="63" x14ac:dyDescent="0.25">
      <c r="A70" s="140"/>
      <c r="B70" s="122"/>
      <c r="C70" s="141"/>
      <c r="D70" s="143"/>
      <c r="E70" s="110" t="s">
        <v>64</v>
      </c>
      <c r="F70" s="110" t="s">
        <v>65</v>
      </c>
      <c r="G70" s="110" t="s">
        <v>67</v>
      </c>
      <c r="H70" s="110" t="s">
        <v>68</v>
      </c>
    </row>
    <row r="71" spans="1:8" ht="33.950000000000003" customHeight="1" x14ac:dyDescent="0.25">
      <c r="A71" s="118" t="s">
        <v>5</v>
      </c>
      <c r="B71" s="119"/>
      <c r="C71" s="120"/>
      <c r="D71" s="3" t="s">
        <v>59</v>
      </c>
      <c r="E71" s="20" t="str">
        <f>IF(AND(90&lt;=F65,F65&lt;100),F65,"")</f>
        <v/>
      </c>
      <c r="F71" s="20" t="str">
        <f>IF(AND(90&lt;=G65,G65&lt;=100),G65,"")</f>
        <v/>
      </c>
      <c r="G71" s="32" t="str">
        <f t="shared" ref="G71:H74" si="0">IF(ISNUMBER(E71)=TRUE,"X","")</f>
        <v/>
      </c>
      <c r="H71" s="32" t="str">
        <f t="shared" si="0"/>
        <v/>
      </c>
    </row>
    <row r="72" spans="1:8" ht="51" customHeight="1" x14ac:dyDescent="0.25">
      <c r="A72" s="118" t="s">
        <v>11</v>
      </c>
      <c r="B72" s="119"/>
      <c r="C72" s="120"/>
      <c r="D72" s="3" t="s">
        <v>60</v>
      </c>
      <c r="E72" s="20">
        <f>IF(AND(75&lt;=F65,F65&lt;90),F65,"")</f>
        <v>84</v>
      </c>
      <c r="F72" s="20" t="str">
        <f>IF(AND(75&lt;=G65,G65&lt;90),G65,"")</f>
        <v/>
      </c>
      <c r="G72" s="32" t="str">
        <f t="shared" si="0"/>
        <v>X</v>
      </c>
      <c r="H72" s="32" t="str">
        <f t="shared" si="0"/>
        <v/>
      </c>
    </row>
    <row r="73" spans="1:8" ht="54" customHeight="1" x14ac:dyDescent="0.25">
      <c r="A73" s="118" t="s">
        <v>6</v>
      </c>
      <c r="B73" s="119"/>
      <c r="C73" s="120"/>
      <c r="D73" s="3" t="s">
        <v>61</v>
      </c>
      <c r="E73" s="20" t="str">
        <f>IF(AND(50&lt;=F65,F65&lt;75),F65,"")</f>
        <v/>
      </c>
      <c r="F73" s="20" t="str">
        <f>IF(AND(50&lt;=G65,G65&lt;75),G65,"")</f>
        <v/>
      </c>
      <c r="G73" s="32" t="str">
        <f t="shared" si="0"/>
        <v/>
      </c>
      <c r="H73" s="32" t="str">
        <f t="shared" si="0"/>
        <v/>
      </c>
    </row>
    <row r="74" spans="1:8" ht="40.5" customHeight="1" x14ac:dyDescent="0.25">
      <c r="A74" s="118" t="s">
        <v>8</v>
      </c>
      <c r="B74" s="119"/>
      <c r="C74" s="120"/>
      <c r="D74" s="3" t="s">
        <v>7</v>
      </c>
      <c r="E74" s="20" t="str">
        <f>IF(AND(0&lt;F65,F65&lt;50),F65,"")</f>
        <v/>
      </c>
      <c r="F74" s="20" t="str">
        <f>IF(AND(0&lt;G65,G65&lt;50),G65,"")</f>
        <v/>
      </c>
      <c r="G74" s="32" t="str">
        <f t="shared" si="0"/>
        <v/>
      </c>
      <c r="H74" s="32" t="str">
        <f t="shared" si="0"/>
        <v/>
      </c>
    </row>
    <row r="76" spans="1:8" s="6" customFormat="1" ht="20.25" customHeight="1" x14ac:dyDescent="0.25">
      <c r="B76" s="7"/>
      <c r="D76" s="121" t="s">
        <v>205</v>
      </c>
      <c r="E76" s="121"/>
      <c r="F76" s="121"/>
      <c r="G76" s="121"/>
      <c r="H76" s="121"/>
    </row>
    <row r="77" spans="1:8" s="107" customFormat="1" ht="35.25" customHeight="1" x14ac:dyDescent="0.25">
      <c r="D77" s="116" t="s">
        <v>10</v>
      </c>
      <c r="E77" s="116"/>
      <c r="F77" s="116"/>
      <c r="G77" s="116"/>
      <c r="H77" s="116"/>
    </row>
    <row r="78" spans="1:8" x14ac:dyDescent="0.25">
      <c r="D78" s="16"/>
      <c r="E78" s="16"/>
      <c r="F78" s="16"/>
      <c r="G78" s="16"/>
      <c r="H78" s="16"/>
    </row>
    <row r="82" spans="2:8" ht="25.15" customHeight="1" x14ac:dyDescent="0.25">
      <c r="B82" s="122" t="s">
        <v>22</v>
      </c>
      <c r="C82" s="122"/>
      <c r="D82" s="122"/>
      <c r="E82" s="122"/>
      <c r="F82" s="122"/>
      <c r="G82" s="122"/>
      <c r="H82" s="122"/>
    </row>
    <row r="83" spans="2:8" ht="106.9" customHeight="1" x14ac:dyDescent="0.25">
      <c r="B83" s="123" t="s">
        <v>23</v>
      </c>
      <c r="C83" s="124"/>
      <c r="D83" s="124"/>
      <c r="E83" s="124"/>
      <c r="F83" s="124"/>
      <c r="G83" s="124"/>
      <c r="H83" s="125"/>
    </row>
    <row r="84" spans="2:8" ht="25.15" customHeight="1" x14ac:dyDescent="0.25">
      <c r="B84" s="17"/>
      <c r="D84" s="126" t="s">
        <v>124</v>
      </c>
      <c r="E84" s="126"/>
      <c r="F84" s="126"/>
      <c r="G84" s="126"/>
      <c r="H84" s="126"/>
    </row>
    <row r="85" spans="2:8" ht="21" customHeight="1" x14ac:dyDescent="0.25">
      <c r="B85" s="15"/>
      <c r="D85" s="115" t="s">
        <v>44</v>
      </c>
      <c r="E85" s="115"/>
      <c r="F85" s="115"/>
      <c r="G85" s="115"/>
      <c r="H85" s="115"/>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B8:H8"/>
    <mergeCell ref="A2:C2"/>
    <mergeCell ref="D2:H2"/>
    <mergeCell ref="A3:B3"/>
    <mergeCell ref="A5:H5"/>
    <mergeCell ref="B7:H7"/>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6:D46"/>
    <mergeCell ref="B35:D35"/>
    <mergeCell ref="B36:D36"/>
    <mergeCell ref="B37:D37"/>
    <mergeCell ref="B38:D38"/>
    <mergeCell ref="B39:D39"/>
    <mergeCell ref="B40:D40"/>
    <mergeCell ref="B41:D41"/>
    <mergeCell ref="B42:D42"/>
    <mergeCell ref="B43:D43"/>
    <mergeCell ref="B44:D44"/>
    <mergeCell ref="B45:D45"/>
    <mergeCell ref="B58:D58"/>
    <mergeCell ref="B47:D47"/>
    <mergeCell ref="B48:D48"/>
    <mergeCell ref="B49:D49"/>
    <mergeCell ref="B50:D50"/>
    <mergeCell ref="B51:D51"/>
    <mergeCell ref="B52:D52"/>
    <mergeCell ref="B53:D53"/>
    <mergeCell ref="B54:D54"/>
    <mergeCell ref="B55:D55"/>
    <mergeCell ref="B56:D56"/>
    <mergeCell ref="B57:D57"/>
    <mergeCell ref="G69:H69"/>
    <mergeCell ref="B59:D59"/>
    <mergeCell ref="B60:D60"/>
    <mergeCell ref="B61:D61"/>
    <mergeCell ref="B62:D62"/>
    <mergeCell ref="B63:D63"/>
    <mergeCell ref="B64:D64"/>
    <mergeCell ref="B65:D65"/>
    <mergeCell ref="B68:D68"/>
    <mergeCell ref="A69:C70"/>
    <mergeCell ref="D69:D70"/>
    <mergeCell ref="E69:F69"/>
    <mergeCell ref="B82:H82"/>
    <mergeCell ref="B83:H83"/>
    <mergeCell ref="D84:H84"/>
    <mergeCell ref="D85:H85"/>
    <mergeCell ref="A71:C71"/>
    <mergeCell ref="A72:C72"/>
    <mergeCell ref="A73:C73"/>
    <mergeCell ref="A74:C74"/>
    <mergeCell ref="D76:H76"/>
    <mergeCell ref="D77:H7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2"/>
  <sheetViews>
    <sheetView topLeftCell="A43" zoomScaleNormal="100" workbookViewId="0">
      <selection activeCell="J46" sqref="J46"/>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126</v>
      </c>
    </row>
    <row r="2" spans="1:7" s="8" customFormat="1" ht="48.75" customHeight="1" x14ac:dyDescent="0.25">
      <c r="A2" s="116" t="s">
        <v>12</v>
      </c>
      <c r="B2" s="116"/>
      <c r="C2" s="116"/>
      <c r="D2" s="116" t="s">
        <v>16</v>
      </c>
      <c r="E2" s="116"/>
      <c r="F2" s="116"/>
      <c r="G2" s="116"/>
    </row>
    <row r="3" spans="1:7" s="8" customFormat="1" ht="8.25" customHeight="1" x14ac:dyDescent="0.25">
      <c r="A3" s="115"/>
      <c r="B3" s="115"/>
      <c r="D3" s="10"/>
      <c r="E3" s="10"/>
      <c r="F3" s="10"/>
      <c r="G3" s="10"/>
    </row>
    <row r="4" spans="1:7" ht="13.9" customHeight="1" x14ac:dyDescent="0.25">
      <c r="B4" s="4"/>
    </row>
    <row r="5" spans="1:7" ht="39.950000000000003" customHeight="1" x14ac:dyDescent="0.25">
      <c r="A5" s="165" t="s">
        <v>209</v>
      </c>
      <c r="B5" s="165"/>
      <c r="C5" s="165"/>
      <c r="D5" s="165"/>
      <c r="E5" s="165"/>
      <c r="F5" s="165"/>
      <c r="G5" s="165"/>
    </row>
    <row r="6" spans="1:7" ht="12" customHeight="1" x14ac:dyDescent="0.25"/>
    <row r="7" spans="1:7" s="1" customFormat="1" ht="25.15" customHeight="1" x14ac:dyDescent="0.25">
      <c r="B7" s="117" t="s">
        <v>165</v>
      </c>
      <c r="C7" s="117"/>
      <c r="D7" s="117"/>
      <c r="E7" s="117"/>
      <c r="F7" s="117"/>
      <c r="G7" s="117"/>
    </row>
    <row r="8" spans="1:7" s="1" customFormat="1" ht="20.100000000000001" customHeight="1" x14ac:dyDescent="0.25">
      <c r="B8" s="117" t="s">
        <v>154</v>
      </c>
      <c r="C8" s="117"/>
      <c r="D8" s="117"/>
      <c r="E8" s="117"/>
      <c r="F8" s="117"/>
      <c r="G8" s="117"/>
    </row>
    <row r="9" spans="1:7" s="1" customFormat="1" ht="20.100000000000001" customHeight="1" x14ac:dyDescent="0.25">
      <c r="B9" s="117" t="s">
        <v>155</v>
      </c>
      <c r="C9" s="117"/>
      <c r="D9" s="117"/>
      <c r="E9" s="117"/>
      <c r="F9" s="117"/>
      <c r="G9" s="117"/>
    </row>
    <row r="10" spans="1:7" s="1" customFormat="1" ht="20.100000000000001" customHeight="1" x14ac:dyDescent="0.25">
      <c r="B10" s="117" t="s">
        <v>156</v>
      </c>
      <c r="C10" s="117"/>
      <c r="D10" s="117"/>
      <c r="E10" s="117"/>
      <c r="F10" s="117"/>
      <c r="G10" s="117"/>
    </row>
    <row r="11" spans="1:7" s="1" customFormat="1" ht="20.100000000000001" customHeight="1" x14ac:dyDescent="0.25">
      <c r="B11" s="11"/>
      <c r="C11" s="11"/>
    </row>
    <row r="12" spans="1:7" s="8" customFormat="1" ht="54.75" customHeight="1" x14ac:dyDescent="0.25">
      <c r="A12" s="12" t="s">
        <v>13</v>
      </c>
      <c r="B12" s="161" t="s">
        <v>14</v>
      </c>
      <c r="C12" s="161"/>
      <c r="D12" s="161"/>
      <c r="E12" s="12" t="s">
        <v>15</v>
      </c>
      <c r="F12" s="47" t="s">
        <v>129</v>
      </c>
      <c r="G12" s="12" t="s">
        <v>17</v>
      </c>
    </row>
    <row r="13" spans="1:7" s="18" customFormat="1" ht="16.5" customHeight="1" x14ac:dyDescent="0.25">
      <c r="A13" s="13" t="s">
        <v>24</v>
      </c>
      <c r="B13" s="162" t="s">
        <v>25</v>
      </c>
      <c r="C13" s="163"/>
      <c r="D13" s="164"/>
      <c r="E13" s="13" t="s">
        <v>26</v>
      </c>
      <c r="F13" s="13" t="s">
        <v>27</v>
      </c>
      <c r="G13" s="13" t="s">
        <v>28</v>
      </c>
    </row>
    <row r="14" spans="1:7" s="8" customFormat="1" ht="89.25" customHeight="1" x14ac:dyDescent="0.25">
      <c r="A14" s="12" t="s">
        <v>0</v>
      </c>
      <c r="B14" s="159" t="s">
        <v>94</v>
      </c>
      <c r="C14" s="159"/>
      <c r="D14" s="159"/>
      <c r="E14" s="22">
        <f>E15+E19+E25+E28</f>
        <v>20</v>
      </c>
      <c r="F14" s="26">
        <f>ROUND(F15+F19+F25+F28,1)</f>
        <v>20</v>
      </c>
      <c r="G14" s="12"/>
    </row>
    <row r="15" spans="1:7" s="14" customFormat="1" ht="24" customHeight="1" x14ac:dyDescent="0.25">
      <c r="A15" s="3">
        <v>1</v>
      </c>
      <c r="B15" s="159" t="s">
        <v>47</v>
      </c>
      <c r="C15" s="159"/>
      <c r="D15" s="159"/>
      <c r="E15" s="22">
        <f>5-(E16+E17+E18)</f>
        <v>5</v>
      </c>
      <c r="F15" s="26">
        <f>ROUND(5-(F16+F17+F18),1)</f>
        <v>5</v>
      </c>
      <c r="G15" s="3"/>
    </row>
    <row r="16" spans="1:7" s="14" customFormat="1" ht="119.25" customHeight="1" x14ac:dyDescent="0.25">
      <c r="A16" s="3" t="s">
        <v>30</v>
      </c>
      <c r="B16" s="147" t="s">
        <v>120</v>
      </c>
      <c r="C16" s="148"/>
      <c r="D16" s="149"/>
      <c r="E16" s="23"/>
      <c r="F16" s="33">
        <v>0</v>
      </c>
      <c r="G16" s="3"/>
    </row>
    <row r="17" spans="1:7" s="25" customFormat="1" ht="67.7" customHeight="1" x14ac:dyDescent="0.25">
      <c r="A17" s="3" t="s">
        <v>31</v>
      </c>
      <c r="B17" s="147" t="s">
        <v>92</v>
      </c>
      <c r="C17" s="148"/>
      <c r="D17" s="149"/>
      <c r="E17" s="23"/>
      <c r="F17" s="33"/>
      <c r="G17" s="31"/>
    </row>
    <row r="18" spans="1:7" s="25" customFormat="1" ht="85.5" customHeight="1" x14ac:dyDescent="0.25">
      <c r="A18" s="3" t="s">
        <v>32</v>
      </c>
      <c r="B18" s="147" t="s">
        <v>84</v>
      </c>
      <c r="C18" s="148"/>
      <c r="D18" s="149"/>
      <c r="E18" s="23"/>
      <c r="F18" s="33"/>
      <c r="G18" s="31"/>
    </row>
    <row r="19" spans="1:7" s="25" customFormat="1" ht="47.65" customHeight="1" x14ac:dyDescent="0.25">
      <c r="A19" s="3">
        <v>2</v>
      </c>
      <c r="B19" s="144" t="s">
        <v>85</v>
      </c>
      <c r="C19" s="145"/>
      <c r="D19" s="146"/>
      <c r="E19" s="22">
        <f>6-(E20+E21+E22+E23+E24)</f>
        <v>6</v>
      </c>
      <c r="F19" s="26">
        <f>ROUND(6-(F20+F21+F22+F23+F24),1)</f>
        <v>6</v>
      </c>
      <c r="G19" s="35"/>
    </row>
    <row r="20" spans="1:7" s="25" customFormat="1" ht="39.75" customHeight="1" x14ac:dyDescent="0.25">
      <c r="A20" s="19" t="s">
        <v>33</v>
      </c>
      <c r="B20" s="147" t="s">
        <v>50</v>
      </c>
      <c r="C20" s="148"/>
      <c r="D20" s="149"/>
      <c r="E20" s="20"/>
      <c r="F20" s="33"/>
      <c r="G20" s="31"/>
    </row>
    <row r="21" spans="1:7" s="25" customFormat="1" ht="48.75" customHeight="1" x14ac:dyDescent="0.25">
      <c r="A21" s="19" t="s">
        <v>34</v>
      </c>
      <c r="B21" s="147" t="s">
        <v>49</v>
      </c>
      <c r="C21" s="148"/>
      <c r="D21" s="149"/>
      <c r="E21" s="20"/>
      <c r="F21" s="33"/>
      <c r="G21" s="31"/>
    </row>
    <row r="22" spans="1:7" s="25" customFormat="1" ht="52.5" customHeight="1" x14ac:dyDescent="0.25">
      <c r="A22" s="3" t="s">
        <v>35</v>
      </c>
      <c r="B22" s="147" t="s">
        <v>83</v>
      </c>
      <c r="C22" s="148"/>
      <c r="D22" s="149"/>
      <c r="E22" s="23"/>
      <c r="F22" s="33"/>
      <c r="G22" s="31"/>
    </row>
    <row r="23" spans="1:7" s="25" customFormat="1" ht="70.5" customHeight="1" x14ac:dyDescent="0.25">
      <c r="A23" s="3" t="s">
        <v>36</v>
      </c>
      <c r="B23" s="147" t="s">
        <v>86</v>
      </c>
      <c r="C23" s="148"/>
      <c r="D23" s="149"/>
      <c r="E23" s="23"/>
      <c r="F23" s="33"/>
      <c r="G23" s="31"/>
    </row>
    <row r="24" spans="1:7" s="25" customFormat="1" ht="37.5" customHeight="1" x14ac:dyDescent="0.25">
      <c r="A24" s="3" t="s">
        <v>37</v>
      </c>
      <c r="B24" s="147" t="s">
        <v>52</v>
      </c>
      <c r="C24" s="148"/>
      <c r="D24" s="149"/>
      <c r="E24" s="23"/>
      <c r="F24" s="33"/>
      <c r="G24" s="31"/>
    </row>
    <row r="25" spans="1:7" s="14" customFormat="1" ht="54" customHeight="1" x14ac:dyDescent="0.25">
      <c r="A25" s="3">
        <v>3</v>
      </c>
      <c r="B25" s="144" t="s">
        <v>53</v>
      </c>
      <c r="C25" s="145"/>
      <c r="D25" s="146"/>
      <c r="E25" s="22">
        <f>5-(E26+E27)</f>
        <v>5</v>
      </c>
      <c r="F25" s="26">
        <f>ROUND(5-(F26+F27),1)</f>
        <v>5</v>
      </c>
      <c r="G25" s="3"/>
    </row>
    <row r="26" spans="1:7" s="25" customFormat="1" ht="102.75" customHeight="1" x14ac:dyDescent="0.25">
      <c r="A26" s="3" t="s">
        <v>38</v>
      </c>
      <c r="B26" s="147" t="s">
        <v>54</v>
      </c>
      <c r="C26" s="148"/>
      <c r="D26" s="149"/>
      <c r="E26" s="23"/>
      <c r="F26" s="19"/>
      <c r="G26" s="31"/>
    </row>
    <row r="27" spans="1:7" s="25" customFormat="1" ht="54.75" customHeight="1" x14ac:dyDescent="0.25">
      <c r="A27" s="3" t="s">
        <v>39</v>
      </c>
      <c r="B27" s="147" t="s">
        <v>89</v>
      </c>
      <c r="C27" s="148"/>
      <c r="D27" s="149"/>
      <c r="E27" s="23"/>
      <c r="F27" s="19"/>
      <c r="G27" s="31"/>
    </row>
    <row r="28" spans="1:7" s="25" customFormat="1" ht="99" customHeight="1" x14ac:dyDescent="0.25">
      <c r="A28" s="37">
        <v>4</v>
      </c>
      <c r="B28" s="144" t="s">
        <v>95</v>
      </c>
      <c r="C28" s="145"/>
      <c r="D28" s="146"/>
      <c r="E28" s="22">
        <f>4-(E29+E30+E31)</f>
        <v>4</v>
      </c>
      <c r="F28" s="26">
        <f>ROUND(4-(F29+F30+F31),1)</f>
        <v>4</v>
      </c>
      <c r="G28" s="35"/>
    </row>
    <row r="29" spans="1:7" s="25" customFormat="1" ht="54.75" customHeight="1" x14ac:dyDescent="0.25">
      <c r="A29" s="3" t="s">
        <v>55</v>
      </c>
      <c r="B29" s="147" t="s">
        <v>56</v>
      </c>
      <c r="C29" s="148"/>
      <c r="D29" s="149"/>
      <c r="E29" s="23"/>
      <c r="F29" s="19"/>
      <c r="G29" s="31"/>
    </row>
    <row r="30" spans="1:7" s="25" customFormat="1" ht="57" customHeight="1" x14ac:dyDescent="0.25">
      <c r="A30" s="3" t="s">
        <v>57</v>
      </c>
      <c r="B30" s="147" t="s">
        <v>87</v>
      </c>
      <c r="C30" s="148"/>
      <c r="D30" s="149"/>
      <c r="E30" s="23"/>
      <c r="F30" s="19"/>
      <c r="G30" s="31"/>
    </row>
    <row r="31" spans="1:7" s="25" customFormat="1" ht="54" customHeight="1" x14ac:dyDescent="0.25">
      <c r="A31" s="3" t="s">
        <v>58</v>
      </c>
      <c r="B31" s="147" t="s">
        <v>69</v>
      </c>
      <c r="C31" s="148"/>
      <c r="D31" s="149"/>
      <c r="E31" s="23"/>
      <c r="F31" s="19"/>
      <c r="G31" s="31"/>
    </row>
    <row r="32" spans="1:7" s="8" customFormat="1" ht="27.75" customHeight="1" x14ac:dyDescent="0.25">
      <c r="A32" s="12" t="s">
        <v>1</v>
      </c>
      <c r="B32" s="156" t="s">
        <v>18</v>
      </c>
      <c r="C32" s="157"/>
      <c r="D32" s="158"/>
      <c r="E32" s="22">
        <f>E33+E35+E37+E39+E41+E43</f>
        <v>20</v>
      </c>
      <c r="F32" s="26">
        <f>ROUND(F33+F35+F37+F39+F41+F43,1)</f>
        <v>12</v>
      </c>
      <c r="G32" s="12"/>
    </row>
    <row r="33" spans="1:7" s="14" customFormat="1" ht="53.25" customHeight="1" x14ac:dyDescent="0.25">
      <c r="A33" s="3">
        <v>5</v>
      </c>
      <c r="B33" s="159" t="s">
        <v>75</v>
      </c>
      <c r="C33" s="159"/>
      <c r="D33" s="159"/>
      <c r="E33" s="22">
        <v>1</v>
      </c>
      <c r="F33" s="26">
        <f>IF(F34&gt;1,"1",F34)</f>
        <v>1</v>
      </c>
      <c r="G33" s="3"/>
    </row>
    <row r="34" spans="1:7" s="14" customFormat="1" ht="57" customHeight="1" x14ac:dyDescent="0.25">
      <c r="A34" s="3"/>
      <c r="B34" s="160" t="s">
        <v>77</v>
      </c>
      <c r="C34" s="160"/>
      <c r="D34" s="160"/>
      <c r="E34" s="22"/>
      <c r="F34" s="33">
        <v>1</v>
      </c>
      <c r="G34" s="3"/>
    </row>
    <row r="35" spans="1:7" s="14" customFormat="1" ht="55.5" customHeight="1" x14ac:dyDescent="0.25">
      <c r="A35" s="3">
        <v>6</v>
      </c>
      <c r="B35" s="144" t="s">
        <v>76</v>
      </c>
      <c r="C35" s="145"/>
      <c r="D35" s="146"/>
      <c r="E35" s="22">
        <v>2</v>
      </c>
      <c r="F35" s="26">
        <f>IF(F36&gt;2,"2",F36)</f>
        <v>2</v>
      </c>
      <c r="G35" s="3"/>
    </row>
    <row r="36" spans="1:7" s="14" customFormat="1" ht="60" customHeight="1" x14ac:dyDescent="0.25">
      <c r="A36" s="3"/>
      <c r="B36" s="153" t="s">
        <v>42</v>
      </c>
      <c r="C36" s="154"/>
      <c r="D36" s="155"/>
      <c r="E36" s="22"/>
      <c r="F36" s="33">
        <v>2</v>
      </c>
      <c r="G36" s="3"/>
    </row>
    <row r="37" spans="1:7" s="14" customFormat="1" ht="57" customHeight="1" x14ac:dyDescent="0.25">
      <c r="A37" s="3">
        <v>7</v>
      </c>
      <c r="B37" s="144" t="s">
        <v>71</v>
      </c>
      <c r="C37" s="145"/>
      <c r="D37" s="146"/>
      <c r="E37" s="22">
        <v>2</v>
      </c>
      <c r="F37" s="26">
        <f>IF(F38&gt;2,"2",F38)</f>
        <v>2</v>
      </c>
      <c r="G37" s="3"/>
    </row>
    <row r="38" spans="1:7" s="14" customFormat="1" ht="75.75" customHeight="1" x14ac:dyDescent="0.25">
      <c r="A38" s="3"/>
      <c r="B38" s="147" t="s">
        <v>45</v>
      </c>
      <c r="C38" s="148"/>
      <c r="D38" s="149"/>
      <c r="E38" s="22"/>
      <c r="F38" s="33">
        <v>2</v>
      </c>
      <c r="G38" s="3"/>
    </row>
    <row r="39" spans="1:7" s="14" customFormat="1" ht="58.5" customHeight="1" x14ac:dyDescent="0.25">
      <c r="A39" s="3">
        <v>8</v>
      </c>
      <c r="B39" s="144" t="s">
        <v>72</v>
      </c>
      <c r="C39" s="145"/>
      <c r="D39" s="146"/>
      <c r="E39" s="22">
        <v>2</v>
      </c>
      <c r="F39" s="26">
        <f>IF(F40&gt;8,"8",F40)</f>
        <v>2</v>
      </c>
      <c r="G39" s="3"/>
    </row>
    <row r="40" spans="1:7" s="14" customFormat="1" ht="70.5" customHeight="1" x14ac:dyDescent="0.25">
      <c r="A40" s="3"/>
      <c r="B40" s="147" t="s">
        <v>43</v>
      </c>
      <c r="C40" s="148"/>
      <c r="D40" s="149"/>
      <c r="E40" s="22"/>
      <c r="F40" s="33">
        <v>2</v>
      </c>
      <c r="G40" s="3"/>
    </row>
    <row r="41" spans="1:7" s="14" customFormat="1" ht="37.5" customHeight="1" x14ac:dyDescent="0.25">
      <c r="A41" s="3">
        <v>9</v>
      </c>
      <c r="B41" s="144" t="s">
        <v>96</v>
      </c>
      <c r="C41" s="145"/>
      <c r="D41" s="146"/>
      <c r="E41" s="22">
        <v>8</v>
      </c>
      <c r="F41" s="26">
        <f>IF(F42&gt;8,"8",F42)</f>
        <v>0</v>
      </c>
      <c r="G41" s="3"/>
    </row>
    <row r="42" spans="1:7" s="14" customFormat="1" ht="171" customHeight="1" x14ac:dyDescent="0.25">
      <c r="A42" s="3"/>
      <c r="B42" s="147" t="s">
        <v>91</v>
      </c>
      <c r="C42" s="148"/>
      <c r="D42" s="149"/>
      <c r="E42" s="22"/>
      <c r="F42" s="33"/>
      <c r="G42" s="3"/>
    </row>
    <row r="43" spans="1:7" s="14" customFormat="1" ht="55.5" customHeight="1" x14ac:dyDescent="0.25">
      <c r="A43" s="3">
        <v>10</v>
      </c>
      <c r="B43" s="144" t="s">
        <v>79</v>
      </c>
      <c r="C43" s="145"/>
      <c r="D43" s="146"/>
      <c r="E43" s="22">
        <v>5</v>
      </c>
      <c r="F43" s="26">
        <f>ROUND(IF((F44+F45)&gt;5,"5",(F44+F45)),1)</f>
        <v>5</v>
      </c>
      <c r="G43" s="3"/>
    </row>
    <row r="44" spans="1:7" s="14" customFormat="1" ht="108" customHeight="1" x14ac:dyDescent="0.25">
      <c r="A44" s="3" t="s">
        <v>80</v>
      </c>
      <c r="B44" s="147" t="s">
        <v>78</v>
      </c>
      <c r="C44" s="148"/>
      <c r="D44" s="149"/>
      <c r="E44" s="22"/>
      <c r="F44" s="33">
        <v>3</v>
      </c>
      <c r="G44" s="3"/>
    </row>
    <row r="45" spans="1:7" s="14" customFormat="1" ht="73.5" customHeight="1" x14ac:dyDescent="0.25">
      <c r="A45" s="3" t="s">
        <v>81</v>
      </c>
      <c r="B45" s="147" t="s">
        <v>82</v>
      </c>
      <c r="C45" s="148"/>
      <c r="D45" s="149"/>
      <c r="E45" s="22"/>
      <c r="F45" s="33">
        <v>2</v>
      </c>
      <c r="G45" s="3"/>
    </row>
    <row r="46" spans="1:7" s="8" customFormat="1" ht="26.25" customHeight="1" x14ac:dyDescent="0.25">
      <c r="A46" s="12"/>
      <c r="B46" s="130" t="s">
        <v>4</v>
      </c>
      <c r="C46" s="131"/>
      <c r="D46" s="132"/>
      <c r="E46" s="24">
        <f>E14+E32</f>
        <v>40</v>
      </c>
      <c r="F46" s="48">
        <f>F14+F32</f>
        <v>32</v>
      </c>
      <c r="G46" s="12"/>
    </row>
    <row r="47" spans="1:7" ht="18" customHeight="1" x14ac:dyDescent="0.25">
      <c r="A47" s="29"/>
      <c r="B47" s="30"/>
      <c r="C47" s="30"/>
      <c r="D47" s="30"/>
      <c r="E47" s="29"/>
      <c r="F47" s="29"/>
      <c r="G47" s="29"/>
    </row>
    <row r="48" spans="1:7" ht="18" customHeight="1" x14ac:dyDescent="0.25">
      <c r="A48" s="29"/>
      <c r="B48" s="30"/>
      <c r="C48" s="30"/>
      <c r="D48" s="30"/>
      <c r="E48" s="29"/>
      <c r="F48" s="29"/>
      <c r="G48" s="29"/>
    </row>
    <row r="49" spans="2:7" ht="25.15" customHeight="1" x14ac:dyDescent="0.25">
      <c r="B49" s="122" t="s">
        <v>125</v>
      </c>
      <c r="C49" s="122"/>
      <c r="D49" s="122"/>
      <c r="E49" s="122"/>
      <c r="F49" s="122"/>
      <c r="G49" s="122"/>
    </row>
    <row r="50" spans="2:7" ht="106.9" customHeight="1" x14ac:dyDescent="0.25">
      <c r="B50" s="123" t="s">
        <v>23</v>
      </c>
      <c r="C50" s="124"/>
      <c r="D50" s="124"/>
      <c r="E50" s="124"/>
      <c r="F50" s="124"/>
      <c r="G50" s="125"/>
    </row>
    <row r="51" spans="2:7" ht="25.15" customHeight="1" x14ac:dyDescent="0.25">
      <c r="B51" s="17"/>
      <c r="D51" s="126" t="s">
        <v>205</v>
      </c>
      <c r="E51" s="126"/>
      <c r="F51" s="126"/>
      <c r="G51" s="126"/>
    </row>
    <row r="52" spans="2:7" ht="34.5" customHeight="1" x14ac:dyDescent="0.25">
      <c r="B52" s="15"/>
      <c r="D52" s="115" t="s">
        <v>127</v>
      </c>
      <c r="E52" s="115"/>
      <c r="F52" s="115"/>
      <c r="G52" s="115"/>
    </row>
  </sheetData>
  <sheetProtection formatCells="0" formatColumns="0" formatRows="0" insertColumns="0" insertRows="0" insertHyperlinks="0" deleteColumns="0" deleteRows="0" selectLockedCells="1" sort="0" autoFilter="0" pivotTables="0"/>
  <autoFilter ref="A12:G46">
    <filterColumn colId="1" showButton="0"/>
    <filterColumn colId="2" showButton="0"/>
  </autoFilter>
  <mergeCells count="47">
    <mergeCell ref="A2:C2"/>
    <mergeCell ref="D2:G2"/>
    <mergeCell ref="A3:B3"/>
    <mergeCell ref="A5:G5"/>
    <mergeCell ref="B7:G7"/>
    <mergeCell ref="B8:G8"/>
    <mergeCell ref="B9:G9"/>
    <mergeCell ref="B12:D12"/>
    <mergeCell ref="B13:D13"/>
    <mergeCell ref="B14:D14"/>
    <mergeCell ref="B10:G10"/>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9:G49"/>
    <mergeCell ref="B50:G50"/>
    <mergeCell ref="D51:G51"/>
    <mergeCell ref="D52:G52"/>
    <mergeCell ref="B46:D46"/>
    <mergeCell ref="B41:D41"/>
    <mergeCell ref="B42:D42"/>
    <mergeCell ref="B43:D43"/>
    <mergeCell ref="B44:D44"/>
    <mergeCell ref="B45:D4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2"/>
  <sheetViews>
    <sheetView topLeftCell="A43" zoomScaleNormal="100" workbookViewId="0">
      <selection activeCell="J51" sqref="J51"/>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126</v>
      </c>
    </row>
    <row r="2" spans="1:7" s="107" customFormat="1" ht="48.75" customHeight="1" x14ac:dyDescent="0.25">
      <c r="A2" s="116" t="s">
        <v>12</v>
      </c>
      <c r="B2" s="116"/>
      <c r="C2" s="116"/>
      <c r="D2" s="116" t="s">
        <v>16</v>
      </c>
      <c r="E2" s="116"/>
      <c r="F2" s="116"/>
      <c r="G2" s="116"/>
    </row>
    <row r="3" spans="1:7" s="107" customFormat="1" ht="8.25" customHeight="1" x14ac:dyDescent="0.25">
      <c r="A3" s="115"/>
      <c r="B3" s="115"/>
      <c r="D3" s="10"/>
      <c r="E3" s="10"/>
      <c r="F3" s="10"/>
      <c r="G3" s="10"/>
    </row>
    <row r="4" spans="1:7" ht="13.9" customHeight="1" x14ac:dyDescent="0.25">
      <c r="B4" s="4"/>
    </row>
    <row r="5" spans="1:7" ht="39.950000000000003" customHeight="1" x14ac:dyDescent="0.25">
      <c r="A5" s="165" t="s">
        <v>209</v>
      </c>
      <c r="B5" s="165"/>
      <c r="C5" s="165"/>
      <c r="D5" s="165"/>
      <c r="E5" s="165"/>
      <c r="F5" s="165"/>
      <c r="G5" s="165"/>
    </row>
    <row r="6" spans="1:7" ht="12" customHeight="1" x14ac:dyDescent="0.25"/>
    <row r="7" spans="1:7" s="1" customFormat="1" ht="25.15" customHeight="1" x14ac:dyDescent="0.25">
      <c r="B7" s="117" t="s">
        <v>168</v>
      </c>
      <c r="C7" s="117"/>
      <c r="D7" s="117"/>
      <c r="E7" s="117"/>
      <c r="F7" s="117"/>
      <c r="G7" s="117"/>
    </row>
    <row r="8" spans="1:7" s="1" customFormat="1" ht="20.100000000000001" customHeight="1" x14ac:dyDescent="0.25">
      <c r="B8" s="117" t="s">
        <v>158</v>
      </c>
      <c r="C8" s="117"/>
      <c r="D8" s="117"/>
      <c r="E8" s="117"/>
      <c r="F8" s="117"/>
      <c r="G8" s="117"/>
    </row>
    <row r="9" spans="1:7" s="1" customFormat="1" ht="20.100000000000001" customHeight="1" x14ac:dyDescent="0.25">
      <c r="B9" s="117" t="s">
        <v>155</v>
      </c>
      <c r="C9" s="117"/>
      <c r="D9" s="117"/>
      <c r="E9" s="117"/>
      <c r="F9" s="117"/>
      <c r="G9" s="117"/>
    </row>
    <row r="10" spans="1:7" s="1" customFormat="1" ht="20.100000000000001" customHeight="1" x14ac:dyDescent="0.25">
      <c r="B10" s="108" t="s">
        <v>46</v>
      </c>
      <c r="C10" s="108"/>
      <c r="D10" s="108"/>
      <c r="E10" s="108"/>
      <c r="F10" s="108"/>
      <c r="G10" s="108"/>
    </row>
    <row r="11" spans="1:7" s="1" customFormat="1" ht="20.100000000000001" customHeight="1" x14ac:dyDescent="0.25">
      <c r="B11" s="108"/>
      <c r="C11" s="108"/>
    </row>
    <row r="12" spans="1:7" s="107" customFormat="1" ht="54.75" customHeight="1" x14ac:dyDescent="0.25">
      <c r="A12" s="109" t="s">
        <v>13</v>
      </c>
      <c r="B12" s="161" t="s">
        <v>14</v>
      </c>
      <c r="C12" s="161"/>
      <c r="D12" s="161"/>
      <c r="E12" s="109" t="s">
        <v>15</v>
      </c>
      <c r="F12" s="47" t="s">
        <v>129</v>
      </c>
      <c r="G12" s="109" t="s">
        <v>17</v>
      </c>
    </row>
    <row r="13" spans="1:7" s="18" customFormat="1" ht="16.5" customHeight="1" x14ac:dyDescent="0.25">
      <c r="A13" s="13" t="s">
        <v>24</v>
      </c>
      <c r="B13" s="162" t="s">
        <v>25</v>
      </c>
      <c r="C13" s="163"/>
      <c r="D13" s="164"/>
      <c r="E13" s="13" t="s">
        <v>26</v>
      </c>
      <c r="F13" s="13" t="s">
        <v>27</v>
      </c>
      <c r="G13" s="13" t="s">
        <v>28</v>
      </c>
    </row>
    <row r="14" spans="1:7" s="107" customFormat="1" ht="89.25" customHeight="1" x14ac:dyDescent="0.25">
      <c r="A14" s="109" t="s">
        <v>0</v>
      </c>
      <c r="B14" s="159" t="s">
        <v>94</v>
      </c>
      <c r="C14" s="159"/>
      <c r="D14" s="159"/>
      <c r="E14" s="22">
        <f>E15+E19+E25+E28</f>
        <v>20</v>
      </c>
      <c r="F14" s="26">
        <f>ROUND(F15+F19+F25+F28,1)</f>
        <v>20</v>
      </c>
      <c r="G14" s="109"/>
    </row>
    <row r="15" spans="1:7" s="14" customFormat="1" ht="24" customHeight="1" x14ac:dyDescent="0.25">
      <c r="A15" s="3">
        <v>1</v>
      </c>
      <c r="B15" s="159" t="s">
        <v>47</v>
      </c>
      <c r="C15" s="159"/>
      <c r="D15" s="159"/>
      <c r="E15" s="22">
        <f>5-(E16+E17+E18)</f>
        <v>5</v>
      </c>
      <c r="F15" s="26">
        <f>ROUND(5-(F16+F17+F18),1)</f>
        <v>5</v>
      </c>
      <c r="G15" s="3"/>
    </row>
    <row r="16" spans="1:7" s="14" customFormat="1" ht="119.25" customHeight="1" x14ac:dyDescent="0.25">
      <c r="A16" s="3" t="s">
        <v>30</v>
      </c>
      <c r="B16" s="147" t="s">
        <v>120</v>
      </c>
      <c r="C16" s="148"/>
      <c r="D16" s="149"/>
      <c r="E16" s="23"/>
      <c r="F16" s="33"/>
      <c r="G16" s="3"/>
    </row>
    <row r="17" spans="1:7" s="25" customFormat="1" ht="67.7" customHeight="1" x14ac:dyDescent="0.25">
      <c r="A17" s="3" t="s">
        <v>31</v>
      </c>
      <c r="B17" s="147" t="s">
        <v>92</v>
      </c>
      <c r="C17" s="148"/>
      <c r="D17" s="149"/>
      <c r="E17" s="23"/>
      <c r="F17" s="33"/>
      <c r="G17" s="31"/>
    </row>
    <row r="18" spans="1:7" s="25" customFormat="1" ht="85.5" customHeight="1" x14ac:dyDescent="0.25">
      <c r="A18" s="3" t="s">
        <v>32</v>
      </c>
      <c r="B18" s="147" t="s">
        <v>84</v>
      </c>
      <c r="C18" s="148"/>
      <c r="D18" s="149"/>
      <c r="E18" s="23"/>
      <c r="F18" s="33"/>
      <c r="G18" s="31"/>
    </row>
    <row r="19" spans="1:7" s="25" customFormat="1" ht="47.65" customHeight="1" x14ac:dyDescent="0.25">
      <c r="A19" s="3">
        <v>2</v>
      </c>
      <c r="B19" s="144" t="s">
        <v>85</v>
      </c>
      <c r="C19" s="145"/>
      <c r="D19" s="146"/>
      <c r="E19" s="22">
        <f>6-(E20+E21+E22+E23+E24)</f>
        <v>6</v>
      </c>
      <c r="F19" s="26">
        <f>ROUND(6-(F20+F21+F22+F23+F24),1)</f>
        <v>6</v>
      </c>
      <c r="G19" s="35"/>
    </row>
    <row r="20" spans="1:7" s="25" customFormat="1" ht="39.75" customHeight="1" x14ac:dyDescent="0.25">
      <c r="A20" s="19" t="s">
        <v>33</v>
      </c>
      <c r="B20" s="147" t="s">
        <v>50</v>
      </c>
      <c r="C20" s="148"/>
      <c r="D20" s="149"/>
      <c r="E20" s="20"/>
      <c r="F20" s="33"/>
      <c r="G20" s="31"/>
    </row>
    <row r="21" spans="1:7" s="25" customFormat="1" ht="48.75" customHeight="1" x14ac:dyDescent="0.25">
      <c r="A21" s="19" t="s">
        <v>34</v>
      </c>
      <c r="B21" s="147" t="s">
        <v>49</v>
      </c>
      <c r="C21" s="148"/>
      <c r="D21" s="149"/>
      <c r="E21" s="20"/>
      <c r="F21" s="33"/>
      <c r="G21" s="31"/>
    </row>
    <row r="22" spans="1:7" s="25" customFormat="1" ht="52.5" customHeight="1" x14ac:dyDescent="0.25">
      <c r="A22" s="3" t="s">
        <v>35</v>
      </c>
      <c r="B22" s="147" t="s">
        <v>83</v>
      </c>
      <c r="C22" s="148"/>
      <c r="D22" s="149"/>
      <c r="E22" s="23"/>
      <c r="F22" s="33"/>
      <c r="G22" s="31"/>
    </row>
    <row r="23" spans="1:7" s="25" customFormat="1" ht="70.5" customHeight="1" x14ac:dyDescent="0.25">
      <c r="A23" s="3" t="s">
        <v>36</v>
      </c>
      <c r="B23" s="147" t="s">
        <v>86</v>
      </c>
      <c r="C23" s="148"/>
      <c r="D23" s="149"/>
      <c r="E23" s="23"/>
      <c r="F23" s="33"/>
      <c r="G23" s="31"/>
    </row>
    <row r="24" spans="1:7" s="25" customFormat="1" ht="37.5" customHeight="1" x14ac:dyDescent="0.25">
      <c r="A24" s="3" t="s">
        <v>37</v>
      </c>
      <c r="B24" s="147" t="s">
        <v>52</v>
      </c>
      <c r="C24" s="148"/>
      <c r="D24" s="149"/>
      <c r="E24" s="23"/>
      <c r="F24" s="33"/>
      <c r="G24" s="31"/>
    </row>
    <row r="25" spans="1:7" s="14" customFormat="1" ht="54" customHeight="1" x14ac:dyDescent="0.25">
      <c r="A25" s="3">
        <v>3</v>
      </c>
      <c r="B25" s="144" t="s">
        <v>53</v>
      </c>
      <c r="C25" s="145"/>
      <c r="D25" s="146"/>
      <c r="E25" s="22">
        <f>5-(E26+E27)</f>
        <v>5</v>
      </c>
      <c r="F25" s="26">
        <f>ROUND(5-(F26+F27),1)</f>
        <v>5</v>
      </c>
      <c r="G25" s="3"/>
    </row>
    <row r="26" spans="1:7" s="25" customFormat="1" ht="102.75" customHeight="1" x14ac:dyDescent="0.25">
      <c r="A26" s="3" t="s">
        <v>38</v>
      </c>
      <c r="B26" s="147" t="s">
        <v>54</v>
      </c>
      <c r="C26" s="148"/>
      <c r="D26" s="149"/>
      <c r="E26" s="23"/>
      <c r="F26" s="19"/>
      <c r="G26" s="31"/>
    </row>
    <row r="27" spans="1:7" s="25" customFormat="1" ht="54.75" customHeight="1" x14ac:dyDescent="0.25">
      <c r="A27" s="3" t="s">
        <v>39</v>
      </c>
      <c r="B27" s="147" t="s">
        <v>89</v>
      </c>
      <c r="C27" s="148"/>
      <c r="D27" s="149"/>
      <c r="E27" s="23"/>
      <c r="F27" s="19"/>
      <c r="G27" s="31"/>
    </row>
    <row r="28" spans="1:7" s="25" customFormat="1" ht="99" customHeight="1" x14ac:dyDescent="0.25">
      <c r="A28" s="37">
        <v>4</v>
      </c>
      <c r="B28" s="144" t="s">
        <v>95</v>
      </c>
      <c r="C28" s="145"/>
      <c r="D28" s="146"/>
      <c r="E28" s="22">
        <f>4-(E29+E30+E31)</f>
        <v>4</v>
      </c>
      <c r="F28" s="26">
        <f>ROUND(4-(F29+F30+F31),1)</f>
        <v>4</v>
      </c>
      <c r="G28" s="35"/>
    </row>
    <row r="29" spans="1:7" s="25" customFormat="1" ht="54.75" customHeight="1" x14ac:dyDescent="0.25">
      <c r="A29" s="3" t="s">
        <v>55</v>
      </c>
      <c r="B29" s="147" t="s">
        <v>56</v>
      </c>
      <c r="C29" s="148"/>
      <c r="D29" s="149"/>
      <c r="E29" s="23"/>
      <c r="F29" s="19"/>
      <c r="G29" s="31"/>
    </row>
    <row r="30" spans="1:7" s="25" customFormat="1" ht="57" customHeight="1" x14ac:dyDescent="0.25">
      <c r="A30" s="3" t="s">
        <v>57</v>
      </c>
      <c r="B30" s="147" t="s">
        <v>87</v>
      </c>
      <c r="C30" s="148"/>
      <c r="D30" s="149"/>
      <c r="E30" s="23"/>
      <c r="F30" s="19"/>
      <c r="G30" s="31"/>
    </row>
    <row r="31" spans="1:7" s="25" customFormat="1" ht="54" customHeight="1" x14ac:dyDescent="0.25">
      <c r="A31" s="3" t="s">
        <v>58</v>
      </c>
      <c r="B31" s="147" t="s">
        <v>69</v>
      </c>
      <c r="C31" s="148"/>
      <c r="D31" s="149"/>
      <c r="E31" s="23"/>
      <c r="F31" s="19"/>
      <c r="G31" s="31"/>
    </row>
    <row r="32" spans="1:7" s="107" customFormat="1" ht="27.75" customHeight="1" x14ac:dyDescent="0.25">
      <c r="A32" s="109" t="s">
        <v>1</v>
      </c>
      <c r="B32" s="156" t="s">
        <v>18</v>
      </c>
      <c r="C32" s="157"/>
      <c r="D32" s="158"/>
      <c r="E32" s="22">
        <f>E33+E35+E37+E39+E41+E43</f>
        <v>20</v>
      </c>
      <c r="F32" s="26">
        <f>ROUND(F33+F35+F37+F39+F41+F43,1)</f>
        <v>16</v>
      </c>
      <c r="G32" s="109"/>
    </row>
    <row r="33" spans="1:7" s="14" customFormat="1" ht="53.25" customHeight="1" x14ac:dyDescent="0.25">
      <c r="A33" s="3">
        <v>5</v>
      </c>
      <c r="B33" s="159" t="s">
        <v>75</v>
      </c>
      <c r="C33" s="159"/>
      <c r="D33" s="159"/>
      <c r="E33" s="22">
        <v>1</v>
      </c>
      <c r="F33" s="26">
        <f>IF(F34&gt;1,"1",F34)</f>
        <v>1</v>
      </c>
      <c r="G33" s="3"/>
    </row>
    <row r="34" spans="1:7" s="14" customFormat="1" ht="57" customHeight="1" x14ac:dyDescent="0.25">
      <c r="A34" s="3"/>
      <c r="B34" s="160" t="s">
        <v>77</v>
      </c>
      <c r="C34" s="160"/>
      <c r="D34" s="160"/>
      <c r="E34" s="22"/>
      <c r="F34" s="33">
        <v>1</v>
      </c>
      <c r="G34" s="3"/>
    </row>
    <row r="35" spans="1:7" s="14" customFormat="1" ht="55.5" customHeight="1" x14ac:dyDescent="0.25">
      <c r="A35" s="3">
        <v>6</v>
      </c>
      <c r="B35" s="144" t="s">
        <v>76</v>
      </c>
      <c r="C35" s="145"/>
      <c r="D35" s="146"/>
      <c r="E35" s="22">
        <v>2</v>
      </c>
      <c r="F35" s="26">
        <f>IF(F36&gt;2,"2",F36)</f>
        <v>2</v>
      </c>
      <c r="G35" s="3"/>
    </row>
    <row r="36" spans="1:7" s="14" customFormat="1" ht="60" customHeight="1" x14ac:dyDescent="0.25">
      <c r="A36" s="3"/>
      <c r="B36" s="153" t="s">
        <v>42</v>
      </c>
      <c r="C36" s="154"/>
      <c r="D36" s="155"/>
      <c r="E36" s="22"/>
      <c r="F36" s="33">
        <v>2</v>
      </c>
      <c r="G36" s="3"/>
    </row>
    <row r="37" spans="1:7" s="14" customFormat="1" ht="57" customHeight="1" x14ac:dyDescent="0.25">
      <c r="A37" s="3">
        <v>7</v>
      </c>
      <c r="B37" s="144" t="s">
        <v>71</v>
      </c>
      <c r="C37" s="145"/>
      <c r="D37" s="146"/>
      <c r="E37" s="22">
        <v>2</v>
      </c>
      <c r="F37" s="26">
        <f>IF(F38&gt;2,"2",F38)</f>
        <v>2</v>
      </c>
      <c r="G37" s="3"/>
    </row>
    <row r="38" spans="1:7" s="14" customFormat="1" ht="75.75" customHeight="1" x14ac:dyDescent="0.25">
      <c r="A38" s="3"/>
      <c r="B38" s="147" t="s">
        <v>45</v>
      </c>
      <c r="C38" s="148"/>
      <c r="D38" s="149"/>
      <c r="E38" s="22"/>
      <c r="F38" s="33">
        <v>2</v>
      </c>
      <c r="G38" s="3"/>
    </row>
    <row r="39" spans="1:7" s="14" customFormat="1" ht="58.5" customHeight="1" x14ac:dyDescent="0.25">
      <c r="A39" s="3">
        <v>8</v>
      </c>
      <c r="B39" s="144" t="s">
        <v>72</v>
      </c>
      <c r="C39" s="145"/>
      <c r="D39" s="146"/>
      <c r="E39" s="22">
        <v>2</v>
      </c>
      <c r="F39" s="26">
        <f>IF(F40&gt;8,"8",F40)</f>
        <v>2</v>
      </c>
      <c r="G39" s="3"/>
    </row>
    <row r="40" spans="1:7" s="14" customFormat="1" ht="70.5" customHeight="1" x14ac:dyDescent="0.25">
      <c r="A40" s="3"/>
      <c r="B40" s="147" t="s">
        <v>43</v>
      </c>
      <c r="C40" s="148"/>
      <c r="D40" s="149"/>
      <c r="E40" s="22"/>
      <c r="F40" s="33">
        <v>2</v>
      </c>
      <c r="G40" s="3"/>
    </row>
    <row r="41" spans="1:7" s="14" customFormat="1" ht="37.5" customHeight="1" x14ac:dyDescent="0.25">
      <c r="A41" s="3">
        <v>9</v>
      </c>
      <c r="B41" s="144" t="s">
        <v>96</v>
      </c>
      <c r="C41" s="145"/>
      <c r="D41" s="146"/>
      <c r="E41" s="22">
        <v>8</v>
      </c>
      <c r="F41" s="26">
        <f>IF(F42&gt;8,"8",F42)</f>
        <v>4</v>
      </c>
      <c r="G41" s="3"/>
    </row>
    <row r="42" spans="1:7" s="14" customFormat="1" ht="171" customHeight="1" x14ac:dyDescent="0.25">
      <c r="A42" s="3"/>
      <c r="B42" s="147" t="s">
        <v>91</v>
      </c>
      <c r="C42" s="148"/>
      <c r="D42" s="149"/>
      <c r="E42" s="22"/>
      <c r="F42" s="33">
        <v>4</v>
      </c>
      <c r="G42" s="3"/>
    </row>
    <row r="43" spans="1:7" s="14" customFormat="1" ht="55.5" customHeight="1" x14ac:dyDescent="0.25">
      <c r="A43" s="3">
        <v>10</v>
      </c>
      <c r="B43" s="144" t="s">
        <v>79</v>
      </c>
      <c r="C43" s="145"/>
      <c r="D43" s="146"/>
      <c r="E43" s="22">
        <v>5</v>
      </c>
      <c r="F43" s="26">
        <f>ROUND(IF((F44+F45)&gt;5,"5",(F44+F45)),1)</f>
        <v>5</v>
      </c>
      <c r="G43" s="3"/>
    </row>
    <row r="44" spans="1:7" s="14" customFormat="1" ht="108" customHeight="1" x14ac:dyDescent="0.25">
      <c r="A44" s="3" t="s">
        <v>80</v>
      </c>
      <c r="B44" s="147" t="s">
        <v>78</v>
      </c>
      <c r="C44" s="148"/>
      <c r="D44" s="149"/>
      <c r="E44" s="22"/>
      <c r="F44" s="33">
        <v>3</v>
      </c>
      <c r="G44" s="3"/>
    </row>
    <row r="45" spans="1:7" s="14" customFormat="1" ht="73.5" customHeight="1" x14ac:dyDescent="0.25">
      <c r="A45" s="3" t="s">
        <v>81</v>
      </c>
      <c r="B45" s="147" t="s">
        <v>82</v>
      </c>
      <c r="C45" s="148"/>
      <c r="D45" s="149"/>
      <c r="E45" s="22"/>
      <c r="F45" s="33">
        <v>2</v>
      </c>
      <c r="G45" s="3"/>
    </row>
    <row r="46" spans="1:7" s="107" customFormat="1" ht="26.25" customHeight="1" x14ac:dyDescent="0.25">
      <c r="A46" s="109"/>
      <c r="B46" s="130" t="s">
        <v>4</v>
      </c>
      <c r="C46" s="131"/>
      <c r="D46" s="132"/>
      <c r="E46" s="24">
        <f>E14+E32</f>
        <v>40</v>
      </c>
      <c r="F46" s="48">
        <f>F14+F32</f>
        <v>36</v>
      </c>
      <c r="G46" s="109"/>
    </row>
    <row r="47" spans="1:7" ht="18" customHeight="1" x14ac:dyDescent="0.25">
      <c r="A47" s="29"/>
      <c r="B47" s="30"/>
      <c r="C47" s="30"/>
      <c r="D47" s="30"/>
      <c r="E47" s="29"/>
      <c r="F47" s="29"/>
      <c r="G47" s="29"/>
    </row>
    <row r="48" spans="1:7" ht="18" customHeight="1" x14ac:dyDescent="0.25">
      <c r="A48" s="29"/>
      <c r="B48" s="30"/>
      <c r="C48" s="30"/>
      <c r="D48" s="30"/>
      <c r="E48" s="29"/>
      <c r="F48" s="29"/>
      <c r="G48" s="29"/>
    </row>
    <row r="49" spans="2:7" ht="25.15" customHeight="1" x14ac:dyDescent="0.25">
      <c r="B49" s="122" t="s">
        <v>125</v>
      </c>
      <c r="C49" s="122"/>
      <c r="D49" s="122"/>
      <c r="E49" s="122"/>
      <c r="F49" s="122"/>
      <c r="G49" s="122"/>
    </row>
    <row r="50" spans="2:7" ht="106.9" customHeight="1" x14ac:dyDescent="0.25">
      <c r="B50" s="123" t="s">
        <v>23</v>
      </c>
      <c r="C50" s="124"/>
      <c r="D50" s="124"/>
      <c r="E50" s="124"/>
      <c r="F50" s="124"/>
      <c r="G50" s="125"/>
    </row>
    <row r="51" spans="2:7" ht="25.15" customHeight="1" x14ac:dyDescent="0.25">
      <c r="B51" s="17"/>
      <c r="D51" s="126" t="s">
        <v>205</v>
      </c>
      <c r="E51" s="126"/>
      <c r="F51" s="126"/>
      <c r="G51" s="126"/>
    </row>
    <row r="52" spans="2:7" ht="34.5" customHeight="1" x14ac:dyDescent="0.25">
      <c r="B52" s="15"/>
      <c r="D52" s="115" t="s">
        <v>127</v>
      </c>
      <c r="E52" s="115"/>
      <c r="F52" s="115"/>
      <c r="G52" s="115"/>
    </row>
  </sheetData>
  <sheetProtection formatCells="0" formatColumns="0" formatRows="0" insertColumns="0" insertRows="0" insertHyperlinks="0" deleteColumns="0" deleteRows="0" selectLockedCells="1" sort="0" autoFilter="0" pivotTables="0"/>
  <autoFilter ref="A12:G46">
    <filterColumn colId="1" showButton="0"/>
    <filterColumn colId="2" showButton="0"/>
  </autoFilter>
  <mergeCells count="46">
    <mergeCell ref="B16:D16"/>
    <mergeCell ref="A2:C2"/>
    <mergeCell ref="D2:G2"/>
    <mergeCell ref="A3:B3"/>
    <mergeCell ref="A5:G5"/>
    <mergeCell ref="B7:G7"/>
    <mergeCell ref="B8:G8"/>
    <mergeCell ref="B9:G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49:G49"/>
    <mergeCell ref="B50:G50"/>
    <mergeCell ref="D51:G51"/>
    <mergeCell ref="D52:G52"/>
    <mergeCell ref="B41:D41"/>
    <mergeCell ref="B42:D42"/>
    <mergeCell ref="B43:D43"/>
    <mergeCell ref="B44:D44"/>
    <mergeCell ref="B45:D45"/>
    <mergeCell ref="B46:D46"/>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3" zoomScaleNormal="100" workbookViewId="0">
      <selection activeCell="J8" sqref="J8"/>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128</v>
      </c>
    </row>
    <row r="2" spans="1:7" s="8" customFormat="1" ht="48.75" customHeight="1" x14ac:dyDescent="0.25">
      <c r="A2" s="116" t="s">
        <v>12</v>
      </c>
      <c r="B2" s="116"/>
      <c r="C2" s="116"/>
      <c r="D2" s="116" t="s">
        <v>16</v>
      </c>
      <c r="E2" s="116"/>
      <c r="F2" s="116"/>
      <c r="G2" s="116"/>
    </row>
    <row r="3" spans="1:7" s="8" customFormat="1" ht="8.25" customHeight="1" x14ac:dyDescent="0.25">
      <c r="A3" s="115"/>
      <c r="B3" s="115"/>
      <c r="D3" s="10"/>
      <c r="E3" s="10"/>
      <c r="F3" s="10"/>
      <c r="G3" s="10"/>
    </row>
    <row r="4" spans="1:7" ht="13.9" customHeight="1" x14ac:dyDescent="0.25">
      <c r="B4" s="4"/>
    </row>
    <row r="5" spans="1:7" ht="39.950000000000003" customHeight="1" x14ac:dyDescent="0.25">
      <c r="A5" s="165" t="s">
        <v>209</v>
      </c>
      <c r="B5" s="165"/>
      <c r="C5" s="165"/>
      <c r="D5" s="165"/>
      <c r="E5" s="165"/>
      <c r="F5" s="165"/>
      <c r="G5" s="165"/>
    </row>
    <row r="6" spans="1:7" ht="12" customHeight="1" x14ac:dyDescent="0.25"/>
    <row r="7" spans="1:7" s="1" customFormat="1" ht="21.75" customHeight="1" x14ac:dyDescent="0.25">
      <c r="B7" s="117" t="s">
        <v>197</v>
      </c>
      <c r="C7" s="117"/>
      <c r="D7" s="117"/>
      <c r="E7" s="117"/>
      <c r="F7" s="117"/>
      <c r="G7" s="117"/>
    </row>
    <row r="8" spans="1:7" s="1" customFormat="1" ht="21.75" customHeight="1" x14ac:dyDescent="0.25">
      <c r="B8" s="117" t="s">
        <v>161</v>
      </c>
      <c r="C8" s="117"/>
      <c r="D8" s="117"/>
      <c r="E8" s="117"/>
      <c r="F8" s="117"/>
      <c r="G8" s="117"/>
    </row>
    <row r="9" spans="1:7" s="1" customFormat="1" ht="21.75" customHeight="1" x14ac:dyDescent="0.25">
      <c r="B9" s="117" t="s">
        <v>155</v>
      </c>
      <c r="C9" s="117"/>
      <c r="D9" s="117"/>
      <c r="E9" s="117"/>
      <c r="F9" s="117"/>
      <c r="G9" s="117"/>
    </row>
    <row r="10" spans="1:7" s="1" customFormat="1" ht="21.75" customHeight="1" x14ac:dyDescent="0.25">
      <c r="B10" s="117" t="s">
        <v>196</v>
      </c>
      <c r="C10" s="117"/>
      <c r="D10" s="117"/>
      <c r="E10" s="117"/>
      <c r="F10" s="117"/>
      <c r="G10" s="11"/>
    </row>
    <row r="11" spans="1:7" s="1" customFormat="1" ht="12.75" customHeight="1" x14ac:dyDescent="0.25">
      <c r="B11" s="11"/>
      <c r="C11" s="11"/>
    </row>
    <row r="12" spans="1:7" s="8" customFormat="1" ht="64.5" customHeight="1" x14ac:dyDescent="0.25">
      <c r="A12" s="12" t="s">
        <v>13</v>
      </c>
      <c r="B12" s="161" t="s">
        <v>14</v>
      </c>
      <c r="C12" s="161"/>
      <c r="D12" s="161"/>
      <c r="E12" s="12" t="s">
        <v>15</v>
      </c>
      <c r="F12" s="47" t="s">
        <v>129</v>
      </c>
      <c r="G12" s="12" t="s">
        <v>17</v>
      </c>
    </row>
    <row r="13" spans="1:7" s="18" customFormat="1" ht="16.5" customHeight="1" x14ac:dyDescent="0.25">
      <c r="A13" s="13" t="s">
        <v>24</v>
      </c>
      <c r="B13" s="162" t="s">
        <v>25</v>
      </c>
      <c r="C13" s="163"/>
      <c r="D13" s="164"/>
      <c r="E13" s="13" t="s">
        <v>26</v>
      </c>
      <c r="F13" s="13" t="s">
        <v>27</v>
      </c>
      <c r="G13" s="13" t="s">
        <v>28</v>
      </c>
    </row>
    <row r="14" spans="1:7" s="8" customFormat="1" ht="84" customHeight="1" x14ac:dyDescent="0.25">
      <c r="A14" s="12" t="s">
        <v>0</v>
      </c>
      <c r="B14" s="159" t="s">
        <v>119</v>
      </c>
      <c r="C14" s="159"/>
      <c r="D14" s="159"/>
      <c r="E14" s="22">
        <f>E15+E19+E25+E28</f>
        <v>20</v>
      </c>
      <c r="F14" s="26">
        <f>ROUND(F15+F19+F25+F28,1)</f>
        <v>20</v>
      </c>
      <c r="G14" s="12"/>
    </row>
    <row r="15" spans="1:7" s="14" customFormat="1" ht="28.5" customHeight="1" x14ac:dyDescent="0.25">
      <c r="A15" s="3">
        <v>1</v>
      </c>
      <c r="B15" s="159" t="s">
        <v>47</v>
      </c>
      <c r="C15" s="159"/>
      <c r="D15" s="159"/>
      <c r="E15" s="22">
        <f>5-(E16+E17+E18)</f>
        <v>5</v>
      </c>
      <c r="F15" s="26">
        <f>ROUND(5-(F16+F17+F18),1)</f>
        <v>5</v>
      </c>
      <c r="G15" s="3"/>
    </row>
    <row r="16" spans="1:7" s="14" customFormat="1" ht="105.75" customHeight="1" x14ac:dyDescent="0.25">
      <c r="A16" s="3" t="s">
        <v>30</v>
      </c>
      <c r="B16" s="147" t="s">
        <v>120</v>
      </c>
      <c r="C16" s="148"/>
      <c r="D16" s="149"/>
      <c r="E16" s="23"/>
      <c r="F16" s="19"/>
      <c r="G16" s="3"/>
    </row>
    <row r="17" spans="1:7" s="25" customFormat="1" ht="69" customHeight="1" x14ac:dyDescent="0.25">
      <c r="A17" s="3" t="s">
        <v>31</v>
      </c>
      <c r="B17" s="147" t="s">
        <v>93</v>
      </c>
      <c r="C17" s="148"/>
      <c r="D17" s="149"/>
      <c r="E17" s="23"/>
      <c r="F17" s="19"/>
      <c r="G17" s="31"/>
    </row>
    <row r="18" spans="1:7" s="25" customFormat="1" ht="92.25" customHeight="1" x14ac:dyDescent="0.25">
      <c r="A18" s="3" t="s">
        <v>32</v>
      </c>
      <c r="B18" s="147" t="s">
        <v>48</v>
      </c>
      <c r="C18" s="148"/>
      <c r="D18" s="149"/>
      <c r="E18" s="23"/>
      <c r="F18" s="19"/>
      <c r="G18" s="31"/>
    </row>
    <row r="19" spans="1:7" s="25" customFormat="1" ht="52.5" customHeight="1" x14ac:dyDescent="0.25">
      <c r="A19" s="3">
        <v>2</v>
      </c>
      <c r="B19" s="144" t="s">
        <v>85</v>
      </c>
      <c r="C19" s="145"/>
      <c r="D19" s="146"/>
      <c r="E19" s="22">
        <f>6-(E20+E21+E22+E23+E24)</f>
        <v>6</v>
      </c>
      <c r="F19" s="26">
        <f>ROUND(6-(F20+F21+F22+F23+F24),1)</f>
        <v>6</v>
      </c>
      <c r="G19" s="35"/>
    </row>
    <row r="20" spans="1:7" s="25" customFormat="1" ht="39.75" customHeight="1" x14ac:dyDescent="0.25">
      <c r="A20" s="19" t="s">
        <v>33</v>
      </c>
      <c r="B20" s="147" t="s">
        <v>50</v>
      </c>
      <c r="C20" s="148"/>
      <c r="D20" s="149"/>
      <c r="E20" s="20"/>
      <c r="F20" s="19"/>
      <c r="G20" s="31"/>
    </row>
    <row r="21" spans="1:7" s="25" customFormat="1" ht="59.25" customHeight="1" x14ac:dyDescent="0.25">
      <c r="A21" s="19" t="s">
        <v>34</v>
      </c>
      <c r="B21" s="147" t="s">
        <v>49</v>
      </c>
      <c r="C21" s="148"/>
      <c r="D21" s="149"/>
      <c r="E21" s="20"/>
      <c r="F21" s="19"/>
      <c r="G21" s="31"/>
    </row>
    <row r="22" spans="1:7" s="25" customFormat="1" ht="54.75" customHeight="1" x14ac:dyDescent="0.25">
      <c r="A22" s="3" t="s">
        <v>35</v>
      </c>
      <c r="B22" s="147" t="s">
        <v>83</v>
      </c>
      <c r="C22" s="148"/>
      <c r="D22" s="149"/>
      <c r="E22" s="23"/>
      <c r="F22" s="19"/>
      <c r="G22" s="31"/>
    </row>
    <row r="23" spans="1:7" s="25" customFormat="1" ht="70.5" customHeight="1" x14ac:dyDescent="0.25">
      <c r="A23" s="3" t="s">
        <v>36</v>
      </c>
      <c r="B23" s="147" t="s">
        <v>51</v>
      </c>
      <c r="C23" s="148"/>
      <c r="D23" s="149"/>
      <c r="E23" s="23"/>
      <c r="F23" s="19"/>
      <c r="G23" s="31"/>
    </row>
    <row r="24" spans="1:7" s="25" customFormat="1" ht="39" customHeight="1" x14ac:dyDescent="0.25">
      <c r="A24" s="3" t="s">
        <v>37</v>
      </c>
      <c r="B24" s="147" t="s">
        <v>52</v>
      </c>
      <c r="C24" s="148"/>
      <c r="D24" s="149"/>
      <c r="E24" s="23"/>
      <c r="F24" s="19"/>
      <c r="G24" s="31"/>
    </row>
    <row r="25" spans="1:7" s="14" customFormat="1" ht="59.25" customHeight="1" x14ac:dyDescent="0.25">
      <c r="A25" s="3">
        <v>3</v>
      </c>
      <c r="B25" s="144" t="s">
        <v>53</v>
      </c>
      <c r="C25" s="145"/>
      <c r="D25" s="146"/>
      <c r="E25" s="22">
        <f>5-(E26+E27)</f>
        <v>5</v>
      </c>
      <c r="F25" s="26">
        <f>ROUND(5-(F26+F27),1)</f>
        <v>5</v>
      </c>
      <c r="G25" s="3"/>
    </row>
    <row r="26" spans="1:7" s="25" customFormat="1" ht="99.75" customHeight="1" x14ac:dyDescent="0.25">
      <c r="A26" s="3" t="s">
        <v>38</v>
      </c>
      <c r="B26" s="147" t="s">
        <v>54</v>
      </c>
      <c r="C26" s="148"/>
      <c r="D26" s="149"/>
      <c r="E26" s="23"/>
      <c r="F26" s="19"/>
      <c r="G26" s="31"/>
    </row>
    <row r="27" spans="1:7" s="25" customFormat="1" ht="51" customHeight="1" x14ac:dyDescent="0.25">
      <c r="A27" s="3" t="s">
        <v>39</v>
      </c>
      <c r="B27" s="147" t="s">
        <v>89</v>
      </c>
      <c r="C27" s="148"/>
      <c r="D27" s="149"/>
      <c r="E27" s="23"/>
      <c r="F27" s="19"/>
      <c r="G27" s="31"/>
    </row>
    <row r="28" spans="1:7" s="25" customFormat="1" ht="102.75" customHeight="1" x14ac:dyDescent="0.25">
      <c r="A28" s="37">
        <v>4</v>
      </c>
      <c r="B28" s="144" t="s">
        <v>95</v>
      </c>
      <c r="C28" s="145"/>
      <c r="D28" s="146"/>
      <c r="E28" s="22">
        <f>4-(E29+E30+E31)</f>
        <v>4</v>
      </c>
      <c r="F28" s="26">
        <f>ROUND(4-(F29+F30+F31),1)</f>
        <v>4</v>
      </c>
      <c r="G28" s="35"/>
    </row>
    <row r="29" spans="1:7" s="25" customFormat="1" ht="52.5" customHeight="1" x14ac:dyDescent="0.25">
      <c r="A29" s="3" t="s">
        <v>55</v>
      </c>
      <c r="B29" s="147" t="s">
        <v>56</v>
      </c>
      <c r="C29" s="148"/>
      <c r="D29" s="149"/>
      <c r="E29" s="23"/>
      <c r="F29" s="19"/>
      <c r="G29" s="31"/>
    </row>
    <row r="30" spans="1:7" s="25" customFormat="1" ht="56.45" customHeight="1" x14ac:dyDescent="0.25">
      <c r="A30" s="3" t="s">
        <v>57</v>
      </c>
      <c r="B30" s="147" t="s">
        <v>87</v>
      </c>
      <c r="C30" s="148"/>
      <c r="D30" s="149"/>
      <c r="E30" s="23"/>
      <c r="F30" s="19"/>
      <c r="G30" s="31"/>
    </row>
    <row r="31" spans="1:7" s="25" customFormat="1" ht="59.25" customHeight="1" x14ac:dyDescent="0.25">
      <c r="A31" s="3" t="s">
        <v>58</v>
      </c>
      <c r="B31" s="147" t="s">
        <v>69</v>
      </c>
      <c r="C31" s="148"/>
      <c r="D31" s="149"/>
      <c r="E31" s="23"/>
      <c r="F31" s="19"/>
      <c r="G31" s="31"/>
    </row>
    <row r="32" spans="1:7" s="8" customFormat="1" ht="27.75" customHeight="1" x14ac:dyDescent="0.25">
      <c r="A32" s="12" t="s">
        <v>1</v>
      </c>
      <c r="B32" s="156" t="s">
        <v>18</v>
      </c>
      <c r="C32" s="157"/>
      <c r="D32" s="158"/>
      <c r="E32" s="22">
        <f>E33+E35+E37+E39+E41+E43</f>
        <v>20</v>
      </c>
      <c r="F32" s="26">
        <f>ROUND(F33+F35+F37+F39+F41+F43,1)</f>
        <v>12</v>
      </c>
      <c r="G32" s="12"/>
    </row>
    <row r="33" spans="1:7" s="14" customFormat="1" ht="73.150000000000006" customHeight="1" x14ac:dyDescent="0.25">
      <c r="A33" s="3">
        <v>5</v>
      </c>
      <c r="B33" s="159" t="s">
        <v>2</v>
      </c>
      <c r="C33" s="159"/>
      <c r="D33" s="159"/>
      <c r="E33" s="22">
        <v>1</v>
      </c>
      <c r="F33" s="26">
        <f>IF(F34&gt;1,"1",F34)</f>
        <v>1</v>
      </c>
      <c r="G33" s="3"/>
    </row>
    <row r="34" spans="1:7" s="14" customFormat="1" ht="84" customHeight="1" x14ac:dyDescent="0.25">
      <c r="A34" s="3"/>
      <c r="B34" s="160" t="s">
        <v>73</v>
      </c>
      <c r="C34" s="160"/>
      <c r="D34" s="160"/>
      <c r="E34" s="22"/>
      <c r="F34" s="33">
        <v>1</v>
      </c>
      <c r="G34" s="3"/>
    </row>
    <row r="35" spans="1:7" s="14" customFormat="1" ht="45" customHeight="1" x14ac:dyDescent="0.25">
      <c r="A35" s="3">
        <v>6</v>
      </c>
      <c r="B35" s="144" t="s">
        <v>70</v>
      </c>
      <c r="C35" s="145"/>
      <c r="D35" s="146"/>
      <c r="E35" s="22">
        <v>2</v>
      </c>
      <c r="F35" s="26">
        <f>IF(F36&gt;2,"2",F36)</f>
        <v>2</v>
      </c>
      <c r="G35" s="3"/>
    </row>
    <row r="36" spans="1:7" s="14" customFormat="1" ht="52.5" customHeight="1" x14ac:dyDescent="0.25">
      <c r="A36" s="3"/>
      <c r="B36" s="153" t="s">
        <v>74</v>
      </c>
      <c r="C36" s="154"/>
      <c r="D36" s="155"/>
      <c r="E36" s="22"/>
      <c r="F36" s="33">
        <v>2</v>
      </c>
      <c r="G36" s="3"/>
    </row>
    <row r="37" spans="1:7" s="14" customFormat="1" ht="51" customHeight="1" x14ac:dyDescent="0.25">
      <c r="A37" s="3">
        <v>7</v>
      </c>
      <c r="B37" s="144" t="s">
        <v>71</v>
      </c>
      <c r="C37" s="145"/>
      <c r="D37" s="146"/>
      <c r="E37" s="22">
        <v>2</v>
      </c>
      <c r="F37" s="26">
        <f>IF(F38&gt;2,"2",F38)</f>
        <v>2</v>
      </c>
      <c r="G37" s="3"/>
    </row>
    <row r="38" spans="1:7" s="14" customFormat="1" ht="66" customHeight="1" x14ac:dyDescent="0.25">
      <c r="A38" s="3"/>
      <c r="B38" s="147" t="s">
        <v>41</v>
      </c>
      <c r="C38" s="148"/>
      <c r="D38" s="149"/>
      <c r="E38" s="22"/>
      <c r="F38" s="33">
        <v>2</v>
      </c>
      <c r="G38" s="3"/>
    </row>
    <row r="39" spans="1:7" s="14" customFormat="1" ht="53.25" customHeight="1" x14ac:dyDescent="0.25">
      <c r="A39" s="3">
        <v>8</v>
      </c>
      <c r="B39" s="144" t="s">
        <v>72</v>
      </c>
      <c r="C39" s="145"/>
      <c r="D39" s="146"/>
      <c r="E39" s="22">
        <v>2</v>
      </c>
      <c r="F39" s="26">
        <f>IF(F40&gt;2,"2",F40)</f>
        <v>2</v>
      </c>
      <c r="G39" s="3"/>
    </row>
    <row r="40" spans="1:7" s="14" customFormat="1" ht="70.5" customHeight="1" x14ac:dyDescent="0.25">
      <c r="A40" s="3"/>
      <c r="B40" s="147" t="s">
        <v>40</v>
      </c>
      <c r="C40" s="148"/>
      <c r="D40" s="149"/>
      <c r="E40" s="22"/>
      <c r="F40" s="33">
        <v>2</v>
      </c>
      <c r="G40" s="3"/>
    </row>
    <row r="41" spans="1:7" s="42" customFormat="1" ht="41.25" customHeight="1" x14ac:dyDescent="0.25">
      <c r="A41" s="39">
        <v>9</v>
      </c>
      <c r="B41" s="156" t="s">
        <v>121</v>
      </c>
      <c r="C41" s="157"/>
      <c r="D41" s="158"/>
      <c r="E41" s="40">
        <v>8</v>
      </c>
      <c r="F41" s="26">
        <f>IF(F42&gt;8,"8",F42)</f>
        <v>0</v>
      </c>
      <c r="G41" s="39"/>
    </row>
    <row r="42" spans="1:7" s="42" customFormat="1" ht="123.75" customHeight="1" x14ac:dyDescent="0.25">
      <c r="A42" s="39"/>
      <c r="B42" s="166" t="s">
        <v>90</v>
      </c>
      <c r="C42" s="167"/>
      <c r="D42" s="168"/>
      <c r="E42" s="40"/>
      <c r="F42" s="43"/>
      <c r="G42" s="39"/>
    </row>
    <row r="43" spans="1:7" s="14" customFormat="1" ht="51" customHeight="1" x14ac:dyDescent="0.25">
      <c r="A43" s="3">
        <v>10</v>
      </c>
      <c r="B43" s="144" t="s">
        <v>122</v>
      </c>
      <c r="C43" s="145"/>
      <c r="D43" s="146"/>
      <c r="E43" s="22">
        <v>5</v>
      </c>
      <c r="F43" s="26">
        <f>IF(F44&gt;5,"5",F44)</f>
        <v>5</v>
      </c>
      <c r="G43" s="3"/>
    </row>
    <row r="44" spans="1:7" s="14" customFormat="1" ht="151.5" customHeight="1" x14ac:dyDescent="0.25">
      <c r="A44" s="3"/>
      <c r="B44" s="147" t="s">
        <v>88</v>
      </c>
      <c r="C44" s="148"/>
      <c r="D44" s="149"/>
      <c r="E44" s="22"/>
      <c r="F44" s="33">
        <v>5</v>
      </c>
      <c r="G44" s="3" t="s">
        <v>208</v>
      </c>
    </row>
    <row r="45" spans="1:7" s="8" customFormat="1" ht="25.5" customHeight="1" x14ac:dyDescent="0.25">
      <c r="A45" s="12"/>
      <c r="B45" s="130" t="s">
        <v>4</v>
      </c>
      <c r="C45" s="131"/>
      <c r="D45" s="132"/>
      <c r="E45" s="24">
        <f>E14+E32</f>
        <v>40</v>
      </c>
      <c r="F45" s="48">
        <v>32</v>
      </c>
      <c r="G45" s="12"/>
    </row>
    <row r="46" spans="1:7" ht="15" customHeight="1" x14ac:dyDescent="0.25">
      <c r="A46" s="29"/>
      <c r="B46" s="30"/>
      <c r="C46" s="30"/>
      <c r="D46" s="30"/>
      <c r="E46" s="29"/>
      <c r="F46" s="29"/>
      <c r="G46" s="29"/>
    </row>
    <row r="48" spans="1:7" ht="25.15" customHeight="1" x14ac:dyDescent="0.25">
      <c r="B48" s="122" t="s">
        <v>125</v>
      </c>
      <c r="C48" s="122"/>
      <c r="D48" s="122"/>
      <c r="E48" s="122"/>
      <c r="F48" s="122"/>
      <c r="G48" s="122"/>
    </row>
    <row r="49" spans="2:7" ht="106.9" customHeight="1" x14ac:dyDescent="0.25">
      <c r="B49" s="123" t="s">
        <v>23</v>
      </c>
      <c r="C49" s="124"/>
      <c r="D49" s="124"/>
      <c r="E49" s="124"/>
      <c r="F49" s="124"/>
      <c r="G49" s="125"/>
    </row>
    <row r="50" spans="2:7" ht="25.15" customHeight="1" x14ac:dyDescent="0.25">
      <c r="B50" s="17"/>
      <c r="D50" s="126" t="s">
        <v>205</v>
      </c>
      <c r="E50" s="126"/>
      <c r="F50" s="126"/>
      <c r="G50" s="126"/>
    </row>
    <row r="51" spans="2:7" ht="30.75" customHeight="1" x14ac:dyDescent="0.25">
      <c r="B51" s="15"/>
      <c r="D51" s="115" t="s">
        <v>127</v>
      </c>
      <c r="E51" s="115"/>
      <c r="F51" s="115"/>
      <c r="G51" s="115"/>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6">
    <mergeCell ref="A2:C2"/>
    <mergeCell ref="D2:G2"/>
    <mergeCell ref="A3:B3"/>
    <mergeCell ref="A5:G5"/>
    <mergeCell ref="B7:G7"/>
    <mergeCell ref="B8:G8"/>
    <mergeCell ref="B9:G9"/>
    <mergeCell ref="B12:D12"/>
    <mergeCell ref="B13:D13"/>
    <mergeCell ref="B14:D14"/>
    <mergeCell ref="B10:F10"/>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B49:G49"/>
    <mergeCell ref="D50:G50"/>
    <mergeCell ref="D51:G51"/>
    <mergeCell ref="B45:D45"/>
    <mergeCell ref="B41:D41"/>
    <mergeCell ref="B42:D42"/>
    <mergeCell ref="B43:D43"/>
    <mergeCell ref="B44:D4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3" zoomScaleNormal="100" workbookViewId="0">
      <selection activeCell="A5" sqref="A5:G5"/>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128</v>
      </c>
    </row>
    <row r="2" spans="1:7" s="107" customFormat="1" ht="48.75" customHeight="1" x14ac:dyDescent="0.25">
      <c r="A2" s="116" t="s">
        <v>12</v>
      </c>
      <c r="B2" s="116"/>
      <c r="C2" s="116"/>
      <c r="D2" s="116" t="s">
        <v>16</v>
      </c>
      <c r="E2" s="116"/>
      <c r="F2" s="116"/>
      <c r="G2" s="116"/>
    </row>
    <row r="3" spans="1:7" s="107" customFormat="1" ht="8.25" customHeight="1" x14ac:dyDescent="0.25">
      <c r="A3" s="115"/>
      <c r="B3" s="115"/>
      <c r="D3" s="10"/>
      <c r="E3" s="10"/>
      <c r="F3" s="10"/>
      <c r="G3" s="10"/>
    </row>
    <row r="4" spans="1:7" ht="13.9" customHeight="1" x14ac:dyDescent="0.25">
      <c r="B4" s="4"/>
    </row>
    <row r="5" spans="1:7" ht="39.950000000000003" customHeight="1" x14ac:dyDescent="0.25">
      <c r="A5" s="165" t="s">
        <v>209</v>
      </c>
      <c r="B5" s="165"/>
      <c r="C5" s="165"/>
      <c r="D5" s="165"/>
      <c r="E5" s="165"/>
      <c r="F5" s="165"/>
      <c r="G5" s="165"/>
    </row>
    <row r="6" spans="1:7" ht="12" customHeight="1" x14ac:dyDescent="0.25"/>
    <row r="7" spans="1:7" s="1" customFormat="1" ht="21.75" customHeight="1" x14ac:dyDescent="0.25">
      <c r="B7" s="117" t="s">
        <v>169</v>
      </c>
      <c r="C7" s="117"/>
      <c r="D7" s="117"/>
      <c r="E7" s="117"/>
      <c r="F7" s="117"/>
      <c r="G7" s="117"/>
    </row>
    <row r="8" spans="1:7" s="1" customFormat="1" ht="21.75" customHeight="1" x14ac:dyDescent="0.25">
      <c r="B8" s="117" t="s">
        <v>161</v>
      </c>
      <c r="C8" s="117"/>
      <c r="D8" s="117"/>
      <c r="E8" s="117"/>
      <c r="F8" s="117"/>
      <c r="G8" s="117"/>
    </row>
    <row r="9" spans="1:7" s="1" customFormat="1" ht="21.75" customHeight="1" x14ac:dyDescent="0.25">
      <c r="B9" s="117" t="s">
        <v>155</v>
      </c>
      <c r="C9" s="117"/>
      <c r="D9" s="117"/>
      <c r="E9" s="117"/>
      <c r="F9" s="117"/>
      <c r="G9" s="117"/>
    </row>
    <row r="10" spans="1:7" s="1" customFormat="1" ht="21.75" customHeight="1" x14ac:dyDescent="0.25">
      <c r="B10" s="108" t="s">
        <v>46</v>
      </c>
      <c r="C10" s="108"/>
      <c r="D10" s="108"/>
      <c r="E10" s="108"/>
      <c r="F10" s="108"/>
      <c r="G10" s="108"/>
    </row>
    <row r="11" spans="1:7" s="1" customFormat="1" ht="12.75" customHeight="1" x14ac:dyDescent="0.25">
      <c r="B11" s="108"/>
      <c r="C11" s="108"/>
    </row>
    <row r="12" spans="1:7" s="107" customFormat="1" ht="64.5" customHeight="1" x14ac:dyDescent="0.25">
      <c r="A12" s="109" t="s">
        <v>13</v>
      </c>
      <c r="B12" s="161" t="s">
        <v>14</v>
      </c>
      <c r="C12" s="161"/>
      <c r="D12" s="161"/>
      <c r="E12" s="109" t="s">
        <v>15</v>
      </c>
      <c r="F12" s="47" t="s">
        <v>129</v>
      </c>
      <c r="G12" s="109" t="s">
        <v>17</v>
      </c>
    </row>
    <row r="13" spans="1:7" s="18" customFormat="1" ht="16.5" customHeight="1" x14ac:dyDescent="0.25">
      <c r="A13" s="13" t="s">
        <v>24</v>
      </c>
      <c r="B13" s="162" t="s">
        <v>25</v>
      </c>
      <c r="C13" s="163"/>
      <c r="D13" s="164"/>
      <c r="E13" s="13" t="s">
        <v>26</v>
      </c>
      <c r="F13" s="13" t="s">
        <v>27</v>
      </c>
      <c r="G13" s="13" t="s">
        <v>28</v>
      </c>
    </row>
    <row r="14" spans="1:7" s="107" customFormat="1" ht="84" customHeight="1" x14ac:dyDescent="0.25">
      <c r="A14" s="109" t="s">
        <v>0</v>
      </c>
      <c r="B14" s="159" t="s">
        <v>119</v>
      </c>
      <c r="C14" s="159"/>
      <c r="D14" s="159"/>
      <c r="E14" s="22">
        <f>E15+E19+E25+E28</f>
        <v>20</v>
      </c>
      <c r="F14" s="26">
        <f>ROUND(F15+F19+F25+F28,1)</f>
        <v>20</v>
      </c>
      <c r="G14" s="109"/>
    </row>
    <row r="15" spans="1:7" s="14" customFormat="1" ht="28.5" customHeight="1" x14ac:dyDescent="0.25">
      <c r="A15" s="3">
        <v>1</v>
      </c>
      <c r="B15" s="159" t="s">
        <v>47</v>
      </c>
      <c r="C15" s="159"/>
      <c r="D15" s="159"/>
      <c r="E15" s="22">
        <f>5-(E16+E17+E18)</f>
        <v>5</v>
      </c>
      <c r="F15" s="26">
        <f>ROUND(5-(F16+F17+F18),1)</f>
        <v>5</v>
      </c>
      <c r="G15" s="3"/>
    </row>
    <row r="16" spans="1:7" s="14" customFormat="1" ht="105.75" customHeight="1" x14ac:dyDescent="0.25">
      <c r="A16" s="3" t="s">
        <v>30</v>
      </c>
      <c r="B16" s="147" t="s">
        <v>120</v>
      </c>
      <c r="C16" s="148"/>
      <c r="D16" s="149"/>
      <c r="E16" s="23"/>
      <c r="F16" s="19"/>
      <c r="G16" s="3"/>
    </row>
    <row r="17" spans="1:7" s="25" customFormat="1" ht="69" customHeight="1" x14ac:dyDescent="0.25">
      <c r="A17" s="3" t="s">
        <v>31</v>
      </c>
      <c r="B17" s="147" t="s">
        <v>93</v>
      </c>
      <c r="C17" s="148"/>
      <c r="D17" s="149"/>
      <c r="E17" s="23"/>
      <c r="F17" s="19"/>
      <c r="G17" s="31"/>
    </row>
    <row r="18" spans="1:7" s="25" customFormat="1" ht="92.25" customHeight="1" x14ac:dyDescent="0.25">
      <c r="A18" s="3" t="s">
        <v>32</v>
      </c>
      <c r="B18" s="147" t="s">
        <v>48</v>
      </c>
      <c r="C18" s="148"/>
      <c r="D18" s="149"/>
      <c r="E18" s="23"/>
      <c r="F18" s="19"/>
      <c r="G18" s="31"/>
    </row>
    <row r="19" spans="1:7" s="25" customFormat="1" ht="52.5" customHeight="1" x14ac:dyDescent="0.25">
      <c r="A19" s="3">
        <v>2</v>
      </c>
      <c r="B19" s="144" t="s">
        <v>85</v>
      </c>
      <c r="C19" s="145"/>
      <c r="D19" s="146"/>
      <c r="E19" s="22">
        <f>6-(E20+E21+E22+E23+E24)</f>
        <v>6</v>
      </c>
      <c r="F19" s="26">
        <f>ROUND(6-(F20+F21+F22+F23+F24),1)</f>
        <v>6</v>
      </c>
      <c r="G19" s="35"/>
    </row>
    <row r="20" spans="1:7" s="25" customFormat="1" ht="39.75" customHeight="1" x14ac:dyDescent="0.25">
      <c r="A20" s="19" t="s">
        <v>33</v>
      </c>
      <c r="B20" s="147" t="s">
        <v>50</v>
      </c>
      <c r="C20" s="148"/>
      <c r="D20" s="149"/>
      <c r="E20" s="20"/>
      <c r="F20" s="19"/>
      <c r="G20" s="31"/>
    </row>
    <row r="21" spans="1:7" s="25" customFormat="1" ht="59.25" customHeight="1" x14ac:dyDescent="0.25">
      <c r="A21" s="19" t="s">
        <v>34</v>
      </c>
      <c r="B21" s="147" t="s">
        <v>49</v>
      </c>
      <c r="C21" s="148"/>
      <c r="D21" s="149"/>
      <c r="E21" s="20"/>
      <c r="F21" s="19"/>
      <c r="G21" s="31"/>
    </row>
    <row r="22" spans="1:7" s="25" customFormat="1" ht="54.75" customHeight="1" x14ac:dyDescent="0.25">
      <c r="A22" s="3" t="s">
        <v>35</v>
      </c>
      <c r="B22" s="147" t="s">
        <v>83</v>
      </c>
      <c r="C22" s="148"/>
      <c r="D22" s="149"/>
      <c r="E22" s="23"/>
      <c r="F22" s="19"/>
      <c r="G22" s="31"/>
    </row>
    <row r="23" spans="1:7" s="25" customFormat="1" ht="70.5" customHeight="1" x14ac:dyDescent="0.25">
      <c r="A23" s="3" t="s">
        <v>36</v>
      </c>
      <c r="B23" s="147" t="s">
        <v>51</v>
      </c>
      <c r="C23" s="148"/>
      <c r="D23" s="149"/>
      <c r="E23" s="23"/>
      <c r="F23" s="19"/>
      <c r="G23" s="31"/>
    </row>
    <row r="24" spans="1:7" s="25" customFormat="1" ht="39" customHeight="1" x14ac:dyDescent="0.25">
      <c r="A24" s="3" t="s">
        <v>37</v>
      </c>
      <c r="B24" s="147" t="s">
        <v>52</v>
      </c>
      <c r="C24" s="148"/>
      <c r="D24" s="149"/>
      <c r="E24" s="23"/>
      <c r="F24" s="19"/>
      <c r="G24" s="31"/>
    </row>
    <row r="25" spans="1:7" s="14" customFormat="1" ht="59.25" customHeight="1" x14ac:dyDescent="0.25">
      <c r="A25" s="3">
        <v>3</v>
      </c>
      <c r="B25" s="144" t="s">
        <v>53</v>
      </c>
      <c r="C25" s="145"/>
      <c r="D25" s="146"/>
      <c r="E25" s="22">
        <f>5-(E26+E27)</f>
        <v>5</v>
      </c>
      <c r="F25" s="26">
        <f>ROUND(5-(F26+F27),1)</f>
        <v>5</v>
      </c>
      <c r="G25" s="3"/>
    </row>
    <row r="26" spans="1:7" s="25" customFormat="1" ht="99.75" customHeight="1" x14ac:dyDescent="0.25">
      <c r="A26" s="3" t="s">
        <v>38</v>
      </c>
      <c r="B26" s="147" t="s">
        <v>54</v>
      </c>
      <c r="C26" s="148"/>
      <c r="D26" s="149"/>
      <c r="E26" s="23"/>
      <c r="F26" s="19"/>
      <c r="G26" s="31"/>
    </row>
    <row r="27" spans="1:7" s="25" customFormat="1" ht="51" customHeight="1" x14ac:dyDescent="0.25">
      <c r="A27" s="3" t="s">
        <v>39</v>
      </c>
      <c r="B27" s="147" t="s">
        <v>89</v>
      </c>
      <c r="C27" s="148"/>
      <c r="D27" s="149"/>
      <c r="E27" s="23"/>
      <c r="F27" s="19"/>
      <c r="G27" s="31"/>
    </row>
    <row r="28" spans="1:7" s="25" customFormat="1" ht="102.75" customHeight="1" x14ac:dyDescent="0.25">
      <c r="A28" s="37">
        <v>4</v>
      </c>
      <c r="B28" s="144" t="s">
        <v>95</v>
      </c>
      <c r="C28" s="145"/>
      <c r="D28" s="146"/>
      <c r="E28" s="22">
        <f>4-(E29+E30+E31)</f>
        <v>4</v>
      </c>
      <c r="F28" s="26">
        <f>ROUND(4-(F29+F30+F31),1)</f>
        <v>4</v>
      </c>
      <c r="G28" s="35"/>
    </row>
    <row r="29" spans="1:7" s="25" customFormat="1" ht="52.5" customHeight="1" x14ac:dyDescent="0.25">
      <c r="A29" s="3" t="s">
        <v>55</v>
      </c>
      <c r="B29" s="147" t="s">
        <v>56</v>
      </c>
      <c r="C29" s="148"/>
      <c r="D29" s="149"/>
      <c r="E29" s="23"/>
      <c r="F29" s="19"/>
      <c r="G29" s="31"/>
    </row>
    <row r="30" spans="1:7" s="25" customFormat="1" ht="56.45" customHeight="1" x14ac:dyDescent="0.25">
      <c r="A30" s="3" t="s">
        <v>57</v>
      </c>
      <c r="B30" s="147" t="s">
        <v>87</v>
      </c>
      <c r="C30" s="148"/>
      <c r="D30" s="149"/>
      <c r="E30" s="23"/>
      <c r="F30" s="19"/>
      <c r="G30" s="31"/>
    </row>
    <row r="31" spans="1:7" s="25" customFormat="1" ht="59.25" customHeight="1" x14ac:dyDescent="0.25">
      <c r="A31" s="3" t="s">
        <v>58</v>
      </c>
      <c r="B31" s="147" t="s">
        <v>69</v>
      </c>
      <c r="C31" s="148"/>
      <c r="D31" s="149"/>
      <c r="E31" s="23"/>
      <c r="F31" s="19"/>
      <c r="G31" s="31"/>
    </row>
    <row r="32" spans="1:7" s="107" customFormat="1" ht="27.75" customHeight="1" x14ac:dyDescent="0.25">
      <c r="A32" s="109" t="s">
        <v>1</v>
      </c>
      <c r="B32" s="156" t="s">
        <v>18</v>
      </c>
      <c r="C32" s="157"/>
      <c r="D32" s="158"/>
      <c r="E32" s="22">
        <f>E33+E35+E37+E39+E41+E43</f>
        <v>20</v>
      </c>
      <c r="F32" s="26">
        <f>ROUND(F33+F35+F37+F39+F41+F43,1)</f>
        <v>12</v>
      </c>
      <c r="G32" s="109"/>
    </row>
    <row r="33" spans="1:7" s="14" customFormat="1" ht="73.150000000000006" customHeight="1" x14ac:dyDescent="0.25">
      <c r="A33" s="3">
        <v>5</v>
      </c>
      <c r="B33" s="159" t="s">
        <v>2</v>
      </c>
      <c r="C33" s="159"/>
      <c r="D33" s="159"/>
      <c r="E33" s="22">
        <v>1</v>
      </c>
      <c r="F33" s="26">
        <f>IF(F34&gt;1,"1",F34)</f>
        <v>1</v>
      </c>
      <c r="G33" s="3"/>
    </row>
    <row r="34" spans="1:7" s="14" customFormat="1" ht="84" customHeight="1" x14ac:dyDescent="0.25">
      <c r="A34" s="3"/>
      <c r="B34" s="160" t="s">
        <v>73</v>
      </c>
      <c r="C34" s="160"/>
      <c r="D34" s="160"/>
      <c r="E34" s="22"/>
      <c r="F34" s="33">
        <v>1</v>
      </c>
      <c r="G34" s="3"/>
    </row>
    <row r="35" spans="1:7" s="14" customFormat="1" ht="45" customHeight="1" x14ac:dyDescent="0.25">
      <c r="A35" s="3">
        <v>6</v>
      </c>
      <c r="B35" s="144" t="s">
        <v>70</v>
      </c>
      <c r="C35" s="145"/>
      <c r="D35" s="146"/>
      <c r="E35" s="22">
        <v>2</v>
      </c>
      <c r="F35" s="26">
        <f>IF(F36&gt;2,"2",F36)</f>
        <v>2</v>
      </c>
      <c r="G35" s="3"/>
    </row>
    <row r="36" spans="1:7" s="14" customFormat="1" ht="52.5" customHeight="1" x14ac:dyDescent="0.25">
      <c r="A36" s="3"/>
      <c r="B36" s="153" t="s">
        <v>74</v>
      </c>
      <c r="C36" s="154"/>
      <c r="D36" s="155"/>
      <c r="E36" s="22"/>
      <c r="F36" s="33">
        <v>2</v>
      </c>
      <c r="G36" s="3"/>
    </row>
    <row r="37" spans="1:7" s="14" customFormat="1" ht="51" customHeight="1" x14ac:dyDescent="0.25">
      <c r="A37" s="3">
        <v>7</v>
      </c>
      <c r="B37" s="144" t="s">
        <v>71</v>
      </c>
      <c r="C37" s="145"/>
      <c r="D37" s="146"/>
      <c r="E37" s="22">
        <v>2</v>
      </c>
      <c r="F37" s="26">
        <f>IF(F38&gt;2,"2",F38)</f>
        <v>2</v>
      </c>
      <c r="G37" s="3"/>
    </row>
    <row r="38" spans="1:7" s="14" customFormat="1" ht="66" customHeight="1" x14ac:dyDescent="0.25">
      <c r="A38" s="3"/>
      <c r="B38" s="147" t="s">
        <v>41</v>
      </c>
      <c r="C38" s="148"/>
      <c r="D38" s="149"/>
      <c r="E38" s="22"/>
      <c r="F38" s="33">
        <v>2</v>
      </c>
      <c r="G38" s="3"/>
    </row>
    <row r="39" spans="1:7" s="14" customFormat="1" ht="53.25" customHeight="1" x14ac:dyDescent="0.25">
      <c r="A39" s="3">
        <v>8</v>
      </c>
      <c r="B39" s="144" t="s">
        <v>72</v>
      </c>
      <c r="C39" s="145"/>
      <c r="D39" s="146"/>
      <c r="E39" s="22">
        <v>2</v>
      </c>
      <c r="F39" s="26">
        <f>IF(F40&gt;2,"2",F40)</f>
        <v>2</v>
      </c>
      <c r="G39" s="3"/>
    </row>
    <row r="40" spans="1:7" s="14" customFormat="1" ht="70.5" customHeight="1" x14ac:dyDescent="0.25">
      <c r="A40" s="3"/>
      <c r="B40" s="147" t="s">
        <v>40</v>
      </c>
      <c r="C40" s="148"/>
      <c r="D40" s="149"/>
      <c r="E40" s="22"/>
      <c r="F40" s="33">
        <v>2</v>
      </c>
      <c r="G40" s="3"/>
    </row>
    <row r="41" spans="1:7" s="42" customFormat="1" ht="41.25" customHeight="1" x14ac:dyDescent="0.25">
      <c r="A41" s="39">
        <v>9</v>
      </c>
      <c r="B41" s="156" t="s">
        <v>121</v>
      </c>
      <c r="C41" s="157"/>
      <c r="D41" s="158"/>
      <c r="E41" s="40">
        <v>8</v>
      </c>
      <c r="F41" s="26">
        <f>IF(F42&gt;8,"8",F42)</f>
        <v>0</v>
      </c>
      <c r="G41" s="39"/>
    </row>
    <row r="42" spans="1:7" s="42" customFormat="1" ht="123.75" customHeight="1" x14ac:dyDescent="0.25">
      <c r="A42" s="39"/>
      <c r="B42" s="166" t="s">
        <v>90</v>
      </c>
      <c r="C42" s="167"/>
      <c r="D42" s="168"/>
      <c r="E42" s="40"/>
      <c r="F42" s="43"/>
      <c r="G42" s="39"/>
    </row>
    <row r="43" spans="1:7" s="14" customFormat="1" ht="51" customHeight="1" x14ac:dyDescent="0.25">
      <c r="A43" s="3">
        <v>10</v>
      </c>
      <c r="B43" s="144" t="s">
        <v>79</v>
      </c>
      <c r="C43" s="145"/>
      <c r="D43" s="146"/>
      <c r="E43" s="22">
        <v>5</v>
      </c>
      <c r="F43" s="26">
        <f>IF(F44&gt;5,"5",F44)</f>
        <v>5</v>
      </c>
      <c r="G43" s="3"/>
    </row>
    <row r="44" spans="1:7" s="14" customFormat="1" ht="151.5" customHeight="1" x14ac:dyDescent="0.25">
      <c r="A44" s="3"/>
      <c r="B44" s="147" t="s">
        <v>88</v>
      </c>
      <c r="C44" s="148"/>
      <c r="D44" s="149"/>
      <c r="E44" s="22"/>
      <c r="F44" s="33">
        <v>5</v>
      </c>
      <c r="G44" s="3" t="s">
        <v>213</v>
      </c>
    </row>
    <row r="45" spans="1:7" s="107" customFormat="1" ht="25.5" customHeight="1" x14ac:dyDescent="0.25">
      <c r="A45" s="109"/>
      <c r="B45" s="130" t="s">
        <v>4</v>
      </c>
      <c r="C45" s="131"/>
      <c r="D45" s="132"/>
      <c r="E45" s="24">
        <f>E14+E32</f>
        <v>40</v>
      </c>
      <c r="F45" s="48">
        <f>F14+F32</f>
        <v>32</v>
      </c>
      <c r="G45" s="109"/>
    </row>
    <row r="46" spans="1:7" ht="15" customHeight="1" x14ac:dyDescent="0.25">
      <c r="A46" s="29"/>
      <c r="B46" s="30"/>
      <c r="C46" s="30"/>
      <c r="D46" s="30"/>
      <c r="E46" s="29"/>
      <c r="F46" s="29"/>
      <c r="G46" s="29"/>
    </row>
    <row r="48" spans="1:7" ht="25.15" customHeight="1" x14ac:dyDescent="0.25">
      <c r="B48" s="122" t="s">
        <v>125</v>
      </c>
      <c r="C48" s="122"/>
      <c r="D48" s="122"/>
      <c r="E48" s="122"/>
      <c r="F48" s="122"/>
      <c r="G48" s="122"/>
    </row>
    <row r="49" spans="2:7" ht="106.9" customHeight="1" x14ac:dyDescent="0.25">
      <c r="B49" s="123" t="s">
        <v>23</v>
      </c>
      <c r="C49" s="124"/>
      <c r="D49" s="124"/>
      <c r="E49" s="124"/>
      <c r="F49" s="124"/>
      <c r="G49" s="125"/>
    </row>
    <row r="50" spans="2:7" ht="25.15" customHeight="1" x14ac:dyDescent="0.25">
      <c r="B50" s="17"/>
      <c r="D50" s="126" t="s">
        <v>205</v>
      </c>
      <c r="E50" s="126"/>
      <c r="F50" s="126"/>
      <c r="G50" s="126"/>
    </row>
    <row r="51" spans="2:7" ht="30.75" customHeight="1" x14ac:dyDescent="0.25">
      <c r="B51" s="15"/>
      <c r="D51" s="115" t="s">
        <v>127</v>
      </c>
      <c r="E51" s="115"/>
      <c r="F51" s="115"/>
      <c r="G51" s="115"/>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B16:D16"/>
    <mergeCell ref="A2:C2"/>
    <mergeCell ref="D2:G2"/>
    <mergeCell ref="A3:B3"/>
    <mergeCell ref="A5:G5"/>
    <mergeCell ref="B7:G7"/>
    <mergeCell ref="B8:G8"/>
    <mergeCell ref="B9:G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49:G49"/>
    <mergeCell ref="D50:G50"/>
    <mergeCell ref="D51:G51"/>
    <mergeCell ref="B41:D41"/>
    <mergeCell ref="B42:D42"/>
    <mergeCell ref="B43:D43"/>
    <mergeCell ref="B44:D44"/>
    <mergeCell ref="B45:D45"/>
    <mergeCell ref="B48:G48"/>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28" zoomScaleNormal="100" workbookViewId="0">
      <selection activeCell="F34" sqref="F34"/>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128</v>
      </c>
    </row>
    <row r="2" spans="1:7" s="107" customFormat="1" ht="48.75" customHeight="1" x14ac:dyDescent="0.25">
      <c r="A2" s="116" t="s">
        <v>12</v>
      </c>
      <c r="B2" s="116"/>
      <c r="C2" s="116"/>
      <c r="D2" s="116" t="s">
        <v>16</v>
      </c>
      <c r="E2" s="116"/>
      <c r="F2" s="116"/>
      <c r="G2" s="116"/>
    </row>
    <row r="3" spans="1:7" s="107" customFormat="1" ht="8.25" customHeight="1" x14ac:dyDescent="0.25">
      <c r="A3" s="115"/>
      <c r="B3" s="115"/>
      <c r="D3" s="10"/>
      <c r="E3" s="10"/>
      <c r="F3" s="10"/>
      <c r="G3" s="10"/>
    </row>
    <row r="4" spans="1:7" ht="13.9" customHeight="1" x14ac:dyDescent="0.25">
      <c r="B4" s="4"/>
    </row>
    <row r="5" spans="1:7" ht="39.950000000000003" customHeight="1" x14ac:dyDescent="0.25">
      <c r="A5" s="165" t="s">
        <v>209</v>
      </c>
      <c r="B5" s="165"/>
      <c r="C5" s="165"/>
      <c r="D5" s="165"/>
      <c r="E5" s="165"/>
      <c r="F5" s="165"/>
      <c r="G5" s="165"/>
    </row>
    <row r="6" spans="1:7" ht="12" customHeight="1" x14ac:dyDescent="0.25"/>
    <row r="7" spans="1:7" s="1" customFormat="1" ht="21.75" customHeight="1" x14ac:dyDescent="0.25">
      <c r="B7" s="117" t="s">
        <v>170</v>
      </c>
      <c r="C7" s="117"/>
      <c r="D7" s="117"/>
      <c r="E7" s="117"/>
      <c r="F7" s="117"/>
      <c r="G7" s="117"/>
    </row>
    <row r="8" spans="1:7" s="1" customFormat="1" ht="21.75" customHeight="1" x14ac:dyDescent="0.25">
      <c r="B8" s="117" t="s">
        <v>161</v>
      </c>
      <c r="C8" s="117"/>
      <c r="D8" s="117"/>
      <c r="E8" s="117"/>
      <c r="F8" s="117"/>
      <c r="G8" s="117"/>
    </row>
    <row r="9" spans="1:7" s="1" customFormat="1" ht="21.75" customHeight="1" x14ac:dyDescent="0.25">
      <c r="B9" s="117" t="s">
        <v>155</v>
      </c>
      <c r="C9" s="117"/>
      <c r="D9" s="117"/>
      <c r="E9" s="117"/>
      <c r="F9" s="117"/>
      <c r="G9" s="117"/>
    </row>
    <row r="10" spans="1:7" s="1" customFormat="1" ht="21.75" customHeight="1" x14ac:dyDescent="0.25">
      <c r="B10" s="117" t="s">
        <v>162</v>
      </c>
      <c r="C10" s="117"/>
      <c r="D10" s="117"/>
      <c r="E10" s="117"/>
      <c r="F10" s="117"/>
      <c r="G10" s="108"/>
    </row>
    <row r="11" spans="1:7" s="1" customFormat="1" ht="12.75" customHeight="1" x14ac:dyDescent="0.25">
      <c r="B11" s="108"/>
      <c r="C11" s="108"/>
    </row>
    <row r="12" spans="1:7" s="107" customFormat="1" ht="64.5" customHeight="1" x14ac:dyDescent="0.25">
      <c r="A12" s="109" t="s">
        <v>13</v>
      </c>
      <c r="B12" s="161" t="s">
        <v>14</v>
      </c>
      <c r="C12" s="161"/>
      <c r="D12" s="161"/>
      <c r="E12" s="109" t="s">
        <v>15</v>
      </c>
      <c r="F12" s="47" t="s">
        <v>129</v>
      </c>
      <c r="G12" s="109" t="s">
        <v>17</v>
      </c>
    </row>
    <row r="13" spans="1:7" s="18" customFormat="1" ht="16.5" customHeight="1" x14ac:dyDescent="0.25">
      <c r="A13" s="13" t="s">
        <v>24</v>
      </c>
      <c r="B13" s="162" t="s">
        <v>25</v>
      </c>
      <c r="C13" s="163"/>
      <c r="D13" s="164"/>
      <c r="E13" s="13" t="s">
        <v>26</v>
      </c>
      <c r="F13" s="13" t="s">
        <v>27</v>
      </c>
      <c r="G13" s="13" t="s">
        <v>28</v>
      </c>
    </row>
    <row r="14" spans="1:7" s="107" customFormat="1" ht="84" customHeight="1" x14ac:dyDescent="0.25">
      <c r="A14" s="109" t="s">
        <v>0</v>
      </c>
      <c r="B14" s="159" t="s">
        <v>119</v>
      </c>
      <c r="C14" s="159"/>
      <c r="D14" s="159"/>
      <c r="E14" s="22">
        <f>E15+E19+E25+E28</f>
        <v>20</v>
      </c>
      <c r="F14" s="26">
        <f>ROUND(F15+F19+F25+F28,1)</f>
        <v>20</v>
      </c>
      <c r="G14" s="109"/>
    </row>
    <row r="15" spans="1:7" s="14" customFormat="1" ht="28.5" customHeight="1" x14ac:dyDescent="0.25">
      <c r="A15" s="3">
        <v>1</v>
      </c>
      <c r="B15" s="159" t="s">
        <v>47</v>
      </c>
      <c r="C15" s="159"/>
      <c r="D15" s="159"/>
      <c r="E15" s="22">
        <f>5-(E16+E17+E18)</f>
        <v>5</v>
      </c>
      <c r="F15" s="26">
        <f>ROUND(5-(F16+F17+F18),1)</f>
        <v>5</v>
      </c>
      <c r="G15" s="3"/>
    </row>
    <row r="16" spans="1:7" s="14" customFormat="1" ht="105.75" customHeight="1" x14ac:dyDescent="0.25">
      <c r="A16" s="3" t="s">
        <v>30</v>
      </c>
      <c r="B16" s="147" t="s">
        <v>120</v>
      </c>
      <c r="C16" s="148"/>
      <c r="D16" s="149"/>
      <c r="E16" s="23"/>
      <c r="F16" s="19"/>
      <c r="G16" s="3"/>
    </row>
    <row r="17" spans="1:7" s="25" customFormat="1" ht="69" customHeight="1" x14ac:dyDescent="0.25">
      <c r="A17" s="3" t="s">
        <v>31</v>
      </c>
      <c r="B17" s="147" t="s">
        <v>93</v>
      </c>
      <c r="C17" s="148"/>
      <c r="D17" s="149"/>
      <c r="E17" s="23"/>
      <c r="F17" s="19"/>
      <c r="G17" s="31"/>
    </row>
    <row r="18" spans="1:7" s="25" customFormat="1" ht="92.25" customHeight="1" x14ac:dyDescent="0.25">
      <c r="A18" s="3" t="s">
        <v>32</v>
      </c>
      <c r="B18" s="147" t="s">
        <v>48</v>
      </c>
      <c r="C18" s="148"/>
      <c r="D18" s="149"/>
      <c r="E18" s="23"/>
      <c r="F18" s="19"/>
      <c r="G18" s="31"/>
    </row>
    <row r="19" spans="1:7" s="25" customFormat="1" ht="52.5" customHeight="1" x14ac:dyDescent="0.25">
      <c r="A19" s="3">
        <v>2</v>
      </c>
      <c r="B19" s="144" t="s">
        <v>85</v>
      </c>
      <c r="C19" s="145"/>
      <c r="D19" s="146"/>
      <c r="E19" s="22">
        <f>6-(E20+E21+E22+E23+E24)</f>
        <v>6</v>
      </c>
      <c r="F19" s="26">
        <f>ROUND(6-(F20+F21+F22+F23+F24),1)</f>
        <v>6</v>
      </c>
      <c r="G19" s="35"/>
    </row>
    <row r="20" spans="1:7" s="25" customFormat="1" ht="39.75" customHeight="1" x14ac:dyDescent="0.25">
      <c r="A20" s="19" t="s">
        <v>33</v>
      </c>
      <c r="B20" s="147" t="s">
        <v>50</v>
      </c>
      <c r="C20" s="148"/>
      <c r="D20" s="149"/>
      <c r="E20" s="20"/>
      <c r="F20" s="19"/>
      <c r="G20" s="31"/>
    </row>
    <row r="21" spans="1:7" s="25" customFormat="1" ht="59.25" customHeight="1" x14ac:dyDescent="0.25">
      <c r="A21" s="19" t="s">
        <v>34</v>
      </c>
      <c r="B21" s="147" t="s">
        <v>49</v>
      </c>
      <c r="C21" s="148"/>
      <c r="D21" s="149"/>
      <c r="E21" s="20"/>
      <c r="F21" s="19"/>
      <c r="G21" s="31"/>
    </row>
    <row r="22" spans="1:7" s="25" customFormat="1" ht="54.75" customHeight="1" x14ac:dyDescent="0.25">
      <c r="A22" s="3" t="s">
        <v>35</v>
      </c>
      <c r="B22" s="147" t="s">
        <v>83</v>
      </c>
      <c r="C22" s="148"/>
      <c r="D22" s="149"/>
      <c r="E22" s="23"/>
      <c r="F22" s="19"/>
      <c r="G22" s="31"/>
    </row>
    <row r="23" spans="1:7" s="25" customFormat="1" ht="70.5" customHeight="1" x14ac:dyDescent="0.25">
      <c r="A23" s="3" t="s">
        <v>36</v>
      </c>
      <c r="B23" s="147" t="s">
        <v>51</v>
      </c>
      <c r="C23" s="148"/>
      <c r="D23" s="149"/>
      <c r="E23" s="23"/>
      <c r="F23" s="19"/>
      <c r="G23" s="31"/>
    </row>
    <row r="24" spans="1:7" s="25" customFormat="1" ht="39" customHeight="1" x14ac:dyDescent="0.25">
      <c r="A24" s="3" t="s">
        <v>37</v>
      </c>
      <c r="B24" s="147" t="s">
        <v>52</v>
      </c>
      <c r="C24" s="148"/>
      <c r="D24" s="149"/>
      <c r="E24" s="23"/>
      <c r="F24" s="19"/>
      <c r="G24" s="31"/>
    </row>
    <row r="25" spans="1:7" s="14" customFormat="1" ht="59.25" customHeight="1" x14ac:dyDescent="0.25">
      <c r="A25" s="3">
        <v>3</v>
      </c>
      <c r="B25" s="144" t="s">
        <v>53</v>
      </c>
      <c r="C25" s="145"/>
      <c r="D25" s="146"/>
      <c r="E25" s="22">
        <f>5-(E26+E27)</f>
        <v>5</v>
      </c>
      <c r="F25" s="26">
        <f>ROUND(5-(F26+F27),1)</f>
        <v>5</v>
      </c>
      <c r="G25" s="3"/>
    </row>
    <row r="26" spans="1:7" s="25" customFormat="1" ht="99.75" customHeight="1" x14ac:dyDescent="0.25">
      <c r="A26" s="3" t="s">
        <v>38</v>
      </c>
      <c r="B26" s="147" t="s">
        <v>54</v>
      </c>
      <c r="C26" s="148"/>
      <c r="D26" s="149"/>
      <c r="E26" s="23"/>
      <c r="F26" s="19"/>
      <c r="G26" s="31"/>
    </row>
    <row r="27" spans="1:7" s="25" customFormat="1" ht="51" customHeight="1" x14ac:dyDescent="0.25">
      <c r="A27" s="3" t="s">
        <v>39</v>
      </c>
      <c r="B27" s="147" t="s">
        <v>89</v>
      </c>
      <c r="C27" s="148"/>
      <c r="D27" s="149"/>
      <c r="E27" s="23"/>
      <c r="F27" s="19"/>
      <c r="G27" s="31"/>
    </row>
    <row r="28" spans="1:7" s="25" customFormat="1" ht="102.75" customHeight="1" x14ac:dyDescent="0.25">
      <c r="A28" s="37">
        <v>4</v>
      </c>
      <c r="B28" s="144" t="s">
        <v>95</v>
      </c>
      <c r="C28" s="145"/>
      <c r="D28" s="146"/>
      <c r="E28" s="22">
        <f>4-(E29+E30+E31)</f>
        <v>4</v>
      </c>
      <c r="F28" s="26">
        <f>ROUND(4-(F29+F30+F31),1)</f>
        <v>4</v>
      </c>
      <c r="G28" s="35"/>
    </row>
    <row r="29" spans="1:7" s="25" customFormat="1" ht="52.5" customHeight="1" x14ac:dyDescent="0.25">
      <c r="A29" s="3" t="s">
        <v>55</v>
      </c>
      <c r="B29" s="147" t="s">
        <v>56</v>
      </c>
      <c r="C29" s="148"/>
      <c r="D29" s="149"/>
      <c r="E29" s="23"/>
      <c r="F29" s="19"/>
      <c r="G29" s="31"/>
    </row>
    <row r="30" spans="1:7" s="25" customFormat="1" ht="56.45" customHeight="1" x14ac:dyDescent="0.25">
      <c r="A30" s="3" t="s">
        <v>57</v>
      </c>
      <c r="B30" s="147" t="s">
        <v>87</v>
      </c>
      <c r="C30" s="148"/>
      <c r="D30" s="149"/>
      <c r="E30" s="23"/>
      <c r="F30" s="19"/>
      <c r="G30" s="31"/>
    </row>
    <row r="31" spans="1:7" s="25" customFormat="1" ht="59.25" customHeight="1" x14ac:dyDescent="0.25">
      <c r="A31" s="3" t="s">
        <v>58</v>
      </c>
      <c r="B31" s="147" t="s">
        <v>69</v>
      </c>
      <c r="C31" s="148"/>
      <c r="D31" s="149"/>
      <c r="E31" s="23"/>
      <c r="F31" s="19"/>
      <c r="G31" s="31"/>
    </row>
    <row r="32" spans="1:7" s="107" customFormat="1" ht="27.75" customHeight="1" x14ac:dyDescent="0.25">
      <c r="A32" s="109" t="s">
        <v>1</v>
      </c>
      <c r="B32" s="156" t="s">
        <v>18</v>
      </c>
      <c r="C32" s="157"/>
      <c r="D32" s="158"/>
      <c r="E32" s="22">
        <f>E33+E35+E37+E39+E41+E43</f>
        <v>20</v>
      </c>
      <c r="F32" s="26">
        <f>ROUND(F33+F35+F37+F39+F41+F43,1)</f>
        <v>10</v>
      </c>
      <c r="G32" s="109"/>
    </row>
    <row r="33" spans="1:7" s="14" customFormat="1" ht="73.150000000000006" customHeight="1" x14ac:dyDescent="0.25">
      <c r="A33" s="3">
        <v>5</v>
      </c>
      <c r="B33" s="159" t="s">
        <v>2</v>
      </c>
      <c r="C33" s="159"/>
      <c r="D33" s="159"/>
      <c r="E33" s="22">
        <v>1</v>
      </c>
      <c r="F33" s="26">
        <f>IF(F34&gt;1,"1",F34)</f>
        <v>1</v>
      </c>
      <c r="G33" s="3"/>
    </row>
    <row r="34" spans="1:7" s="14" customFormat="1" ht="84" customHeight="1" x14ac:dyDescent="0.25">
      <c r="A34" s="3"/>
      <c r="B34" s="160" t="s">
        <v>73</v>
      </c>
      <c r="C34" s="160"/>
      <c r="D34" s="160"/>
      <c r="E34" s="22"/>
      <c r="F34" s="33">
        <v>1</v>
      </c>
      <c r="G34" s="3"/>
    </row>
    <row r="35" spans="1:7" s="14" customFormat="1" ht="45" customHeight="1" x14ac:dyDescent="0.25">
      <c r="A35" s="3">
        <v>6</v>
      </c>
      <c r="B35" s="144" t="s">
        <v>70</v>
      </c>
      <c r="C35" s="145"/>
      <c r="D35" s="146"/>
      <c r="E35" s="22">
        <v>2</v>
      </c>
      <c r="F35" s="26">
        <f>IF(F36&gt;2,"2",F36)</f>
        <v>2</v>
      </c>
      <c r="G35" s="3"/>
    </row>
    <row r="36" spans="1:7" s="14" customFormat="1" ht="52.5" customHeight="1" x14ac:dyDescent="0.25">
      <c r="A36" s="3"/>
      <c r="B36" s="153" t="s">
        <v>74</v>
      </c>
      <c r="C36" s="154"/>
      <c r="D36" s="155"/>
      <c r="E36" s="22"/>
      <c r="F36" s="33">
        <v>2</v>
      </c>
      <c r="G36" s="3"/>
    </row>
    <row r="37" spans="1:7" s="14" customFormat="1" ht="51" customHeight="1" x14ac:dyDescent="0.25">
      <c r="A37" s="3">
        <v>7</v>
      </c>
      <c r="B37" s="144" t="s">
        <v>71</v>
      </c>
      <c r="C37" s="145"/>
      <c r="D37" s="146"/>
      <c r="E37" s="22">
        <v>2</v>
      </c>
      <c r="F37" s="26">
        <v>2</v>
      </c>
      <c r="G37" s="3"/>
    </row>
    <row r="38" spans="1:7" s="14" customFormat="1" ht="66" customHeight="1" x14ac:dyDescent="0.25">
      <c r="A38" s="3"/>
      <c r="B38" s="147" t="s">
        <v>41</v>
      </c>
      <c r="C38" s="148"/>
      <c r="D38" s="149"/>
      <c r="E38" s="22"/>
      <c r="F38" s="33">
        <v>2</v>
      </c>
      <c r="G38" s="3"/>
    </row>
    <row r="39" spans="1:7" s="14" customFormat="1" ht="53.25" customHeight="1" x14ac:dyDescent="0.25">
      <c r="A39" s="3">
        <v>8</v>
      </c>
      <c r="B39" s="144" t="s">
        <v>72</v>
      </c>
      <c r="C39" s="145"/>
      <c r="D39" s="146"/>
      <c r="E39" s="22">
        <v>2</v>
      </c>
      <c r="F39" s="26">
        <f>IF(F40&gt;2,"2",F40)</f>
        <v>2</v>
      </c>
      <c r="G39" s="3"/>
    </row>
    <row r="40" spans="1:7" s="14" customFormat="1" ht="70.5" customHeight="1" x14ac:dyDescent="0.25">
      <c r="A40" s="3"/>
      <c r="B40" s="147" t="s">
        <v>40</v>
      </c>
      <c r="C40" s="148"/>
      <c r="D40" s="149"/>
      <c r="E40" s="22"/>
      <c r="F40" s="33">
        <v>2</v>
      </c>
      <c r="G40" s="3"/>
    </row>
    <row r="41" spans="1:7" s="42" customFormat="1" ht="41.25" customHeight="1" x14ac:dyDescent="0.25">
      <c r="A41" s="39">
        <v>9</v>
      </c>
      <c r="B41" s="156" t="s">
        <v>121</v>
      </c>
      <c r="C41" s="157"/>
      <c r="D41" s="158"/>
      <c r="E41" s="40">
        <v>8</v>
      </c>
      <c r="F41" s="26">
        <f>IF(F42&gt;8,"8",F42)</f>
        <v>0</v>
      </c>
      <c r="G41" s="39"/>
    </row>
    <row r="42" spans="1:7" s="42" customFormat="1" ht="123.75" customHeight="1" x14ac:dyDescent="0.25">
      <c r="A42" s="39"/>
      <c r="B42" s="166" t="s">
        <v>90</v>
      </c>
      <c r="C42" s="167"/>
      <c r="D42" s="168"/>
      <c r="E42" s="40"/>
      <c r="F42" s="43"/>
      <c r="G42" s="39"/>
    </row>
    <row r="43" spans="1:7" s="14" customFormat="1" ht="51" customHeight="1" x14ac:dyDescent="0.25">
      <c r="A43" s="3">
        <v>10</v>
      </c>
      <c r="B43" s="144" t="s">
        <v>79</v>
      </c>
      <c r="C43" s="145"/>
      <c r="D43" s="146"/>
      <c r="E43" s="22">
        <v>5</v>
      </c>
      <c r="F43" s="26">
        <f>IF(F44&gt;5,"5",F44)</f>
        <v>3</v>
      </c>
      <c r="G43" s="3"/>
    </row>
    <row r="44" spans="1:7" s="14" customFormat="1" ht="151.5" customHeight="1" x14ac:dyDescent="0.25">
      <c r="A44" s="3"/>
      <c r="B44" s="147" t="s">
        <v>88</v>
      </c>
      <c r="C44" s="148"/>
      <c r="D44" s="149"/>
      <c r="E44" s="22"/>
      <c r="F44" s="33">
        <v>3</v>
      </c>
      <c r="G44" s="111" t="s">
        <v>163</v>
      </c>
    </row>
    <row r="45" spans="1:7" s="107" customFormat="1" ht="25.5" customHeight="1" x14ac:dyDescent="0.25">
      <c r="A45" s="109"/>
      <c r="B45" s="130" t="s">
        <v>4</v>
      </c>
      <c r="C45" s="131"/>
      <c r="D45" s="132"/>
      <c r="E45" s="24">
        <f>E14+E32</f>
        <v>40</v>
      </c>
      <c r="F45" s="48">
        <f>F14+F32</f>
        <v>30</v>
      </c>
      <c r="G45" s="109"/>
    </row>
    <row r="46" spans="1:7" ht="15" customHeight="1" x14ac:dyDescent="0.25">
      <c r="A46" s="29"/>
      <c r="B46" s="30"/>
      <c r="C46" s="30"/>
      <c r="D46" s="30"/>
      <c r="E46" s="29"/>
      <c r="F46" s="29"/>
      <c r="G46" s="29"/>
    </row>
    <row r="48" spans="1:7" ht="25.15" customHeight="1" x14ac:dyDescent="0.25">
      <c r="B48" s="122" t="s">
        <v>125</v>
      </c>
      <c r="C48" s="122"/>
      <c r="D48" s="122"/>
      <c r="E48" s="122"/>
      <c r="F48" s="122"/>
      <c r="G48" s="122"/>
    </row>
    <row r="49" spans="2:7" ht="106.9" customHeight="1" x14ac:dyDescent="0.25">
      <c r="B49" s="123" t="s">
        <v>23</v>
      </c>
      <c r="C49" s="124"/>
      <c r="D49" s="124"/>
      <c r="E49" s="124"/>
      <c r="F49" s="124"/>
      <c r="G49" s="125"/>
    </row>
    <row r="50" spans="2:7" ht="25.15" customHeight="1" x14ac:dyDescent="0.25">
      <c r="B50" s="17"/>
      <c r="D50" s="126" t="s">
        <v>205</v>
      </c>
      <c r="E50" s="126"/>
      <c r="F50" s="126"/>
      <c r="G50" s="126"/>
    </row>
    <row r="51" spans="2:7" ht="30.75" customHeight="1" x14ac:dyDescent="0.25">
      <c r="B51" s="15"/>
      <c r="D51" s="115" t="s">
        <v>127</v>
      </c>
      <c r="E51" s="115"/>
      <c r="F51" s="115"/>
      <c r="G51" s="115"/>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6">
    <mergeCell ref="B8:G8"/>
    <mergeCell ref="A2:C2"/>
    <mergeCell ref="D2:G2"/>
    <mergeCell ref="A3:B3"/>
    <mergeCell ref="A5:G5"/>
    <mergeCell ref="B7:G7"/>
    <mergeCell ref="B22:D22"/>
    <mergeCell ref="B9:G9"/>
    <mergeCell ref="B12:D12"/>
    <mergeCell ref="B13:D13"/>
    <mergeCell ref="B14:D14"/>
    <mergeCell ref="B15:D15"/>
    <mergeCell ref="B16:D16"/>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9:G49"/>
    <mergeCell ref="D50:G50"/>
    <mergeCell ref="D51:G51"/>
    <mergeCell ref="B10:F10"/>
    <mergeCell ref="B41:D41"/>
    <mergeCell ref="B42:D42"/>
    <mergeCell ref="B43:D43"/>
    <mergeCell ref="B44:D44"/>
    <mergeCell ref="B45:D45"/>
    <mergeCell ref="B48:G48"/>
    <mergeCell ref="B35:D35"/>
    <mergeCell ref="B36:D36"/>
    <mergeCell ref="B37:D37"/>
    <mergeCell ref="B38:D38"/>
    <mergeCell ref="B39:D39"/>
    <mergeCell ref="B40:D40"/>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zoomScaleNormal="100" workbookViewId="0">
      <selection activeCell="J53" sqref="J53"/>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128</v>
      </c>
    </row>
    <row r="2" spans="1:7" s="107" customFormat="1" ht="48.75" customHeight="1" x14ac:dyDescent="0.25">
      <c r="A2" s="116" t="s">
        <v>12</v>
      </c>
      <c r="B2" s="116"/>
      <c r="C2" s="116"/>
      <c r="D2" s="116" t="s">
        <v>16</v>
      </c>
      <c r="E2" s="116"/>
      <c r="F2" s="116"/>
      <c r="G2" s="116"/>
    </row>
    <row r="3" spans="1:7" s="107" customFormat="1" ht="8.25" customHeight="1" x14ac:dyDescent="0.25">
      <c r="A3" s="115"/>
      <c r="B3" s="115"/>
      <c r="D3" s="10"/>
      <c r="E3" s="10"/>
      <c r="F3" s="10"/>
      <c r="G3" s="10"/>
    </row>
    <row r="4" spans="1:7" ht="13.9" customHeight="1" x14ac:dyDescent="0.25">
      <c r="B4" s="4"/>
    </row>
    <row r="5" spans="1:7" ht="39.950000000000003" customHeight="1" x14ac:dyDescent="0.25">
      <c r="A5" s="165" t="s">
        <v>209</v>
      </c>
      <c r="B5" s="165"/>
      <c r="C5" s="165"/>
      <c r="D5" s="165"/>
      <c r="E5" s="165"/>
      <c r="F5" s="165"/>
      <c r="G5" s="165"/>
    </row>
    <row r="6" spans="1:7" ht="12" customHeight="1" x14ac:dyDescent="0.25"/>
    <row r="7" spans="1:7" s="1" customFormat="1" ht="21.75" customHeight="1" x14ac:dyDescent="0.25">
      <c r="B7" s="117" t="s">
        <v>171</v>
      </c>
      <c r="C7" s="117"/>
      <c r="D7" s="117"/>
      <c r="E7" s="117"/>
      <c r="F7" s="117"/>
      <c r="G7" s="117"/>
    </row>
    <row r="8" spans="1:7" s="1" customFormat="1" ht="21.75" customHeight="1" x14ac:dyDescent="0.25">
      <c r="B8" s="117" t="s">
        <v>161</v>
      </c>
      <c r="C8" s="117"/>
      <c r="D8" s="117"/>
      <c r="E8" s="117"/>
      <c r="F8" s="117"/>
      <c r="G8" s="117"/>
    </row>
    <row r="9" spans="1:7" s="1" customFormat="1" ht="21.75" customHeight="1" x14ac:dyDescent="0.25">
      <c r="B9" s="117" t="s">
        <v>155</v>
      </c>
      <c r="C9" s="117"/>
      <c r="D9" s="117"/>
      <c r="E9" s="117"/>
      <c r="F9" s="117"/>
      <c r="G9" s="117"/>
    </row>
    <row r="10" spans="1:7" s="1" customFormat="1" ht="21.75" customHeight="1" x14ac:dyDescent="0.25">
      <c r="B10" s="108" t="s">
        <v>46</v>
      </c>
      <c r="C10" s="108"/>
      <c r="D10" s="108"/>
      <c r="E10" s="108"/>
      <c r="F10" s="108"/>
      <c r="G10" s="108"/>
    </row>
    <row r="11" spans="1:7" s="1" customFormat="1" ht="12.75" customHeight="1" x14ac:dyDescent="0.25">
      <c r="B11" s="108"/>
      <c r="C11" s="108"/>
    </row>
    <row r="12" spans="1:7" s="107" customFormat="1" ht="64.5" customHeight="1" x14ac:dyDescent="0.25">
      <c r="A12" s="109" t="s">
        <v>13</v>
      </c>
      <c r="B12" s="161" t="s">
        <v>14</v>
      </c>
      <c r="C12" s="161"/>
      <c r="D12" s="161"/>
      <c r="E12" s="109" t="s">
        <v>15</v>
      </c>
      <c r="F12" s="47" t="s">
        <v>129</v>
      </c>
      <c r="G12" s="109" t="s">
        <v>17</v>
      </c>
    </row>
    <row r="13" spans="1:7" s="18" customFormat="1" ht="16.5" customHeight="1" x14ac:dyDescent="0.25">
      <c r="A13" s="13" t="s">
        <v>24</v>
      </c>
      <c r="B13" s="162" t="s">
        <v>25</v>
      </c>
      <c r="C13" s="163"/>
      <c r="D13" s="164"/>
      <c r="E13" s="13" t="s">
        <v>26</v>
      </c>
      <c r="F13" s="13" t="s">
        <v>27</v>
      </c>
      <c r="G13" s="13" t="s">
        <v>28</v>
      </c>
    </row>
    <row r="14" spans="1:7" s="107" customFormat="1" ht="84" customHeight="1" x14ac:dyDescent="0.25">
      <c r="A14" s="109" t="s">
        <v>0</v>
      </c>
      <c r="B14" s="159" t="s">
        <v>119</v>
      </c>
      <c r="C14" s="159"/>
      <c r="D14" s="159"/>
      <c r="E14" s="22">
        <f>E15+E19+E25+E28</f>
        <v>20</v>
      </c>
      <c r="F14" s="26">
        <f>ROUND(F15+F19+F25+F28,1)</f>
        <v>20</v>
      </c>
      <c r="G14" s="109"/>
    </row>
    <row r="15" spans="1:7" s="14" customFormat="1" ht="28.5" customHeight="1" x14ac:dyDescent="0.25">
      <c r="A15" s="3">
        <v>1</v>
      </c>
      <c r="B15" s="159" t="s">
        <v>47</v>
      </c>
      <c r="C15" s="159"/>
      <c r="D15" s="159"/>
      <c r="E15" s="22">
        <f>5-(E16+E17+E18)</f>
        <v>5</v>
      </c>
      <c r="F15" s="26">
        <f>ROUND(5-(F16+F17+F18),1)</f>
        <v>5</v>
      </c>
      <c r="G15" s="3"/>
    </row>
    <row r="16" spans="1:7" s="14" customFormat="1" ht="105.75" customHeight="1" x14ac:dyDescent="0.25">
      <c r="A16" s="3" t="s">
        <v>30</v>
      </c>
      <c r="B16" s="147" t="s">
        <v>120</v>
      </c>
      <c r="C16" s="148"/>
      <c r="D16" s="149"/>
      <c r="E16" s="23"/>
      <c r="F16" s="19"/>
      <c r="G16" s="3"/>
    </row>
    <row r="17" spans="1:7" s="25" customFormat="1" ht="69" customHeight="1" x14ac:dyDescent="0.25">
      <c r="A17" s="3" t="s">
        <v>31</v>
      </c>
      <c r="B17" s="147" t="s">
        <v>93</v>
      </c>
      <c r="C17" s="148"/>
      <c r="D17" s="149"/>
      <c r="E17" s="23"/>
      <c r="F17" s="19"/>
      <c r="G17" s="31"/>
    </row>
    <row r="18" spans="1:7" s="25" customFormat="1" ht="92.25" customHeight="1" x14ac:dyDescent="0.25">
      <c r="A18" s="3" t="s">
        <v>32</v>
      </c>
      <c r="B18" s="147" t="s">
        <v>48</v>
      </c>
      <c r="C18" s="148"/>
      <c r="D18" s="149"/>
      <c r="E18" s="23"/>
      <c r="F18" s="19"/>
      <c r="G18" s="31"/>
    </row>
    <row r="19" spans="1:7" s="25" customFormat="1" ht="52.5" customHeight="1" x14ac:dyDescent="0.25">
      <c r="A19" s="3">
        <v>2</v>
      </c>
      <c r="B19" s="144" t="s">
        <v>85</v>
      </c>
      <c r="C19" s="145"/>
      <c r="D19" s="146"/>
      <c r="E19" s="22">
        <f>6-(E20+E21+E22+E23+E24)</f>
        <v>6</v>
      </c>
      <c r="F19" s="26">
        <f>ROUND(6-(F20+F21+F22+F23+F24),1)</f>
        <v>6</v>
      </c>
      <c r="G19" s="35"/>
    </row>
    <row r="20" spans="1:7" s="25" customFormat="1" ht="39.75" customHeight="1" x14ac:dyDescent="0.25">
      <c r="A20" s="19" t="s">
        <v>33</v>
      </c>
      <c r="B20" s="147" t="s">
        <v>50</v>
      </c>
      <c r="C20" s="148"/>
      <c r="D20" s="149"/>
      <c r="E20" s="20"/>
      <c r="F20" s="19"/>
      <c r="G20" s="31"/>
    </row>
    <row r="21" spans="1:7" s="25" customFormat="1" ht="59.25" customHeight="1" x14ac:dyDescent="0.25">
      <c r="A21" s="19" t="s">
        <v>34</v>
      </c>
      <c r="B21" s="147" t="s">
        <v>49</v>
      </c>
      <c r="C21" s="148"/>
      <c r="D21" s="149"/>
      <c r="E21" s="20"/>
      <c r="F21" s="19"/>
      <c r="G21" s="31"/>
    </row>
    <row r="22" spans="1:7" s="25" customFormat="1" ht="54.75" customHeight="1" x14ac:dyDescent="0.25">
      <c r="A22" s="3" t="s">
        <v>35</v>
      </c>
      <c r="B22" s="147" t="s">
        <v>83</v>
      </c>
      <c r="C22" s="148"/>
      <c r="D22" s="149"/>
      <c r="E22" s="23"/>
      <c r="F22" s="19"/>
      <c r="G22" s="31"/>
    </row>
    <row r="23" spans="1:7" s="25" customFormat="1" ht="70.5" customHeight="1" x14ac:dyDescent="0.25">
      <c r="A23" s="3" t="s">
        <v>36</v>
      </c>
      <c r="B23" s="147" t="s">
        <v>51</v>
      </c>
      <c r="C23" s="148"/>
      <c r="D23" s="149"/>
      <c r="E23" s="23"/>
      <c r="F23" s="19"/>
      <c r="G23" s="31"/>
    </row>
    <row r="24" spans="1:7" s="25" customFormat="1" ht="39" customHeight="1" x14ac:dyDescent="0.25">
      <c r="A24" s="3" t="s">
        <v>37</v>
      </c>
      <c r="B24" s="147" t="s">
        <v>52</v>
      </c>
      <c r="C24" s="148"/>
      <c r="D24" s="149"/>
      <c r="E24" s="23"/>
      <c r="F24" s="19"/>
      <c r="G24" s="31"/>
    </row>
    <row r="25" spans="1:7" s="14" customFormat="1" ht="59.25" customHeight="1" x14ac:dyDescent="0.25">
      <c r="A25" s="3">
        <v>3</v>
      </c>
      <c r="B25" s="144" t="s">
        <v>53</v>
      </c>
      <c r="C25" s="145"/>
      <c r="D25" s="146"/>
      <c r="E25" s="22">
        <f>5-(E26+E27)</f>
        <v>5</v>
      </c>
      <c r="F25" s="26">
        <f>ROUND(5-(F26+F27),1)</f>
        <v>5</v>
      </c>
      <c r="G25" s="3"/>
    </row>
    <row r="26" spans="1:7" s="25" customFormat="1" ht="99.75" customHeight="1" x14ac:dyDescent="0.25">
      <c r="A26" s="3" t="s">
        <v>38</v>
      </c>
      <c r="B26" s="147" t="s">
        <v>54</v>
      </c>
      <c r="C26" s="148"/>
      <c r="D26" s="149"/>
      <c r="E26" s="23"/>
      <c r="F26" s="19"/>
      <c r="G26" s="31"/>
    </row>
    <row r="27" spans="1:7" s="25" customFormat="1" ht="51" customHeight="1" x14ac:dyDescent="0.25">
      <c r="A27" s="3" t="s">
        <v>39</v>
      </c>
      <c r="B27" s="147" t="s">
        <v>89</v>
      </c>
      <c r="C27" s="148"/>
      <c r="D27" s="149"/>
      <c r="E27" s="23"/>
      <c r="F27" s="19"/>
      <c r="G27" s="31"/>
    </row>
    <row r="28" spans="1:7" s="25" customFormat="1" ht="102.75" customHeight="1" x14ac:dyDescent="0.25">
      <c r="A28" s="37">
        <v>4</v>
      </c>
      <c r="B28" s="144" t="s">
        <v>95</v>
      </c>
      <c r="C28" s="145"/>
      <c r="D28" s="146"/>
      <c r="E28" s="22">
        <f>4-(E29+E30+E31)</f>
        <v>4</v>
      </c>
      <c r="F28" s="26">
        <f>ROUND(4-(F29+F30+F31),1)</f>
        <v>4</v>
      </c>
      <c r="G28" s="35"/>
    </row>
    <row r="29" spans="1:7" s="25" customFormat="1" ht="52.5" customHeight="1" x14ac:dyDescent="0.25">
      <c r="A29" s="3" t="s">
        <v>55</v>
      </c>
      <c r="B29" s="147" t="s">
        <v>56</v>
      </c>
      <c r="C29" s="148"/>
      <c r="D29" s="149"/>
      <c r="E29" s="23"/>
      <c r="F29" s="19"/>
      <c r="G29" s="31"/>
    </row>
    <row r="30" spans="1:7" s="25" customFormat="1" ht="56.45" customHeight="1" x14ac:dyDescent="0.25">
      <c r="A30" s="3" t="s">
        <v>57</v>
      </c>
      <c r="B30" s="147" t="s">
        <v>87</v>
      </c>
      <c r="C30" s="148"/>
      <c r="D30" s="149"/>
      <c r="E30" s="23"/>
      <c r="F30" s="19"/>
      <c r="G30" s="31"/>
    </row>
    <row r="31" spans="1:7" s="25" customFormat="1" ht="59.25" customHeight="1" x14ac:dyDescent="0.25">
      <c r="A31" s="3" t="s">
        <v>58</v>
      </c>
      <c r="B31" s="147" t="s">
        <v>69</v>
      </c>
      <c r="C31" s="148"/>
      <c r="D31" s="149"/>
      <c r="E31" s="23"/>
      <c r="F31" s="19"/>
      <c r="G31" s="31"/>
    </row>
    <row r="32" spans="1:7" s="107" customFormat="1" ht="27.75" customHeight="1" x14ac:dyDescent="0.25">
      <c r="A32" s="109" t="s">
        <v>1</v>
      </c>
      <c r="B32" s="156" t="s">
        <v>18</v>
      </c>
      <c r="C32" s="157"/>
      <c r="D32" s="158"/>
      <c r="E32" s="22">
        <f>E33+E35+E37+E39+E41+E43</f>
        <v>20</v>
      </c>
      <c r="F32" s="26">
        <f>ROUND(F33+F35+F37+F39+F41+F43,1)</f>
        <v>12</v>
      </c>
      <c r="G32" s="109"/>
    </row>
    <row r="33" spans="1:7" s="14" customFormat="1" ht="73.150000000000006" customHeight="1" x14ac:dyDescent="0.25">
      <c r="A33" s="3">
        <v>5</v>
      </c>
      <c r="B33" s="159" t="s">
        <v>2</v>
      </c>
      <c r="C33" s="159"/>
      <c r="D33" s="159"/>
      <c r="E33" s="22">
        <v>1</v>
      </c>
      <c r="F33" s="26">
        <f>IF(F34&gt;1,"1",F34)</f>
        <v>1</v>
      </c>
      <c r="G33" s="3"/>
    </row>
    <row r="34" spans="1:7" s="14" customFormat="1" ht="84" customHeight="1" x14ac:dyDescent="0.25">
      <c r="A34" s="3"/>
      <c r="B34" s="160" t="s">
        <v>73</v>
      </c>
      <c r="C34" s="160"/>
      <c r="D34" s="160"/>
      <c r="E34" s="22"/>
      <c r="F34" s="33">
        <v>1</v>
      </c>
      <c r="G34" s="3"/>
    </row>
    <row r="35" spans="1:7" s="14" customFormat="1" ht="45" customHeight="1" x14ac:dyDescent="0.25">
      <c r="A35" s="3">
        <v>6</v>
      </c>
      <c r="B35" s="144" t="s">
        <v>70</v>
      </c>
      <c r="C35" s="145"/>
      <c r="D35" s="146"/>
      <c r="E35" s="22">
        <v>2</v>
      </c>
      <c r="F35" s="26">
        <f>IF(F36&gt;2,"2",F36)</f>
        <v>2</v>
      </c>
      <c r="G35" s="3"/>
    </row>
    <row r="36" spans="1:7" s="14" customFormat="1" ht="52.5" customHeight="1" x14ac:dyDescent="0.25">
      <c r="A36" s="3"/>
      <c r="B36" s="153" t="s">
        <v>74</v>
      </c>
      <c r="C36" s="154"/>
      <c r="D36" s="155"/>
      <c r="E36" s="22"/>
      <c r="F36" s="33">
        <v>2</v>
      </c>
      <c r="G36" s="3"/>
    </row>
    <row r="37" spans="1:7" s="14" customFormat="1" ht="51" customHeight="1" x14ac:dyDescent="0.25">
      <c r="A37" s="3">
        <v>7</v>
      </c>
      <c r="B37" s="144" t="s">
        <v>71</v>
      </c>
      <c r="C37" s="145"/>
      <c r="D37" s="146"/>
      <c r="E37" s="22">
        <v>2</v>
      </c>
      <c r="F37" s="26">
        <f>IF(F38&gt;2,"2",F38)</f>
        <v>2</v>
      </c>
      <c r="G37" s="3"/>
    </row>
    <row r="38" spans="1:7" s="14" customFormat="1" ht="66" customHeight="1" x14ac:dyDescent="0.25">
      <c r="A38" s="3"/>
      <c r="B38" s="147" t="s">
        <v>41</v>
      </c>
      <c r="C38" s="148"/>
      <c r="D38" s="149"/>
      <c r="E38" s="22"/>
      <c r="F38" s="33">
        <v>2</v>
      </c>
      <c r="G38" s="3"/>
    </row>
    <row r="39" spans="1:7" s="14" customFormat="1" ht="53.25" customHeight="1" x14ac:dyDescent="0.25">
      <c r="A39" s="3">
        <v>8</v>
      </c>
      <c r="B39" s="144" t="s">
        <v>72</v>
      </c>
      <c r="C39" s="145"/>
      <c r="D39" s="146"/>
      <c r="E39" s="22">
        <v>2</v>
      </c>
      <c r="F39" s="26">
        <f>IF(F40&gt;2,"2",F40)</f>
        <v>2</v>
      </c>
      <c r="G39" s="3"/>
    </row>
    <row r="40" spans="1:7" s="14" customFormat="1" ht="70.5" customHeight="1" x14ac:dyDescent="0.25">
      <c r="A40" s="3"/>
      <c r="B40" s="147" t="s">
        <v>40</v>
      </c>
      <c r="C40" s="148"/>
      <c r="D40" s="149"/>
      <c r="E40" s="22"/>
      <c r="F40" s="33">
        <v>2</v>
      </c>
      <c r="G40" s="3"/>
    </row>
    <row r="41" spans="1:7" s="42" customFormat="1" ht="41.25" customHeight="1" x14ac:dyDescent="0.25">
      <c r="A41" s="39">
        <v>9</v>
      </c>
      <c r="B41" s="156" t="s">
        <v>121</v>
      </c>
      <c r="C41" s="157"/>
      <c r="D41" s="158"/>
      <c r="E41" s="40">
        <v>8</v>
      </c>
      <c r="F41" s="26">
        <f>IF(F42&gt;8,"8",F42)</f>
        <v>0</v>
      </c>
      <c r="G41" s="39"/>
    </row>
    <row r="42" spans="1:7" s="42" customFormat="1" ht="123.75" customHeight="1" x14ac:dyDescent="0.25">
      <c r="A42" s="39"/>
      <c r="B42" s="166" t="s">
        <v>90</v>
      </c>
      <c r="C42" s="167"/>
      <c r="D42" s="168"/>
      <c r="E42" s="40"/>
      <c r="F42" s="43"/>
      <c r="G42" s="39"/>
    </row>
    <row r="43" spans="1:7" s="14" customFormat="1" ht="51" customHeight="1" x14ac:dyDescent="0.25">
      <c r="A43" s="3">
        <v>10</v>
      </c>
      <c r="B43" s="144" t="s">
        <v>79</v>
      </c>
      <c r="C43" s="145"/>
      <c r="D43" s="146"/>
      <c r="E43" s="22">
        <v>5</v>
      </c>
      <c r="F43" s="26">
        <f>IF(F44&gt;5,"5",F44)</f>
        <v>5</v>
      </c>
      <c r="G43" s="3"/>
    </row>
    <row r="44" spans="1:7" s="14" customFormat="1" ht="151.5" customHeight="1" x14ac:dyDescent="0.25">
      <c r="A44" s="3"/>
      <c r="B44" s="147" t="s">
        <v>88</v>
      </c>
      <c r="C44" s="148"/>
      <c r="D44" s="149"/>
      <c r="E44" s="22"/>
      <c r="F44" s="33">
        <v>5</v>
      </c>
      <c r="G44" s="111" t="s">
        <v>206</v>
      </c>
    </row>
    <row r="45" spans="1:7" s="107" customFormat="1" ht="25.5" customHeight="1" x14ac:dyDescent="0.25">
      <c r="A45" s="109"/>
      <c r="B45" s="130" t="s">
        <v>4</v>
      </c>
      <c r="C45" s="131"/>
      <c r="D45" s="132"/>
      <c r="E45" s="24">
        <f>E14+E32</f>
        <v>40</v>
      </c>
      <c r="F45" s="48">
        <f>F14+F32</f>
        <v>32</v>
      </c>
      <c r="G45" s="109"/>
    </row>
    <row r="46" spans="1:7" ht="15" customHeight="1" x14ac:dyDescent="0.25">
      <c r="A46" s="29"/>
      <c r="B46" s="30"/>
      <c r="C46" s="30"/>
      <c r="D46" s="30"/>
      <c r="E46" s="29"/>
      <c r="F46" s="29"/>
      <c r="G46" s="29"/>
    </row>
    <row r="48" spans="1:7" ht="25.15" customHeight="1" x14ac:dyDescent="0.25">
      <c r="B48" s="122" t="s">
        <v>125</v>
      </c>
      <c r="C48" s="122"/>
      <c r="D48" s="122"/>
      <c r="E48" s="122"/>
      <c r="F48" s="122"/>
      <c r="G48" s="122"/>
    </row>
    <row r="49" spans="2:7" ht="106.9" customHeight="1" x14ac:dyDescent="0.25">
      <c r="B49" s="123" t="s">
        <v>23</v>
      </c>
      <c r="C49" s="124"/>
      <c r="D49" s="124"/>
      <c r="E49" s="124"/>
      <c r="F49" s="124"/>
      <c r="G49" s="125"/>
    </row>
    <row r="50" spans="2:7" ht="25.15" customHeight="1" x14ac:dyDescent="0.25">
      <c r="B50" s="17"/>
      <c r="D50" s="126" t="s">
        <v>205</v>
      </c>
      <c r="E50" s="126"/>
      <c r="F50" s="126"/>
      <c r="G50" s="126"/>
    </row>
    <row r="51" spans="2:7" ht="30.75" customHeight="1" x14ac:dyDescent="0.25">
      <c r="B51" s="15"/>
      <c r="D51" s="115" t="s">
        <v>127</v>
      </c>
      <c r="E51" s="115"/>
      <c r="F51" s="115"/>
      <c r="G51" s="115"/>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B16:D16"/>
    <mergeCell ref="A2:C2"/>
    <mergeCell ref="D2:G2"/>
    <mergeCell ref="A3:B3"/>
    <mergeCell ref="A5:G5"/>
    <mergeCell ref="B7:G7"/>
    <mergeCell ref="B8:G8"/>
    <mergeCell ref="B9:G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49:G49"/>
    <mergeCell ref="D50:G50"/>
    <mergeCell ref="D51:G51"/>
    <mergeCell ref="B41:D41"/>
    <mergeCell ref="B42:D42"/>
    <mergeCell ref="B43:D43"/>
    <mergeCell ref="B44:D44"/>
    <mergeCell ref="B45:D45"/>
    <mergeCell ref="B48:G48"/>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3" zoomScaleNormal="100" workbookViewId="0">
      <selection activeCell="A5" sqref="A5:G5"/>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128</v>
      </c>
    </row>
    <row r="2" spans="1:7" s="107" customFormat="1" ht="48.75" customHeight="1" x14ac:dyDescent="0.25">
      <c r="A2" s="116" t="s">
        <v>12</v>
      </c>
      <c r="B2" s="116"/>
      <c r="C2" s="116"/>
      <c r="D2" s="116" t="s">
        <v>16</v>
      </c>
      <c r="E2" s="116"/>
      <c r="F2" s="116"/>
      <c r="G2" s="116"/>
    </row>
    <row r="3" spans="1:7" s="107" customFormat="1" ht="8.25" customHeight="1" x14ac:dyDescent="0.25">
      <c r="A3" s="115"/>
      <c r="B3" s="115"/>
      <c r="D3" s="10"/>
      <c r="E3" s="10"/>
      <c r="F3" s="10"/>
      <c r="G3" s="10"/>
    </row>
    <row r="4" spans="1:7" ht="13.9" customHeight="1" x14ac:dyDescent="0.25">
      <c r="B4" s="4"/>
    </row>
    <row r="5" spans="1:7" ht="39.950000000000003" customHeight="1" x14ac:dyDescent="0.25">
      <c r="A5" s="165" t="s">
        <v>209</v>
      </c>
      <c r="B5" s="165"/>
      <c r="C5" s="165"/>
      <c r="D5" s="165"/>
      <c r="E5" s="165"/>
      <c r="F5" s="165"/>
      <c r="G5" s="165"/>
    </row>
    <row r="6" spans="1:7" ht="12" customHeight="1" x14ac:dyDescent="0.25"/>
    <row r="7" spans="1:7" s="1" customFormat="1" ht="21.75" customHeight="1" x14ac:dyDescent="0.25">
      <c r="B7" s="117" t="s">
        <v>174</v>
      </c>
      <c r="C7" s="117"/>
      <c r="D7" s="117"/>
      <c r="E7" s="117"/>
      <c r="F7" s="117"/>
      <c r="G7" s="117"/>
    </row>
    <row r="8" spans="1:7" s="1" customFormat="1" ht="21.75" customHeight="1" x14ac:dyDescent="0.25">
      <c r="B8" s="117" t="s">
        <v>161</v>
      </c>
      <c r="C8" s="117"/>
      <c r="D8" s="117"/>
      <c r="E8" s="117"/>
      <c r="F8" s="117"/>
      <c r="G8" s="117"/>
    </row>
    <row r="9" spans="1:7" s="1" customFormat="1" ht="21.75" customHeight="1" x14ac:dyDescent="0.25">
      <c r="B9" s="117" t="s">
        <v>155</v>
      </c>
      <c r="C9" s="117"/>
      <c r="D9" s="117"/>
      <c r="E9" s="117"/>
      <c r="F9" s="117"/>
      <c r="G9" s="117"/>
    </row>
    <row r="10" spans="1:7" s="1" customFormat="1" ht="21.75" customHeight="1" x14ac:dyDescent="0.25">
      <c r="B10" s="108" t="s">
        <v>46</v>
      </c>
      <c r="C10" s="108"/>
      <c r="D10" s="108"/>
      <c r="E10" s="108"/>
      <c r="F10" s="108"/>
      <c r="G10" s="108"/>
    </row>
    <row r="11" spans="1:7" s="1" customFormat="1" ht="12.75" customHeight="1" x14ac:dyDescent="0.25">
      <c r="B11" s="108"/>
      <c r="C11" s="108"/>
    </row>
    <row r="12" spans="1:7" s="107" customFormat="1" ht="64.5" customHeight="1" x14ac:dyDescent="0.25">
      <c r="A12" s="109" t="s">
        <v>13</v>
      </c>
      <c r="B12" s="161" t="s">
        <v>14</v>
      </c>
      <c r="C12" s="161"/>
      <c r="D12" s="161"/>
      <c r="E12" s="109" t="s">
        <v>15</v>
      </c>
      <c r="F12" s="47" t="s">
        <v>129</v>
      </c>
      <c r="G12" s="109" t="s">
        <v>17</v>
      </c>
    </row>
    <row r="13" spans="1:7" s="18" customFormat="1" ht="16.5" customHeight="1" x14ac:dyDescent="0.25">
      <c r="A13" s="13" t="s">
        <v>24</v>
      </c>
      <c r="B13" s="162" t="s">
        <v>25</v>
      </c>
      <c r="C13" s="163"/>
      <c r="D13" s="164"/>
      <c r="E13" s="13" t="s">
        <v>26</v>
      </c>
      <c r="F13" s="13" t="s">
        <v>27</v>
      </c>
      <c r="G13" s="13" t="s">
        <v>28</v>
      </c>
    </row>
    <row r="14" spans="1:7" s="107" customFormat="1" ht="84" customHeight="1" x14ac:dyDescent="0.25">
      <c r="A14" s="109" t="s">
        <v>0</v>
      </c>
      <c r="B14" s="159" t="s">
        <v>119</v>
      </c>
      <c r="C14" s="159"/>
      <c r="D14" s="159"/>
      <c r="E14" s="22">
        <f>E15+E19+E25+E28</f>
        <v>20</v>
      </c>
      <c r="F14" s="26">
        <f>ROUND(F15+F19+F25+F28,1)</f>
        <v>20</v>
      </c>
      <c r="G14" s="109"/>
    </row>
    <row r="15" spans="1:7" s="14" customFormat="1" ht="28.5" customHeight="1" x14ac:dyDescent="0.25">
      <c r="A15" s="3">
        <v>1</v>
      </c>
      <c r="B15" s="159" t="s">
        <v>47</v>
      </c>
      <c r="C15" s="159"/>
      <c r="D15" s="159"/>
      <c r="E15" s="22">
        <f>5-(E16+E17+E18)</f>
        <v>5</v>
      </c>
      <c r="F15" s="26">
        <f>ROUND(5-(F16+F17+F18),1)</f>
        <v>5</v>
      </c>
      <c r="G15" s="3"/>
    </row>
    <row r="16" spans="1:7" s="14" customFormat="1" ht="105.75" customHeight="1" x14ac:dyDescent="0.25">
      <c r="A16" s="3" t="s">
        <v>30</v>
      </c>
      <c r="B16" s="147" t="s">
        <v>120</v>
      </c>
      <c r="C16" s="148"/>
      <c r="D16" s="149"/>
      <c r="E16" s="23"/>
      <c r="F16" s="19"/>
      <c r="G16" s="3"/>
    </row>
    <row r="17" spans="1:7" s="25" customFormat="1" ht="69" customHeight="1" x14ac:dyDescent="0.25">
      <c r="A17" s="3" t="s">
        <v>31</v>
      </c>
      <c r="B17" s="147" t="s">
        <v>93</v>
      </c>
      <c r="C17" s="148"/>
      <c r="D17" s="149"/>
      <c r="E17" s="23"/>
      <c r="F17" s="19"/>
      <c r="G17" s="31"/>
    </row>
    <row r="18" spans="1:7" s="25" customFormat="1" ht="92.25" customHeight="1" x14ac:dyDescent="0.25">
      <c r="A18" s="3" t="s">
        <v>32</v>
      </c>
      <c r="B18" s="147" t="s">
        <v>48</v>
      </c>
      <c r="C18" s="148"/>
      <c r="D18" s="149"/>
      <c r="E18" s="23"/>
      <c r="F18" s="19"/>
      <c r="G18" s="31"/>
    </row>
    <row r="19" spans="1:7" s="25" customFormat="1" ht="52.5" customHeight="1" x14ac:dyDescent="0.25">
      <c r="A19" s="3">
        <v>2</v>
      </c>
      <c r="B19" s="144" t="s">
        <v>85</v>
      </c>
      <c r="C19" s="145"/>
      <c r="D19" s="146"/>
      <c r="E19" s="22">
        <f>6-(E20+E21+E22+E23+E24)</f>
        <v>6</v>
      </c>
      <c r="F19" s="26">
        <f>ROUND(6-(F20+F21+F22+F23+F24),1)</f>
        <v>6</v>
      </c>
      <c r="G19" s="35"/>
    </row>
    <row r="20" spans="1:7" s="25" customFormat="1" ht="39.75" customHeight="1" x14ac:dyDescent="0.25">
      <c r="A20" s="19" t="s">
        <v>33</v>
      </c>
      <c r="B20" s="147" t="s">
        <v>50</v>
      </c>
      <c r="C20" s="148"/>
      <c r="D20" s="149"/>
      <c r="E20" s="20"/>
      <c r="F20" s="19"/>
      <c r="G20" s="31"/>
    </row>
    <row r="21" spans="1:7" s="25" customFormat="1" ht="59.25" customHeight="1" x14ac:dyDescent="0.25">
      <c r="A21" s="19" t="s">
        <v>34</v>
      </c>
      <c r="B21" s="147" t="s">
        <v>49</v>
      </c>
      <c r="C21" s="148"/>
      <c r="D21" s="149"/>
      <c r="E21" s="20"/>
      <c r="F21" s="19"/>
      <c r="G21" s="31"/>
    </row>
    <row r="22" spans="1:7" s="25" customFormat="1" ht="54.75" customHeight="1" x14ac:dyDescent="0.25">
      <c r="A22" s="3" t="s">
        <v>35</v>
      </c>
      <c r="B22" s="147" t="s">
        <v>83</v>
      </c>
      <c r="C22" s="148"/>
      <c r="D22" s="149"/>
      <c r="E22" s="23"/>
      <c r="F22" s="19"/>
      <c r="G22" s="31"/>
    </row>
    <row r="23" spans="1:7" s="25" customFormat="1" ht="70.5" customHeight="1" x14ac:dyDescent="0.25">
      <c r="A23" s="3" t="s">
        <v>36</v>
      </c>
      <c r="B23" s="147" t="s">
        <v>51</v>
      </c>
      <c r="C23" s="148"/>
      <c r="D23" s="149"/>
      <c r="E23" s="23"/>
      <c r="F23" s="19"/>
      <c r="G23" s="31"/>
    </row>
    <row r="24" spans="1:7" s="25" customFormat="1" ht="39" customHeight="1" x14ac:dyDescent="0.25">
      <c r="A24" s="3" t="s">
        <v>37</v>
      </c>
      <c r="B24" s="147" t="s">
        <v>52</v>
      </c>
      <c r="C24" s="148"/>
      <c r="D24" s="149"/>
      <c r="E24" s="23"/>
      <c r="F24" s="19"/>
      <c r="G24" s="31"/>
    </row>
    <row r="25" spans="1:7" s="14" customFormat="1" ht="59.25" customHeight="1" x14ac:dyDescent="0.25">
      <c r="A25" s="3">
        <v>3</v>
      </c>
      <c r="B25" s="144" t="s">
        <v>53</v>
      </c>
      <c r="C25" s="145"/>
      <c r="D25" s="146"/>
      <c r="E25" s="22">
        <f>5-(E26+E27)</f>
        <v>5</v>
      </c>
      <c r="F25" s="26">
        <f>ROUND(5-(F26+F27),1)</f>
        <v>5</v>
      </c>
      <c r="G25" s="3"/>
    </row>
    <row r="26" spans="1:7" s="25" customFormat="1" ht="99.75" customHeight="1" x14ac:dyDescent="0.25">
      <c r="A26" s="3" t="s">
        <v>38</v>
      </c>
      <c r="B26" s="147" t="s">
        <v>54</v>
      </c>
      <c r="C26" s="148"/>
      <c r="D26" s="149"/>
      <c r="E26" s="23"/>
      <c r="F26" s="19"/>
      <c r="G26" s="31"/>
    </row>
    <row r="27" spans="1:7" s="25" customFormat="1" ht="51" customHeight="1" x14ac:dyDescent="0.25">
      <c r="A27" s="3" t="s">
        <v>39</v>
      </c>
      <c r="B27" s="147" t="s">
        <v>89</v>
      </c>
      <c r="C27" s="148"/>
      <c r="D27" s="149"/>
      <c r="E27" s="23"/>
      <c r="F27" s="19"/>
      <c r="G27" s="31"/>
    </row>
    <row r="28" spans="1:7" s="25" customFormat="1" ht="102.75" customHeight="1" x14ac:dyDescent="0.25">
      <c r="A28" s="37">
        <v>4</v>
      </c>
      <c r="B28" s="144" t="s">
        <v>95</v>
      </c>
      <c r="C28" s="145"/>
      <c r="D28" s="146"/>
      <c r="E28" s="22">
        <f>4-(E29+E30+E31)</f>
        <v>4</v>
      </c>
      <c r="F28" s="26">
        <f>ROUND(4-(F29+F30+F31),1)</f>
        <v>4</v>
      </c>
      <c r="G28" s="35"/>
    </row>
    <row r="29" spans="1:7" s="25" customFormat="1" ht="52.5" customHeight="1" x14ac:dyDescent="0.25">
      <c r="A29" s="3" t="s">
        <v>55</v>
      </c>
      <c r="B29" s="147" t="s">
        <v>56</v>
      </c>
      <c r="C29" s="148"/>
      <c r="D29" s="149"/>
      <c r="E29" s="23"/>
      <c r="F29" s="19"/>
      <c r="G29" s="31"/>
    </row>
    <row r="30" spans="1:7" s="25" customFormat="1" ht="56.45" customHeight="1" x14ac:dyDescent="0.25">
      <c r="A30" s="3" t="s">
        <v>57</v>
      </c>
      <c r="B30" s="147" t="s">
        <v>87</v>
      </c>
      <c r="C30" s="148"/>
      <c r="D30" s="149"/>
      <c r="E30" s="23"/>
      <c r="F30" s="19"/>
      <c r="G30" s="31"/>
    </row>
    <row r="31" spans="1:7" s="25" customFormat="1" ht="59.25" customHeight="1" x14ac:dyDescent="0.25">
      <c r="A31" s="3" t="s">
        <v>58</v>
      </c>
      <c r="B31" s="147" t="s">
        <v>69</v>
      </c>
      <c r="C31" s="148"/>
      <c r="D31" s="149"/>
      <c r="E31" s="23"/>
      <c r="F31" s="19"/>
      <c r="G31" s="31"/>
    </row>
    <row r="32" spans="1:7" s="107" customFormat="1" ht="27.75" customHeight="1" x14ac:dyDescent="0.25">
      <c r="A32" s="109" t="s">
        <v>1</v>
      </c>
      <c r="B32" s="156" t="s">
        <v>18</v>
      </c>
      <c r="C32" s="157"/>
      <c r="D32" s="158"/>
      <c r="E32" s="22">
        <f>E33+E35+E37+E39+E41+E43</f>
        <v>20</v>
      </c>
      <c r="F32" s="26">
        <f>ROUND(F33+F35+F37+F39+F41+F43,1)</f>
        <v>4</v>
      </c>
      <c r="G32" s="109"/>
    </row>
    <row r="33" spans="1:7" s="14" customFormat="1" ht="73.150000000000006" customHeight="1" x14ac:dyDescent="0.25">
      <c r="A33" s="3">
        <v>5</v>
      </c>
      <c r="B33" s="159" t="s">
        <v>2</v>
      </c>
      <c r="C33" s="159"/>
      <c r="D33" s="159"/>
      <c r="E33" s="22">
        <v>1</v>
      </c>
      <c r="F33" s="26">
        <f>IF(F34&gt;1,"1",F34)</f>
        <v>1</v>
      </c>
      <c r="G33" s="3"/>
    </row>
    <row r="34" spans="1:7" s="14" customFormat="1" ht="84" customHeight="1" x14ac:dyDescent="0.25">
      <c r="A34" s="3"/>
      <c r="B34" s="160" t="s">
        <v>73</v>
      </c>
      <c r="C34" s="160"/>
      <c r="D34" s="160"/>
      <c r="E34" s="22"/>
      <c r="F34" s="33">
        <v>1</v>
      </c>
      <c r="G34" s="3"/>
    </row>
    <row r="35" spans="1:7" s="14" customFormat="1" ht="45" customHeight="1" x14ac:dyDescent="0.25">
      <c r="A35" s="3">
        <v>6</v>
      </c>
      <c r="B35" s="144" t="s">
        <v>70</v>
      </c>
      <c r="C35" s="145"/>
      <c r="D35" s="146"/>
      <c r="E35" s="22">
        <v>2</v>
      </c>
      <c r="F35" s="26">
        <f>IF(F36&gt;2,"2",F36)</f>
        <v>0</v>
      </c>
      <c r="G35" s="3"/>
    </row>
    <row r="36" spans="1:7" s="14" customFormat="1" ht="52.5" customHeight="1" x14ac:dyDescent="0.25">
      <c r="A36" s="3"/>
      <c r="B36" s="153" t="s">
        <v>74</v>
      </c>
      <c r="C36" s="154"/>
      <c r="D36" s="155"/>
      <c r="E36" s="22"/>
      <c r="F36" s="33"/>
      <c r="G36" s="3"/>
    </row>
    <row r="37" spans="1:7" s="14" customFormat="1" ht="51" customHeight="1" x14ac:dyDescent="0.25">
      <c r="A37" s="3">
        <v>7</v>
      </c>
      <c r="B37" s="144" t="s">
        <v>71</v>
      </c>
      <c r="C37" s="145"/>
      <c r="D37" s="146"/>
      <c r="E37" s="22">
        <v>2</v>
      </c>
      <c r="F37" s="26">
        <f>IF(F38&gt;2,"2",F38)</f>
        <v>0</v>
      </c>
      <c r="G37" s="3"/>
    </row>
    <row r="38" spans="1:7" s="14" customFormat="1" ht="66" customHeight="1" x14ac:dyDescent="0.25">
      <c r="A38" s="3"/>
      <c r="B38" s="147" t="s">
        <v>41</v>
      </c>
      <c r="C38" s="148"/>
      <c r="D38" s="149"/>
      <c r="E38" s="22"/>
      <c r="F38" s="33"/>
      <c r="G38" s="3"/>
    </row>
    <row r="39" spans="1:7" s="14" customFormat="1" ht="53.25" customHeight="1" x14ac:dyDescent="0.25">
      <c r="A39" s="3">
        <v>8</v>
      </c>
      <c r="B39" s="144" t="s">
        <v>72</v>
      </c>
      <c r="C39" s="145"/>
      <c r="D39" s="146"/>
      <c r="E39" s="22">
        <v>2</v>
      </c>
      <c r="F39" s="26">
        <f>IF(F40&gt;2,"2",F40)</f>
        <v>2</v>
      </c>
      <c r="G39" s="3"/>
    </row>
    <row r="40" spans="1:7" s="14" customFormat="1" ht="70.5" customHeight="1" x14ac:dyDescent="0.25">
      <c r="A40" s="3"/>
      <c r="B40" s="147" t="s">
        <v>40</v>
      </c>
      <c r="C40" s="148"/>
      <c r="D40" s="149"/>
      <c r="E40" s="22"/>
      <c r="F40" s="33">
        <v>2</v>
      </c>
      <c r="G40" s="3"/>
    </row>
    <row r="41" spans="1:7" s="42" customFormat="1" ht="41.25" customHeight="1" x14ac:dyDescent="0.25">
      <c r="A41" s="39">
        <v>9</v>
      </c>
      <c r="B41" s="156" t="s">
        <v>121</v>
      </c>
      <c r="C41" s="157"/>
      <c r="D41" s="158"/>
      <c r="E41" s="40">
        <v>8</v>
      </c>
      <c r="F41" s="26">
        <f>IF(F42&gt;8,"8",F42)</f>
        <v>0</v>
      </c>
      <c r="G41" s="39"/>
    </row>
    <row r="42" spans="1:7" s="42" customFormat="1" ht="123.75" customHeight="1" x14ac:dyDescent="0.25">
      <c r="A42" s="39"/>
      <c r="B42" s="166" t="s">
        <v>90</v>
      </c>
      <c r="C42" s="167"/>
      <c r="D42" s="168"/>
      <c r="E42" s="40"/>
      <c r="F42" s="43"/>
      <c r="G42" s="39"/>
    </row>
    <row r="43" spans="1:7" s="14" customFormat="1" ht="51" customHeight="1" x14ac:dyDescent="0.25">
      <c r="A43" s="3">
        <v>10</v>
      </c>
      <c r="B43" s="144" t="s">
        <v>79</v>
      </c>
      <c r="C43" s="145"/>
      <c r="D43" s="146"/>
      <c r="E43" s="22">
        <v>5</v>
      </c>
      <c r="F43" s="26">
        <f>IF(F44&gt;5,"5",F44)</f>
        <v>1</v>
      </c>
      <c r="G43" s="3"/>
    </row>
    <row r="44" spans="1:7" s="14" customFormat="1" ht="151.5" customHeight="1" x14ac:dyDescent="0.25">
      <c r="A44" s="3"/>
      <c r="B44" s="147" t="s">
        <v>88</v>
      </c>
      <c r="C44" s="148"/>
      <c r="D44" s="149"/>
      <c r="E44" s="22"/>
      <c r="F44" s="33">
        <v>1</v>
      </c>
      <c r="G44" s="111" t="s">
        <v>173</v>
      </c>
    </row>
    <row r="45" spans="1:7" s="107" customFormat="1" ht="25.5" customHeight="1" x14ac:dyDescent="0.25">
      <c r="A45" s="109"/>
      <c r="B45" s="130" t="s">
        <v>4</v>
      </c>
      <c r="C45" s="131"/>
      <c r="D45" s="132"/>
      <c r="E45" s="24">
        <f>E14+E32</f>
        <v>40</v>
      </c>
      <c r="F45" s="48">
        <f>F14+F32</f>
        <v>24</v>
      </c>
      <c r="G45" s="109"/>
    </row>
    <row r="46" spans="1:7" ht="15" customHeight="1" x14ac:dyDescent="0.25">
      <c r="A46" s="29"/>
      <c r="B46" s="30"/>
      <c r="C46" s="30"/>
      <c r="D46" s="30"/>
      <c r="E46" s="29"/>
      <c r="F46" s="29"/>
      <c r="G46" s="29"/>
    </row>
    <row r="48" spans="1:7" ht="25.15" customHeight="1" x14ac:dyDescent="0.25">
      <c r="B48" s="122" t="s">
        <v>125</v>
      </c>
      <c r="C48" s="122"/>
      <c r="D48" s="122"/>
      <c r="E48" s="122"/>
      <c r="F48" s="122"/>
      <c r="G48" s="122"/>
    </row>
    <row r="49" spans="2:7" ht="106.9" customHeight="1" x14ac:dyDescent="0.25">
      <c r="B49" s="123" t="s">
        <v>23</v>
      </c>
      <c r="C49" s="124"/>
      <c r="D49" s="124"/>
      <c r="E49" s="124"/>
      <c r="F49" s="124"/>
      <c r="G49" s="125"/>
    </row>
    <row r="50" spans="2:7" ht="25.15" customHeight="1" x14ac:dyDescent="0.25">
      <c r="B50" s="17"/>
      <c r="D50" s="126" t="s">
        <v>205</v>
      </c>
      <c r="E50" s="126"/>
      <c r="F50" s="126"/>
      <c r="G50" s="126"/>
    </row>
    <row r="51" spans="2:7" ht="30.75" customHeight="1" x14ac:dyDescent="0.25">
      <c r="B51" s="15"/>
      <c r="D51" s="115" t="s">
        <v>127</v>
      </c>
      <c r="E51" s="115"/>
      <c r="F51" s="115"/>
      <c r="G51" s="115"/>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B16:D16"/>
    <mergeCell ref="A2:C2"/>
    <mergeCell ref="D2:G2"/>
    <mergeCell ref="A3:B3"/>
    <mergeCell ref="A5:G5"/>
    <mergeCell ref="B7:G7"/>
    <mergeCell ref="B8:G8"/>
    <mergeCell ref="B9:G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49:G49"/>
    <mergeCell ref="D50:G50"/>
    <mergeCell ref="D51:G51"/>
    <mergeCell ref="B41:D41"/>
    <mergeCell ref="B42:D42"/>
    <mergeCell ref="B43:D43"/>
    <mergeCell ref="B44:D44"/>
    <mergeCell ref="B45:D45"/>
    <mergeCell ref="B48:G48"/>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4"/>
  <sheetViews>
    <sheetView tabSelected="1" topLeftCell="A7" zoomScaleNormal="100" workbookViewId="0">
      <selection activeCell="L22" sqref="L22"/>
    </sheetView>
  </sheetViews>
  <sheetFormatPr defaultRowHeight="15.75" x14ac:dyDescent="0.25"/>
  <cols>
    <col min="1" max="1" width="5" style="53" customWidth="1"/>
    <col min="2" max="2" width="21.5703125" style="54" customWidth="1"/>
    <col min="3" max="3" width="9.140625" style="53" customWidth="1"/>
    <col min="4" max="4" width="25.5703125" style="53" customWidth="1"/>
    <col min="5" max="5" width="10.85546875" style="53" customWidth="1"/>
    <col min="6" max="6" width="8.5703125" style="53" customWidth="1"/>
    <col min="7" max="8" width="8.140625" style="53" customWidth="1"/>
    <col min="9" max="9" width="8.85546875" style="53" customWidth="1"/>
    <col min="10" max="12" width="6" style="53" customWidth="1"/>
    <col min="13" max="13" width="7.5703125" style="53" customWidth="1"/>
    <col min="14" max="14" width="7" style="53" customWidth="1"/>
    <col min="15" max="15" width="10.85546875" style="53" customWidth="1"/>
    <col min="16" max="16" width="9" style="53" customWidth="1"/>
    <col min="17" max="17" width="9.140625" style="53" customWidth="1"/>
    <col min="18" max="18" width="8" style="53" customWidth="1"/>
    <col min="19" max="19" width="9" style="53" customWidth="1"/>
    <col min="20" max="21" width="14.5703125" style="53" customWidth="1"/>
    <col min="22" max="16384" width="9.140625" style="53"/>
  </cols>
  <sheetData>
    <row r="1" spans="1:21" x14ac:dyDescent="0.25">
      <c r="T1" s="55"/>
    </row>
    <row r="2" spans="1:21" s="56" customFormat="1" ht="48.75" customHeight="1" x14ac:dyDescent="0.25">
      <c r="A2" s="169" t="s">
        <v>194</v>
      </c>
      <c r="B2" s="169"/>
      <c r="C2" s="169"/>
      <c r="D2" s="169"/>
      <c r="M2" s="57"/>
      <c r="N2" s="57"/>
      <c r="O2" s="169" t="s">
        <v>16</v>
      </c>
      <c r="P2" s="169"/>
      <c r="Q2" s="169"/>
      <c r="R2" s="169"/>
      <c r="S2" s="169"/>
      <c r="T2" s="169"/>
    </row>
    <row r="3" spans="1:21" ht="14.25" customHeight="1" x14ac:dyDescent="0.25"/>
    <row r="4" spans="1:21" ht="58.5" customHeight="1" x14ac:dyDescent="0.25">
      <c r="A4" s="170" t="s">
        <v>200</v>
      </c>
      <c r="B4" s="170"/>
      <c r="C4" s="170"/>
      <c r="D4" s="170"/>
      <c r="E4" s="170"/>
      <c r="F4" s="170"/>
      <c r="G4" s="170"/>
      <c r="H4" s="170"/>
      <c r="I4" s="170"/>
      <c r="J4" s="170"/>
      <c r="K4" s="170"/>
      <c r="L4" s="170"/>
      <c r="M4" s="170"/>
      <c r="N4" s="170"/>
      <c r="O4" s="170"/>
      <c r="P4" s="170"/>
      <c r="Q4" s="170"/>
      <c r="R4" s="170"/>
      <c r="S4" s="170"/>
      <c r="T4" s="170"/>
    </row>
    <row r="5" spans="1:21" ht="16.5" x14ac:dyDescent="0.25">
      <c r="A5" s="171"/>
      <c r="B5" s="171"/>
      <c r="C5" s="171"/>
      <c r="D5" s="171"/>
      <c r="E5" s="171"/>
      <c r="F5" s="171"/>
      <c r="G5" s="171"/>
      <c r="H5" s="171"/>
      <c r="I5" s="171"/>
      <c r="J5" s="171"/>
      <c r="K5" s="171"/>
      <c r="L5" s="171"/>
      <c r="M5" s="171"/>
      <c r="N5" s="171"/>
      <c r="O5" s="171"/>
      <c r="P5" s="171"/>
      <c r="Q5" s="171"/>
      <c r="R5" s="171"/>
      <c r="S5" s="171"/>
      <c r="T5" s="171"/>
    </row>
    <row r="6" spans="1:21" ht="6.75" customHeight="1" x14ac:dyDescent="0.25"/>
    <row r="7" spans="1:21" s="56" customFormat="1" ht="34.5" customHeight="1" x14ac:dyDescent="0.25">
      <c r="A7" s="172" t="s">
        <v>13</v>
      </c>
      <c r="B7" s="175" t="s">
        <v>130</v>
      </c>
      <c r="C7" s="176"/>
      <c r="D7" s="172" t="s">
        <v>131</v>
      </c>
      <c r="E7" s="172" t="s">
        <v>132</v>
      </c>
      <c r="F7" s="181" t="s">
        <v>133</v>
      </c>
      <c r="G7" s="182"/>
      <c r="H7" s="182"/>
      <c r="I7" s="182"/>
      <c r="J7" s="182"/>
      <c r="K7" s="182"/>
      <c r="L7" s="182"/>
      <c r="M7" s="182"/>
      <c r="N7" s="182"/>
      <c r="O7" s="183"/>
      <c r="P7" s="184" t="s">
        <v>134</v>
      </c>
      <c r="Q7" s="185"/>
      <c r="R7" s="185"/>
      <c r="S7" s="185"/>
      <c r="T7" s="186"/>
      <c r="U7" s="172" t="s">
        <v>17</v>
      </c>
    </row>
    <row r="8" spans="1:21" s="56" customFormat="1" ht="39" customHeight="1" x14ac:dyDescent="0.25">
      <c r="A8" s="173"/>
      <c r="B8" s="177"/>
      <c r="C8" s="178"/>
      <c r="D8" s="173"/>
      <c r="E8" s="173"/>
      <c r="F8" s="172" t="s">
        <v>135</v>
      </c>
      <c r="G8" s="187" t="s">
        <v>136</v>
      </c>
      <c r="H8" s="187"/>
      <c r="I8" s="187"/>
      <c r="J8" s="191" t="s">
        <v>201</v>
      </c>
      <c r="K8" s="191"/>
      <c r="L8" s="191"/>
      <c r="M8" s="172" t="s">
        <v>143</v>
      </c>
      <c r="N8" s="172" t="s">
        <v>144</v>
      </c>
      <c r="O8" s="172" t="s">
        <v>137</v>
      </c>
      <c r="P8" s="172" t="s">
        <v>138</v>
      </c>
      <c r="Q8" s="172" t="s">
        <v>139</v>
      </c>
      <c r="R8" s="172" t="s">
        <v>140</v>
      </c>
      <c r="S8" s="172" t="s">
        <v>141</v>
      </c>
      <c r="T8" s="172" t="s">
        <v>152</v>
      </c>
      <c r="U8" s="173"/>
    </row>
    <row r="9" spans="1:21" s="56" customFormat="1" ht="65.25" customHeight="1" x14ac:dyDescent="0.25">
      <c r="A9" s="174"/>
      <c r="B9" s="179"/>
      <c r="C9" s="180"/>
      <c r="D9" s="174"/>
      <c r="E9" s="174"/>
      <c r="F9" s="174"/>
      <c r="G9" s="102" t="s">
        <v>148</v>
      </c>
      <c r="H9" s="102" t="s">
        <v>149</v>
      </c>
      <c r="I9" s="102" t="s">
        <v>150</v>
      </c>
      <c r="J9" s="58" t="s">
        <v>210</v>
      </c>
      <c r="K9" s="58" t="s">
        <v>211</v>
      </c>
      <c r="L9" s="58" t="s">
        <v>212</v>
      </c>
      <c r="M9" s="174"/>
      <c r="N9" s="174"/>
      <c r="O9" s="174"/>
      <c r="P9" s="174"/>
      <c r="Q9" s="174"/>
      <c r="R9" s="174"/>
      <c r="S9" s="174"/>
      <c r="T9" s="174"/>
      <c r="U9" s="174"/>
    </row>
    <row r="10" spans="1:21" s="56" customFormat="1" ht="39" customHeight="1" x14ac:dyDescent="0.25">
      <c r="A10" s="99">
        <v>-1</v>
      </c>
      <c r="B10" s="188">
        <f>A10-1</f>
        <v>-2</v>
      </c>
      <c r="C10" s="189"/>
      <c r="D10" s="100">
        <f>B10-1</f>
        <v>-3</v>
      </c>
      <c r="E10" s="100">
        <f t="shared" ref="E10:N10" si="0">D10-1</f>
        <v>-4</v>
      </c>
      <c r="F10" s="100">
        <f t="shared" si="0"/>
        <v>-5</v>
      </c>
      <c r="G10" s="103">
        <f t="shared" si="0"/>
        <v>-6</v>
      </c>
      <c r="H10" s="103">
        <f t="shared" si="0"/>
        <v>-7</v>
      </c>
      <c r="I10" s="103">
        <f t="shared" si="0"/>
        <v>-8</v>
      </c>
      <c r="J10" s="100">
        <f t="shared" si="0"/>
        <v>-9</v>
      </c>
      <c r="K10" s="100">
        <f t="shared" si="0"/>
        <v>-10</v>
      </c>
      <c r="L10" s="100">
        <f t="shared" si="0"/>
        <v>-11</v>
      </c>
      <c r="M10" s="100">
        <f t="shared" si="0"/>
        <v>-12</v>
      </c>
      <c r="N10" s="100">
        <f t="shared" si="0"/>
        <v>-13</v>
      </c>
      <c r="O10" s="98" t="s">
        <v>151</v>
      </c>
      <c r="P10" s="100">
        <v>-15</v>
      </c>
      <c r="Q10" s="100">
        <f>P10-1</f>
        <v>-16</v>
      </c>
      <c r="R10" s="100">
        <f>Q10-1</f>
        <v>-17</v>
      </c>
      <c r="S10" s="100">
        <f>R10-1</f>
        <v>-18</v>
      </c>
      <c r="T10" s="100">
        <f>S10-1</f>
        <v>-19</v>
      </c>
      <c r="U10" s="101"/>
    </row>
    <row r="11" spans="1:21" s="56" customFormat="1" ht="18.75" customHeight="1" x14ac:dyDescent="0.25">
      <c r="A11" s="82" t="s">
        <v>0</v>
      </c>
      <c r="B11" s="83" t="s">
        <v>142</v>
      </c>
      <c r="C11" s="84"/>
      <c r="D11" s="85"/>
      <c r="E11" s="86"/>
      <c r="F11" s="86"/>
      <c r="G11" s="104"/>
      <c r="H11" s="104"/>
      <c r="I11" s="104"/>
      <c r="J11" s="86"/>
      <c r="K11" s="86"/>
      <c r="L11" s="86"/>
      <c r="M11" s="86"/>
      <c r="N11" s="86"/>
      <c r="O11" s="86"/>
      <c r="P11" s="87"/>
      <c r="Q11" s="87"/>
      <c r="R11" s="87"/>
      <c r="S11" s="87"/>
      <c r="T11" s="87"/>
      <c r="U11" s="88"/>
    </row>
    <row r="12" spans="1:21" s="56" customFormat="1" ht="23.45" customHeight="1" x14ac:dyDescent="0.25">
      <c r="A12" s="60">
        <v>1</v>
      </c>
      <c r="B12" s="61" t="s">
        <v>175</v>
      </c>
      <c r="C12" s="62" t="s">
        <v>176</v>
      </c>
      <c r="D12" s="113" t="s">
        <v>189</v>
      </c>
      <c r="E12" s="64">
        <v>92</v>
      </c>
      <c r="F12" s="64">
        <v>32</v>
      </c>
      <c r="G12" s="105">
        <v>15</v>
      </c>
      <c r="H12" s="105">
        <v>15</v>
      </c>
      <c r="I12" s="105">
        <v>30</v>
      </c>
      <c r="J12" s="64" t="s">
        <v>198</v>
      </c>
      <c r="K12" s="64" t="s">
        <v>198</v>
      </c>
      <c r="L12" s="64"/>
      <c r="M12" s="64"/>
      <c r="N12" s="64"/>
      <c r="O12" s="65">
        <f t="shared" ref="O12:O15" si="1">ROUND(F12+G12+H12+I12+M12-N12,1)</f>
        <v>92</v>
      </c>
      <c r="P12" s="66" t="str">
        <f>IF(AND($O12&gt;=90,$O12&lt;=100),"X",IF($O12&lt;90,"",""))</f>
        <v>X</v>
      </c>
      <c r="Q12" s="66" t="str">
        <f>IF(AND($O12&gt;=75,$O12&lt;90),"X",IF($O12&lt;75,"",""))</f>
        <v/>
      </c>
      <c r="R12" s="66" t="str">
        <f>IF(AND($O12&gt;=50,$O12&lt;75),"X",IF($O12&lt;50,"",""))</f>
        <v/>
      </c>
      <c r="S12" s="66" t="str">
        <f t="shared" ref="S12:S15" si="2">IF($O12&lt;50,"X","")</f>
        <v/>
      </c>
      <c r="T12" s="59"/>
      <c r="U12" s="58"/>
    </row>
    <row r="13" spans="1:21" s="68" customFormat="1" ht="23.45" customHeight="1" x14ac:dyDescent="0.25">
      <c r="A13" s="60">
        <v>2</v>
      </c>
      <c r="B13" s="61" t="s">
        <v>177</v>
      </c>
      <c r="C13" s="62" t="s">
        <v>178</v>
      </c>
      <c r="D13" s="63"/>
      <c r="E13" s="64">
        <v>96</v>
      </c>
      <c r="F13" s="64">
        <v>36</v>
      </c>
      <c r="G13" s="105">
        <v>15</v>
      </c>
      <c r="H13" s="105">
        <v>15</v>
      </c>
      <c r="I13" s="105">
        <v>30</v>
      </c>
      <c r="J13" s="64" t="s">
        <v>198</v>
      </c>
      <c r="K13" s="64" t="s">
        <v>198</v>
      </c>
      <c r="L13" s="64"/>
      <c r="M13" s="64"/>
      <c r="N13" s="64"/>
      <c r="O13" s="65">
        <v>96</v>
      </c>
      <c r="P13" s="66" t="str">
        <f>IF(AND($O13&gt;=90,$O13&lt;=100),"X",IF($O13&lt;90,"",""))</f>
        <v>X</v>
      </c>
      <c r="Q13" s="66" t="str">
        <f>IF(AND($O13&gt;=75,$O13&lt;90),"X",IF($O13&lt;75,"",""))</f>
        <v/>
      </c>
      <c r="R13" s="66" t="str">
        <f>IF(AND($O13&gt;=50,$O13&lt;75),"X",IF($O13&lt;50,"",""))</f>
        <v/>
      </c>
      <c r="S13" s="66" t="str">
        <f t="shared" si="2"/>
        <v/>
      </c>
      <c r="T13" s="59"/>
      <c r="U13" s="67"/>
    </row>
    <row r="14" spans="1:21" s="68" customFormat="1" ht="23.45" customHeight="1" x14ac:dyDescent="0.25">
      <c r="A14" s="60">
        <v>3</v>
      </c>
      <c r="B14" s="61" t="s">
        <v>179</v>
      </c>
      <c r="C14" s="62" t="s">
        <v>180</v>
      </c>
      <c r="D14" s="114" t="s">
        <v>190</v>
      </c>
      <c r="E14" s="64">
        <v>92</v>
      </c>
      <c r="F14" s="64">
        <v>32</v>
      </c>
      <c r="G14" s="105">
        <v>15</v>
      </c>
      <c r="H14" s="105">
        <v>15</v>
      </c>
      <c r="I14" s="105">
        <v>30</v>
      </c>
      <c r="J14" s="64" t="s">
        <v>198</v>
      </c>
      <c r="K14" s="64" t="s">
        <v>198</v>
      </c>
      <c r="L14" s="64"/>
      <c r="M14" s="64"/>
      <c r="N14" s="64"/>
      <c r="O14" s="65">
        <v>92</v>
      </c>
      <c r="P14" s="66" t="str">
        <f>IF(AND($O14&gt;=90,$O14&lt;=100),"X",IF($O14&lt;90,"",""))</f>
        <v>X</v>
      </c>
      <c r="Q14" s="66" t="str">
        <f>IF(AND($O14&gt;=75,$O14&lt;90),"X",IF($O14&lt;75,"",""))</f>
        <v/>
      </c>
      <c r="R14" s="66" t="str">
        <f>IF(AND($O14&gt;=50,$O14&lt;75),"X",IF($O14&lt;50,"",""))</f>
        <v/>
      </c>
      <c r="S14" s="66" t="str">
        <f t="shared" si="2"/>
        <v/>
      </c>
      <c r="T14" s="59"/>
      <c r="U14" s="67"/>
    </row>
    <row r="15" spans="1:21" s="56" customFormat="1" ht="23.45" customHeight="1" x14ac:dyDescent="0.25">
      <c r="A15" s="60">
        <v>4</v>
      </c>
      <c r="B15" s="61" t="s">
        <v>181</v>
      </c>
      <c r="C15" s="62" t="s">
        <v>182</v>
      </c>
      <c r="D15" s="114" t="s">
        <v>191</v>
      </c>
      <c r="E15" s="64">
        <v>92</v>
      </c>
      <c r="F15" s="64">
        <v>32</v>
      </c>
      <c r="G15" s="105">
        <v>15</v>
      </c>
      <c r="H15" s="105">
        <v>15</v>
      </c>
      <c r="I15" s="105">
        <v>30</v>
      </c>
      <c r="J15" s="64" t="s">
        <v>198</v>
      </c>
      <c r="K15" s="64" t="s">
        <v>198</v>
      </c>
      <c r="L15" s="64"/>
      <c r="M15" s="64"/>
      <c r="N15" s="64"/>
      <c r="O15" s="65">
        <f t="shared" si="1"/>
        <v>92</v>
      </c>
      <c r="P15" s="66" t="str">
        <f>IF(AND($O15&gt;=90,$O15&lt;=100),"X",IF($O15&lt;90,"",""))</f>
        <v>X</v>
      </c>
      <c r="Q15" s="66" t="str">
        <f>IF(AND($O15&gt;=75,$O15&lt;90),"X",IF($O15&lt;75,"",""))</f>
        <v/>
      </c>
      <c r="R15" s="66" t="str">
        <f>IF(AND($O15&gt;=50,$O15&lt;75),"X",IF($O15&lt;50,"",""))</f>
        <v/>
      </c>
      <c r="S15" s="66" t="str">
        <f t="shared" si="2"/>
        <v/>
      </c>
      <c r="T15" s="59"/>
      <c r="U15" s="58"/>
    </row>
    <row r="16" spans="1:21" s="70" customFormat="1" ht="23.45" customHeight="1" x14ac:dyDescent="0.25">
      <c r="A16" s="89" t="s">
        <v>1</v>
      </c>
      <c r="B16" s="90" t="s">
        <v>145</v>
      </c>
      <c r="C16" s="91"/>
      <c r="D16" s="92"/>
      <c r="E16" s="93"/>
      <c r="F16" s="93"/>
      <c r="G16" s="106"/>
      <c r="H16" s="106"/>
      <c r="I16" s="106"/>
      <c r="J16" s="93"/>
      <c r="K16" s="93"/>
      <c r="L16" s="93"/>
      <c r="M16" s="93"/>
      <c r="N16" s="93"/>
      <c r="O16" s="93"/>
      <c r="P16" s="82"/>
      <c r="Q16" s="94"/>
      <c r="R16" s="94"/>
      <c r="S16" s="94"/>
      <c r="T16" s="94"/>
      <c r="U16" s="95"/>
    </row>
    <row r="17" spans="1:21" s="70" customFormat="1" ht="23.45" customHeight="1" x14ac:dyDescent="0.25">
      <c r="A17" s="89" t="s">
        <v>146</v>
      </c>
      <c r="B17" s="90" t="s">
        <v>147</v>
      </c>
      <c r="C17" s="96"/>
      <c r="D17" s="97"/>
      <c r="E17" s="93"/>
      <c r="F17" s="93"/>
      <c r="G17" s="106"/>
      <c r="H17" s="106"/>
      <c r="I17" s="106"/>
      <c r="J17" s="93"/>
      <c r="K17" s="93"/>
      <c r="L17" s="93"/>
      <c r="M17" s="93"/>
      <c r="N17" s="93"/>
      <c r="O17" s="93"/>
      <c r="P17" s="82"/>
      <c r="Q17" s="94"/>
      <c r="R17" s="94"/>
      <c r="S17" s="94"/>
      <c r="T17" s="94"/>
      <c r="U17" s="95"/>
    </row>
    <row r="18" spans="1:21" s="70" customFormat="1" ht="23.45" customHeight="1" x14ac:dyDescent="0.25">
      <c r="A18" s="60">
        <v>1</v>
      </c>
      <c r="B18" s="61" t="s">
        <v>183</v>
      </c>
      <c r="C18" s="62" t="s">
        <v>184</v>
      </c>
      <c r="D18" s="114" t="s">
        <v>192</v>
      </c>
      <c r="E18" s="71">
        <v>85</v>
      </c>
      <c r="F18" s="71">
        <v>30</v>
      </c>
      <c r="G18" s="106">
        <v>15</v>
      </c>
      <c r="H18" s="106">
        <v>15</v>
      </c>
      <c r="I18" s="106">
        <v>25</v>
      </c>
      <c r="J18" s="71" t="s">
        <v>203</v>
      </c>
      <c r="K18" s="71" t="s">
        <v>199</v>
      </c>
      <c r="L18" s="71"/>
      <c r="M18" s="71"/>
      <c r="N18" s="71"/>
      <c r="O18" s="65">
        <f>ROUND(F18+G18+H18+I18+M18-N18,1)</f>
        <v>85</v>
      </c>
      <c r="P18" s="66" t="str">
        <f>IF(AND($O18&gt;=90,$O18&lt;=100),"X",IF($O18&lt;90,"",""))</f>
        <v/>
      </c>
      <c r="Q18" s="66" t="str">
        <f>IF(AND($O18&gt;=75,$O18&lt;90),"X",IF($O18&lt;75,"",""))</f>
        <v>X</v>
      </c>
      <c r="R18" s="66" t="str">
        <f>IF(AND($O18&gt;=50,$O18&lt;75),"X",IF($O18&lt;50,"",""))</f>
        <v/>
      </c>
      <c r="S18" s="66" t="str">
        <f>IF($O18&lt;50,"X","")</f>
        <v/>
      </c>
      <c r="T18" s="72"/>
      <c r="U18" s="69"/>
    </row>
    <row r="19" spans="1:21" s="70" customFormat="1" ht="23.45" customHeight="1" x14ac:dyDescent="0.25">
      <c r="A19" s="60">
        <v>2</v>
      </c>
      <c r="B19" s="61" t="s">
        <v>185</v>
      </c>
      <c r="C19" s="62" t="s">
        <v>186</v>
      </c>
      <c r="D19" s="63"/>
      <c r="E19" s="71">
        <v>92</v>
      </c>
      <c r="F19" s="71">
        <v>32</v>
      </c>
      <c r="G19" s="106">
        <v>15</v>
      </c>
      <c r="H19" s="106">
        <v>15</v>
      </c>
      <c r="I19" s="106">
        <v>30</v>
      </c>
      <c r="J19" s="71" t="s">
        <v>198</v>
      </c>
      <c r="K19" s="71" t="s">
        <v>198</v>
      </c>
      <c r="L19" s="71"/>
      <c r="M19" s="71"/>
      <c r="N19" s="71"/>
      <c r="O19" s="65">
        <f>ROUND(F19+G19+H19+I19+M19-N19,1)</f>
        <v>92</v>
      </c>
      <c r="P19" s="66" t="str">
        <f>IF(AND($O19&gt;=90,$O19&lt;=100),"X",IF($O19&lt;90,"",""))</f>
        <v>X</v>
      </c>
      <c r="Q19" s="66" t="str">
        <f>IF(AND($O19&gt;=75,$O19&lt;90),"X",IF($O19&lt;75,"",""))</f>
        <v/>
      </c>
      <c r="R19" s="66" t="str">
        <f>IF(AND($O19&gt;=50,$O19&lt;75),"X",IF($O19&lt;50,"",""))</f>
        <v/>
      </c>
      <c r="S19" s="66" t="str">
        <f>IF($O19&lt;50,"X","")</f>
        <v/>
      </c>
      <c r="T19" s="72"/>
      <c r="U19" s="69"/>
    </row>
    <row r="20" spans="1:21" s="70" customFormat="1" ht="23.45" customHeight="1" x14ac:dyDescent="0.25">
      <c r="A20" s="60">
        <v>3</v>
      </c>
      <c r="B20" s="61" t="s">
        <v>187</v>
      </c>
      <c r="C20" s="62" t="s">
        <v>188</v>
      </c>
      <c r="D20" s="63"/>
      <c r="E20" s="71">
        <v>84</v>
      </c>
      <c r="F20" s="71">
        <v>24</v>
      </c>
      <c r="G20" s="106">
        <v>15</v>
      </c>
      <c r="H20" s="106">
        <v>15</v>
      </c>
      <c r="I20" s="106">
        <v>30</v>
      </c>
      <c r="J20" s="71" t="s">
        <v>199</v>
      </c>
      <c r="K20" s="71" t="s">
        <v>199</v>
      </c>
      <c r="L20" s="71"/>
      <c r="M20" s="71"/>
      <c r="N20" s="71"/>
      <c r="O20" s="112"/>
      <c r="P20" s="66"/>
      <c r="Q20" s="66" t="s">
        <v>193</v>
      </c>
      <c r="R20" s="66"/>
      <c r="S20" s="66"/>
      <c r="T20" s="72"/>
      <c r="U20" s="69"/>
    </row>
    <row r="21" spans="1:21" s="70" customFormat="1" ht="23.45" customHeight="1" x14ac:dyDescent="0.25">
      <c r="A21" s="73"/>
      <c r="B21" s="74"/>
      <c r="C21" s="74"/>
      <c r="D21" s="75"/>
      <c r="E21" s="76"/>
      <c r="F21" s="76"/>
      <c r="G21" s="76"/>
      <c r="H21" s="76"/>
      <c r="I21" s="76"/>
      <c r="J21" s="76"/>
      <c r="K21" s="76"/>
      <c r="L21" s="76"/>
      <c r="M21" s="76"/>
      <c r="N21" s="76"/>
      <c r="O21" s="76"/>
      <c r="P21" s="77"/>
      <c r="Q21" s="78"/>
      <c r="R21" s="78"/>
      <c r="S21" s="78"/>
      <c r="T21" s="78"/>
      <c r="U21" s="79"/>
    </row>
    <row r="22" spans="1:21" s="80" customFormat="1" ht="21" customHeight="1" x14ac:dyDescent="0.25">
      <c r="B22" s="81"/>
      <c r="P22" s="190" t="s">
        <v>202</v>
      </c>
      <c r="Q22" s="190"/>
      <c r="R22" s="190"/>
      <c r="S22" s="190"/>
      <c r="T22" s="190"/>
    </row>
    <row r="23" spans="1:21" s="56" customFormat="1" ht="43.5" customHeight="1" x14ac:dyDescent="0.25">
      <c r="B23" s="57"/>
      <c r="C23" s="57"/>
      <c r="P23" s="169" t="s">
        <v>127</v>
      </c>
      <c r="Q23" s="169"/>
      <c r="R23" s="169"/>
      <c r="S23" s="169"/>
      <c r="T23" s="169"/>
    </row>
    <row r="24" spans="1:21" x14ac:dyDescent="0.25">
      <c r="D24" s="80"/>
      <c r="E24" s="80"/>
      <c r="F24" s="80"/>
      <c r="G24" s="80"/>
      <c r="H24" s="80"/>
      <c r="I24" s="80"/>
      <c r="J24" s="80"/>
      <c r="K24" s="80"/>
      <c r="L24" s="80"/>
      <c r="M24" s="80"/>
      <c r="N24" s="80"/>
      <c r="O24" s="80"/>
      <c r="P24" s="80"/>
      <c r="Q24" s="80"/>
      <c r="R24" s="80"/>
      <c r="S24" s="80"/>
    </row>
  </sheetData>
  <mergeCells count="25">
    <mergeCell ref="B10:C10"/>
    <mergeCell ref="P22:T22"/>
    <mergeCell ref="P23:T23"/>
    <mergeCell ref="F8:F9"/>
    <mergeCell ref="J8:L8"/>
    <mergeCell ref="U7:U9"/>
    <mergeCell ref="G8:I8"/>
    <mergeCell ref="M8:M9"/>
    <mergeCell ref="N8:N9"/>
    <mergeCell ref="O8:O9"/>
    <mergeCell ref="P8:P9"/>
    <mergeCell ref="Q8:Q9"/>
    <mergeCell ref="R8:R9"/>
    <mergeCell ref="S8:S9"/>
    <mergeCell ref="T8:T9"/>
    <mergeCell ref="A2:D2"/>
    <mergeCell ref="O2:T2"/>
    <mergeCell ref="A4:T4"/>
    <mergeCell ref="A5:T5"/>
    <mergeCell ref="A7:A9"/>
    <mergeCell ref="B7:C9"/>
    <mergeCell ref="D7:D9"/>
    <mergeCell ref="E7:E9"/>
    <mergeCell ref="F7:O7"/>
    <mergeCell ref="P7:T7"/>
  </mergeCells>
  <pageMargins left="0.26" right="0.25" top="0.37" bottom="0.38" header="0.2" footer="0.3"/>
  <pageSetup paperSize="9" scale="66"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28</vt:i4>
      </vt:variant>
    </vt:vector>
  </HeadingPairs>
  <TitlesOfParts>
    <vt:vector size="43" baseType="lpstr">
      <vt:lpstr>Mẫu 1A2 -H.THIỆN</vt:lpstr>
      <vt:lpstr>Mẫu 1A2 -T.HỒNG</vt:lpstr>
      <vt:lpstr>Mẫu 1A4 -H.LỘC</vt:lpstr>
      <vt:lpstr>Mẫu 1A4  -H.KHÁNH</vt:lpstr>
      <vt:lpstr>Mẫu 1A4  -K.NGÂN</vt:lpstr>
      <vt:lpstr>Mẫu 1A4  -Đ.TRƯỜNG</vt:lpstr>
      <vt:lpstr>Mẫu 1A4  -C.PHI</vt:lpstr>
      <vt:lpstr>Mẫu 2A2 -H.THIỆN</vt:lpstr>
      <vt:lpstr>Mẫu 2A2 -T.HỒNG</vt:lpstr>
      <vt:lpstr>Mẫu 2A4  -H.LỘC</vt:lpstr>
      <vt:lpstr>Mẫu 2A4  -H.KHÁNH</vt:lpstr>
      <vt:lpstr>Mẫu 2A4  -K.NGÂN</vt:lpstr>
      <vt:lpstr>Mẫu 2A4  -Đ.TRƯỜNG</vt:lpstr>
      <vt:lpstr>Mẫu 2A4  -C.PHI</vt:lpstr>
      <vt:lpstr>BC tổng hợp</vt:lpstr>
      <vt:lpstr>'Mẫu 1A2 -H.THIỆN'!Print_Area</vt:lpstr>
      <vt:lpstr>'Mẫu 1A2 -T.HỒNG'!Print_Area</vt:lpstr>
      <vt:lpstr>'Mẫu 1A4  -C.PHI'!Print_Area</vt:lpstr>
      <vt:lpstr>'Mẫu 1A4  -Đ.TRƯỜNG'!Print_Area</vt:lpstr>
      <vt:lpstr>'Mẫu 1A4  -H.KHÁNH'!Print_Area</vt:lpstr>
      <vt:lpstr>'Mẫu 1A4  -K.NGÂN'!Print_Area</vt:lpstr>
      <vt:lpstr>'Mẫu 1A4 -H.LỘC'!Print_Area</vt:lpstr>
      <vt:lpstr>'Mẫu 2A2 -H.THIỆN'!Print_Area</vt:lpstr>
      <vt:lpstr>'Mẫu 2A2 -T.HỒNG'!Print_Area</vt:lpstr>
      <vt:lpstr>'Mẫu 2A4  -C.PHI'!Print_Area</vt:lpstr>
      <vt:lpstr>'Mẫu 2A4  -Đ.TRƯỜNG'!Print_Area</vt:lpstr>
      <vt:lpstr>'Mẫu 2A4  -H.KHÁNH'!Print_Area</vt:lpstr>
      <vt:lpstr>'Mẫu 2A4  -H.LỘC'!Print_Area</vt:lpstr>
      <vt:lpstr>'Mẫu 2A4  -K.NGÂN'!Print_Area</vt:lpstr>
      <vt:lpstr>'Mẫu 1A2 -H.THIỆN'!Print_Titles</vt:lpstr>
      <vt:lpstr>'Mẫu 1A2 -T.HỒNG'!Print_Titles</vt:lpstr>
      <vt:lpstr>'Mẫu 1A4  -C.PHI'!Print_Titles</vt:lpstr>
      <vt:lpstr>'Mẫu 1A4  -Đ.TRƯỜNG'!Print_Titles</vt:lpstr>
      <vt:lpstr>'Mẫu 1A4  -H.KHÁNH'!Print_Titles</vt:lpstr>
      <vt:lpstr>'Mẫu 1A4  -K.NGÂN'!Print_Titles</vt:lpstr>
      <vt:lpstr>'Mẫu 1A4 -H.LỘC'!Print_Titles</vt:lpstr>
      <vt:lpstr>'Mẫu 2A2 -H.THIỆN'!Print_Titles</vt:lpstr>
      <vt:lpstr>'Mẫu 2A2 -T.HỒNG'!Print_Titles</vt:lpstr>
      <vt:lpstr>'Mẫu 2A4  -C.PHI'!Print_Titles</vt:lpstr>
      <vt:lpstr>'Mẫu 2A4  -Đ.TRƯỜNG'!Print_Titles</vt:lpstr>
      <vt:lpstr>'Mẫu 2A4  -H.KHÁNH'!Print_Titles</vt:lpstr>
      <vt:lpstr>'Mẫu 2A4  -H.LỘC'!Print_Titles</vt:lpstr>
      <vt:lpstr>'Mẫu 2A4  -K.NGÂN'!Print_Titles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PC TTDH</cp:lastModifiedBy>
  <cp:lastPrinted>2024-12-24T23:28:22Z</cp:lastPrinted>
  <dcterms:created xsi:type="dcterms:W3CDTF">2018-08-07T00:58:29Z</dcterms:created>
  <dcterms:modified xsi:type="dcterms:W3CDTF">2024-12-24T23:35:44Z</dcterms:modified>
</cp:coreProperties>
</file>