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activeTab="1"/>
  </bookViews>
  <sheets>
    <sheet name="Sheet1" sheetId="1" r:id="rId1"/>
    <sheet name="23C1-ĐCN1" sheetId="20" r:id="rId2"/>
    <sheet name="23C1-ĐĐT1" sheetId="21" r:id="rId3"/>
    <sheet name="23C1-CDT1" sheetId="25" r:id="rId4"/>
    <sheet name="23C1-TDH1" sheetId="23" r:id="rId5"/>
    <sheet name="23C8-DCN1" sheetId="31" r:id="rId6"/>
    <sheet name="24C1-ĐCN1" sheetId="36" r:id="rId7"/>
    <sheet name="24C1-ĐĐT1" sheetId="37" r:id="rId8"/>
    <sheet name="24C1-CĐT1" sheetId="38" r:id="rId9"/>
    <sheet name="24C8-ĐCN1" sheetId="39" r:id="rId10"/>
    <sheet name="Sheet2" sheetId="2" r:id="rId11"/>
    <sheet name="Sheet3" sheetId="3" r:id="rId12"/>
  </sheets>
  <definedNames>
    <definedName name="_xlnm.Print_Titles" localSheetId="3">'23C1-CDT1'!$19:$20</definedName>
    <definedName name="_xlnm.Print_Titles" localSheetId="1">'23C1-ĐCN1'!$19:$20</definedName>
    <definedName name="_xlnm.Print_Titles" localSheetId="2">'23C1-ĐĐT1'!$19:$20</definedName>
    <definedName name="_xlnm.Print_Titles" localSheetId="4">'23C1-TDH1'!$19:$20</definedName>
    <definedName name="_xlnm.Print_Titles" localSheetId="8">'24C1-CĐT1'!$19:$20</definedName>
    <definedName name="_xlnm.Print_Titles" localSheetId="6">'24C1-ĐCN1'!$19:$20</definedName>
    <definedName name="_xlnm.Print_Titles" localSheetId="7">'24C1-ĐĐT1'!$19:$20</definedName>
  </definedNames>
  <calcPr calcId="144525"/>
</workbook>
</file>

<file path=xl/calcChain.xml><?xml version="1.0" encoding="utf-8"?>
<calcChain xmlns="http://schemas.openxmlformats.org/spreadsheetml/2006/main">
  <c r="F40" i="39" l="1"/>
  <c r="F41" i="39"/>
  <c r="F42" i="39"/>
  <c r="F43" i="39"/>
  <c r="F44" i="39"/>
  <c r="F39" i="39"/>
  <c r="G35" i="39"/>
  <c r="G34" i="39"/>
  <c r="G33" i="39"/>
  <c r="G32" i="39"/>
  <c r="G31" i="39"/>
  <c r="G30" i="39"/>
  <c r="G29" i="39"/>
  <c r="G28" i="39"/>
  <c r="G27" i="39"/>
  <c r="G26" i="39"/>
  <c r="G25" i="39"/>
  <c r="G24" i="39"/>
  <c r="G23" i="39"/>
  <c r="G22" i="39"/>
  <c r="G21" i="39"/>
  <c r="E44" i="39" s="1"/>
  <c r="F50" i="38"/>
  <c r="F51" i="38"/>
  <c r="F52" i="38"/>
  <c r="F53" i="38"/>
  <c r="F54" i="38"/>
  <c r="F49" i="38"/>
  <c r="G45" i="38"/>
  <c r="G44" i="38"/>
  <c r="G43" i="38"/>
  <c r="G42" i="38"/>
  <c r="G41" i="38"/>
  <c r="G40" i="38"/>
  <c r="G39" i="38"/>
  <c r="G38" i="38"/>
  <c r="G37" i="38"/>
  <c r="G36" i="38"/>
  <c r="G35" i="38"/>
  <c r="G34" i="38"/>
  <c r="G33" i="38"/>
  <c r="G32" i="38"/>
  <c r="G31" i="38"/>
  <c r="G30" i="38"/>
  <c r="G29" i="38"/>
  <c r="G28" i="38"/>
  <c r="G27" i="38"/>
  <c r="G26" i="38"/>
  <c r="G25" i="38"/>
  <c r="G24" i="38"/>
  <c r="G23" i="38"/>
  <c r="G22" i="38"/>
  <c r="G21" i="38"/>
  <c r="E54" i="38" s="1"/>
  <c r="F65" i="37"/>
  <c r="F66" i="37"/>
  <c r="F67" i="37"/>
  <c r="F68" i="37"/>
  <c r="F69" i="37"/>
  <c r="F64" i="37"/>
  <c r="G60" i="37"/>
  <c r="G59" i="37"/>
  <c r="G58" i="37"/>
  <c r="G57" i="37"/>
  <c r="G56" i="37"/>
  <c r="G55" i="37"/>
  <c r="G54" i="37"/>
  <c r="G53" i="37"/>
  <c r="G52" i="37"/>
  <c r="G51" i="37"/>
  <c r="G50" i="37"/>
  <c r="G49" i="37"/>
  <c r="G48" i="37"/>
  <c r="G47" i="37"/>
  <c r="G46" i="37"/>
  <c r="G45" i="37"/>
  <c r="G44" i="37"/>
  <c r="G43" i="37"/>
  <c r="G42" i="37"/>
  <c r="G41" i="37"/>
  <c r="G40" i="37"/>
  <c r="G39" i="37"/>
  <c r="G38" i="37"/>
  <c r="G37" i="37"/>
  <c r="G36" i="37"/>
  <c r="G35" i="37"/>
  <c r="G34" i="37"/>
  <c r="G33" i="37"/>
  <c r="G32" i="37"/>
  <c r="G31" i="37"/>
  <c r="G30" i="37"/>
  <c r="G29" i="37"/>
  <c r="G28" i="37"/>
  <c r="G27" i="37"/>
  <c r="G26" i="37"/>
  <c r="G25" i="37"/>
  <c r="G24" i="37"/>
  <c r="G23" i="37"/>
  <c r="G22" i="37"/>
  <c r="G21" i="37"/>
  <c r="E69" i="37" s="1"/>
  <c r="G22" i="36"/>
  <c r="G23" i="36"/>
  <c r="G24" i="36"/>
  <c r="G25" i="36"/>
  <c r="G26" i="36"/>
  <c r="G27" i="36"/>
  <c r="G28" i="36"/>
  <c r="G29" i="36"/>
  <c r="G30" i="36"/>
  <c r="G31" i="36"/>
  <c r="G32" i="36"/>
  <c r="G76" i="36"/>
  <c r="G75" i="36"/>
  <c r="G74" i="36"/>
  <c r="G73" i="36"/>
  <c r="G72" i="36"/>
  <c r="G71" i="36"/>
  <c r="G70" i="36"/>
  <c r="G69" i="36"/>
  <c r="G68" i="36"/>
  <c r="G67" i="36"/>
  <c r="G66" i="36"/>
  <c r="G65" i="36"/>
  <c r="G64" i="36"/>
  <c r="G63" i="36"/>
  <c r="G62" i="36"/>
  <c r="G61" i="36"/>
  <c r="G60" i="36"/>
  <c r="G59" i="36"/>
  <c r="G58" i="36"/>
  <c r="G57" i="36"/>
  <c r="G56" i="36"/>
  <c r="G55" i="36"/>
  <c r="G54" i="36"/>
  <c r="G53" i="36"/>
  <c r="G52" i="36"/>
  <c r="G51" i="36"/>
  <c r="G50" i="36"/>
  <c r="G49" i="36"/>
  <c r="G48" i="36"/>
  <c r="G47" i="36"/>
  <c r="G46" i="36"/>
  <c r="G45" i="36"/>
  <c r="G44" i="36"/>
  <c r="G43" i="36"/>
  <c r="G42" i="36"/>
  <c r="G41" i="36"/>
  <c r="G40" i="36"/>
  <c r="G39" i="36"/>
  <c r="G38" i="36"/>
  <c r="G37" i="36"/>
  <c r="G36" i="36"/>
  <c r="G35" i="36"/>
  <c r="G34" i="36"/>
  <c r="G33" i="36"/>
  <c r="G21" i="36"/>
  <c r="E85" i="36" s="1"/>
  <c r="F85" i="36" s="1"/>
  <c r="F42" i="25"/>
  <c r="F43" i="25"/>
  <c r="F44" i="25"/>
  <c r="F45" i="25"/>
  <c r="F46" i="25"/>
  <c r="F41" i="25"/>
  <c r="E39" i="39" l="1"/>
  <c r="E41" i="39"/>
  <c r="E43" i="39"/>
  <c r="E40" i="39"/>
  <c r="E42" i="39"/>
  <c r="E49" i="38"/>
  <c r="E51" i="38"/>
  <c r="E53" i="38"/>
  <c r="E50" i="38"/>
  <c r="E52" i="38"/>
  <c r="E66" i="37"/>
  <c r="E68" i="37"/>
  <c r="E64" i="37"/>
  <c r="E65" i="37"/>
  <c r="E67" i="37"/>
  <c r="E80" i="36"/>
  <c r="F80" i="36" s="1"/>
  <c r="E82" i="36"/>
  <c r="F82" i="36" s="1"/>
  <c r="E84" i="36"/>
  <c r="F84" i="36" s="1"/>
  <c r="E81" i="36"/>
  <c r="F81" i="36" s="1"/>
  <c r="E83" i="36"/>
  <c r="F83" i="36" s="1"/>
  <c r="G28" i="31"/>
  <c r="G27" i="31"/>
  <c r="G26" i="31"/>
  <c r="G25" i="31"/>
  <c r="G24" i="31"/>
  <c r="G23" i="31"/>
  <c r="G22" i="31"/>
  <c r="E35" i="31" s="1"/>
  <c r="F35" i="31" s="1"/>
  <c r="G21" i="31"/>
  <c r="E32" i="31" l="1"/>
  <c r="F32" i="31" s="1"/>
  <c r="E36" i="31"/>
  <c r="F36" i="31" s="1"/>
  <c r="E34" i="31"/>
  <c r="F34" i="31" s="1"/>
  <c r="E37" i="31"/>
  <c r="F37" i="31" s="1"/>
  <c r="E33" i="31"/>
  <c r="F33" i="31" s="1"/>
  <c r="G41" i="21"/>
  <c r="G42" i="21"/>
  <c r="G43" i="21"/>
  <c r="G44" i="21"/>
  <c r="G45" i="21"/>
  <c r="G46" i="21"/>
  <c r="G47" i="21"/>
  <c r="G48" i="21"/>
  <c r="G49" i="21"/>
  <c r="G50" i="21"/>
  <c r="G51" i="21"/>
  <c r="G52" i="21"/>
  <c r="G53" i="21"/>
  <c r="G54" i="21"/>
  <c r="G55" i="21"/>
  <c r="G56" i="21"/>
  <c r="G57" i="21"/>
  <c r="G58" i="21"/>
  <c r="G59" i="21"/>
  <c r="G60" i="21"/>
  <c r="G51" i="20"/>
  <c r="G52" i="20"/>
  <c r="G53" i="20"/>
  <c r="G54" i="20"/>
  <c r="G55" i="20"/>
  <c r="G56" i="20"/>
  <c r="G57" i="20"/>
  <c r="G58" i="20"/>
  <c r="G59" i="20"/>
  <c r="G60" i="20"/>
  <c r="G61" i="20"/>
  <c r="G62" i="20"/>
  <c r="G63" i="20"/>
  <c r="G64" i="20"/>
  <c r="G65" i="20"/>
  <c r="G66" i="20"/>
  <c r="G37" i="25" l="1"/>
  <c r="G36" i="25"/>
  <c r="G35" i="25"/>
  <c r="G34" i="25"/>
  <c r="G33" i="25"/>
  <c r="G32" i="25"/>
  <c r="G31" i="25"/>
  <c r="G30" i="25"/>
  <c r="G29" i="25"/>
  <c r="G28" i="25"/>
  <c r="G27" i="25"/>
  <c r="G26" i="25"/>
  <c r="G25" i="25"/>
  <c r="G24" i="25"/>
  <c r="G23" i="25"/>
  <c r="G22" i="25"/>
  <c r="G21" i="25"/>
  <c r="E46" i="25" l="1"/>
  <c r="E41" i="25"/>
  <c r="E43" i="25"/>
  <c r="E45" i="25"/>
  <c r="E42" i="25"/>
  <c r="E44" i="25"/>
  <c r="G22" i="21"/>
  <c r="G23" i="21"/>
  <c r="G24" i="21"/>
  <c r="G25" i="21"/>
  <c r="G26" i="21"/>
  <c r="G27" i="21"/>
  <c r="G28" i="21"/>
  <c r="G29" i="21"/>
  <c r="G30" i="21"/>
  <c r="G31" i="21"/>
  <c r="G32" i="21"/>
  <c r="G33" i="21"/>
  <c r="G34" i="21"/>
  <c r="G35" i="21"/>
  <c r="G36" i="21"/>
  <c r="G37" i="21"/>
  <c r="G38" i="21"/>
  <c r="G39" i="21"/>
  <c r="G40" i="21"/>
  <c r="G61" i="21"/>
  <c r="G21" i="21"/>
  <c r="G22" i="20"/>
  <c r="G23" i="20"/>
  <c r="G24" i="20"/>
  <c r="G25" i="20"/>
  <c r="G26" i="20"/>
  <c r="G27" i="20"/>
  <c r="G28" i="20"/>
  <c r="G29" i="20"/>
  <c r="G30" i="20"/>
  <c r="G31" i="20"/>
  <c r="G32" i="20"/>
  <c r="G33" i="20"/>
  <c r="G34" i="20"/>
  <c r="G35" i="20"/>
  <c r="G36" i="20"/>
  <c r="G37" i="20"/>
  <c r="G38" i="20"/>
  <c r="G39" i="20"/>
  <c r="G40" i="20"/>
  <c r="G41" i="20"/>
  <c r="G42" i="20"/>
  <c r="G43" i="20"/>
  <c r="G44" i="20"/>
  <c r="G45" i="20"/>
  <c r="G46" i="20"/>
  <c r="G47" i="20"/>
  <c r="G48" i="20"/>
  <c r="G49" i="20"/>
  <c r="G50" i="20"/>
  <c r="G21" i="20"/>
  <c r="G23" i="23"/>
  <c r="G24" i="23"/>
  <c r="G25" i="23"/>
  <c r="G26" i="23"/>
  <c r="G27" i="23"/>
  <c r="G28" i="23"/>
  <c r="G29" i="23"/>
  <c r="G30" i="23"/>
  <c r="G31" i="23"/>
  <c r="G32" i="23"/>
  <c r="G33" i="23"/>
  <c r="G34" i="23"/>
  <c r="G35" i="23"/>
  <c r="G36" i="23"/>
  <c r="G37" i="23"/>
  <c r="G38" i="23"/>
  <c r="G39" i="23"/>
  <c r="G40" i="23"/>
  <c r="G41" i="23"/>
  <c r="G42" i="23"/>
  <c r="G43" i="23"/>
  <c r="G44" i="23"/>
  <c r="G45" i="23"/>
  <c r="G46" i="23"/>
  <c r="G21" i="23"/>
  <c r="G22" i="23"/>
  <c r="E75" i="20" l="1"/>
  <c r="F75" i="20" s="1"/>
  <c r="E55" i="23" l="1"/>
  <c r="F55" i="23" s="1"/>
  <c r="E50" i="23"/>
  <c r="F50" i="23" s="1"/>
  <c r="E52" i="23"/>
  <c r="F52" i="23" s="1"/>
  <c r="E54" i="23"/>
  <c r="F54" i="23" s="1"/>
  <c r="E51" i="23"/>
  <c r="F51" i="23" s="1"/>
  <c r="E53" i="23"/>
  <c r="F53" i="23" s="1"/>
  <c r="E70" i="21"/>
  <c r="F70" i="21" s="1"/>
  <c r="E65" i="21"/>
  <c r="F65" i="21" s="1"/>
  <c r="E67" i="21"/>
  <c r="F67" i="21" s="1"/>
  <c r="E69" i="21"/>
  <c r="F69" i="21" s="1"/>
  <c r="E66" i="21"/>
  <c r="F66" i="21" s="1"/>
  <c r="E68" i="21"/>
  <c r="F68" i="21" s="1"/>
  <c r="E70" i="20"/>
  <c r="F70" i="20" s="1"/>
  <c r="E72" i="20"/>
  <c r="F72" i="20" s="1"/>
  <c r="E74" i="20"/>
  <c r="F74" i="20" s="1"/>
  <c r="E71" i="20"/>
  <c r="F71" i="20" s="1"/>
  <c r="E73" i="20"/>
  <c r="F73" i="20" s="1"/>
  <c r="F75" i="1" l="1"/>
  <c r="F76" i="1"/>
  <c r="F77" i="1"/>
  <c r="F78" i="1"/>
  <c r="F79" i="1"/>
  <c r="F74" i="1"/>
  <c r="E79" i="1"/>
  <c r="E78" i="1"/>
  <c r="E77" i="1"/>
  <c r="E76" i="1"/>
  <c r="E75" i="1"/>
  <c r="E74"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21" i="1"/>
</calcChain>
</file>

<file path=xl/sharedStrings.xml><?xml version="1.0" encoding="utf-8"?>
<sst xmlns="http://schemas.openxmlformats.org/spreadsheetml/2006/main" count="1388" uniqueCount="747">
  <si>
    <t>TRƯỜNG CAO ĐẲNG LÝ TỰ TRỌNG</t>
  </si>
  <si>
    <t>CỘNG HÒA XÃ HỘI CHỦ NGHĨA VIỆT NAM</t>
  </si>
  <si>
    <t>THÀNH PHỐ HỒ CHÍ MINH</t>
  </si>
  <si>
    <t>Độc lập - Tự do - Hạnh phúc</t>
  </si>
  <si>
    <t>BIÊN BẢN HỌP LỚP ĐÁNH GIÁ KẾT QUẢ RÈN LUYỆN SINH VIÊN</t>
  </si>
  <si>
    <t>LỚP …</t>
  </si>
  <si>
    <t>1.</t>
  </si>
  <si>
    <r>
      <rPr>
        <b/>
        <sz val="13"/>
        <color theme="1"/>
        <rFont val="Times New Roman"/>
        <family val="1"/>
      </rPr>
      <t xml:space="preserve">Thời gian họp: </t>
    </r>
    <r>
      <rPr>
        <sz val="13"/>
        <color theme="1"/>
        <rFont val="Times New Roman"/>
        <family val="1"/>
      </rPr>
      <t>….. giờ …. phút ngày …….</t>
    </r>
  </si>
  <si>
    <t>2.</t>
  </si>
  <si>
    <r>
      <rPr>
        <b/>
        <sz val="13"/>
        <color theme="1"/>
        <rFont val="Times New Roman"/>
        <family val="1"/>
      </rPr>
      <t xml:space="preserve">Địa điểm: </t>
    </r>
    <r>
      <rPr>
        <sz val="13"/>
        <color theme="1"/>
        <rFont val="Times New Roman"/>
        <family val="1"/>
      </rPr>
      <t xml:space="preserve">….. </t>
    </r>
  </si>
  <si>
    <t>3.</t>
  </si>
  <si>
    <t>Chủ tọa phiên họp và thành phần tham dự:</t>
  </si>
  <si>
    <t>Chủ tọa: Ông (Bà) ………; Chức vụ: Cố vấn học tập.</t>
  </si>
  <si>
    <t>Thành phần tham dự: Tập thể lớp ………..</t>
  </si>
  <si>
    <t>Hiện diện: …/….. SV.</t>
  </si>
  <si>
    <t>Vắng: ……, lý do: ……</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</si>
  <si>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</si>
  <si>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</si>
  <si>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</si>
  <si>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</si>
  <si>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</si>
  <si>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</si>
  <si>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</si>
  <si>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</si>
  <si>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</si>
  <si>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</si>
  <si>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</si>
  <si>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</si>
  <si>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</si>
  <si>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</si>
  <si>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</si>
  <si>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</si>
  <si>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</si>
  <si>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</si>
  <si>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</si>
  <si>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</si>
  <si>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</si>
  <si>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</si>
  <si>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 giờ … phút cùng ngày./.</t>
  </si>
  <si>
    <t>THƯ KÝ</t>
  </si>
  <si>
    <t>CHỦ TỌA</t>
  </si>
  <si>
    <t>…………………….</t>
  </si>
  <si>
    <t>………………………</t>
  </si>
  <si>
    <t>Ý KIẾN CỦA LÃNH ĐẠO KHOA</t>
  </si>
  <si>
    <t>………………………………………………………………..……………………………………………………….......…………
……………………………………………………..…………………………………………………………………...........…………
………………………………………………………….......…………………………………………………………….......………
………………………………...………………………………………………...…………………………………………...............
………………….................................................................................................................................................................................</t>
  </si>
  <si>
    <t>Thành phố Hồ Chí Minh, ngày … tháng … năm ……</t>
  </si>
  <si>
    <t>TRƯỞNG KHOA</t>
  </si>
  <si>
    <t>…………………..</t>
  </si>
  <si>
    <t>2200.</t>
  </si>
  <si>
    <t xml:space="preserve">Nguyễn Văn </t>
  </si>
  <si>
    <t>A</t>
  </si>
  <si>
    <t>20/30 (66,7%)</t>
  </si>
  <si>
    <t>2200..</t>
  </si>
  <si>
    <t xml:space="preserve">Phạm Thị </t>
  </si>
  <si>
    <t>B</t>
  </si>
  <si>
    <t>Cá nhân đang trong thời gian bị kỷ luật Khiển trách</t>
  </si>
  <si>
    <t>KHOA ĐIỆN - ĐIỆN TỬ</t>
  </si>
  <si>
    <t>HỌC KỲ I</t>
  </si>
  <si>
    <t>NĂM HỌC: 2023-2024</t>
  </si>
  <si>
    <t>Nguyễn Thành</t>
  </si>
  <si>
    <t>An</t>
  </si>
  <si>
    <t>Anh</t>
  </si>
  <si>
    <t>Danh</t>
  </si>
  <si>
    <t>Đạt</t>
  </si>
  <si>
    <t>Nguyễn Văn</t>
  </si>
  <si>
    <t>Nguyễn Anh</t>
  </si>
  <si>
    <t>Hoàng</t>
  </si>
  <si>
    <t>Hùng</t>
  </si>
  <si>
    <t>Hưng</t>
  </si>
  <si>
    <t>Huy</t>
  </si>
  <si>
    <t>Kiên</t>
  </si>
  <si>
    <t>Kiệt</t>
  </si>
  <si>
    <t>Long</t>
  </si>
  <si>
    <t>Nam</t>
  </si>
  <si>
    <t>Nguyễn Trọng</t>
  </si>
  <si>
    <t>Nhân</t>
  </si>
  <si>
    <t>Phát</t>
  </si>
  <si>
    <t>Phú</t>
  </si>
  <si>
    <t>Phước</t>
  </si>
  <si>
    <t>Tân</t>
  </si>
  <si>
    <t>Toàn</t>
  </si>
  <si>
    <t>Nguyễn Đức</t>
  </si>
  <si>
    <t>Trung</t>
  </si>
  <si>
    <t>Trường</t>
  </si>
  <si>
    <t>Thư ký: ……………; Chức vụ: Lớp trưởng</t>
  </si>
  <si>
    <t>Trần Quốc</t>
  </si>
  <si>
    <t>Đức</t>
  </si>
  <si>
    <t>Nguyễn Thanh</t>
  </si>
  <si>
    <t>Nguyễn Quốc</t>
  </si>
  <si>
    <t>Nguyễn Hoàng</t>
  </si>
  <si>
    <t>Luân</t>
  </si>
  <si>
    <t>Nhật</t>
  </si>
  <si>
    <t>Tuấn</t>
  </si>
  <si>
    <t>LT</t>
  </si>
  <si>
    <t>LPPT</t>
  </si>
  <si>
    <t>LPHT</t>
  </si>
  <si>
    <t>Lợi</t>
  </si>
  <si>
    <t>Phúc</t>
  </si>
  <si>
    <t>Thiện</t>
  </si>
  <si>
    <t>Lê Minh</t>
  </si>
  <si>
    <t>Bảo</t>
  </si>
  <si>
    <t>Minh</t>
  </si>
  <si>
    <t>Nguyễn Minh</t>
  </si>
  <si>
    <t>Việt</t>
  </si>
  <si>
    <t>Tạ Minh Cường</t>
  </si>
  <si>
    <t>Tài</t>
  </si>
  <si>
    <t xml:space="preserve">………………………………………………………………..……………………………………………………….......…...
……………………………………………………..…………………………………………………………………...........…
………………………………………………………….......…………………………………………………………….......…
</t>
  </si>
  <si>
    <t>Thịnh</t>
  </si>
  <si>
    <t>Vinh</t>
  </si>
  <si>
    <t>Thành</t>
  </si>
  <si>
    <t>Đăng</t>
  </si>
  <si>
    <t>Hòa</t>
  </si>
  <si>
    <t>Quân</t>
  </si>
  <si>
    <t>Phạm Minh</t>
  </si>
  <si>
    <t>Lộc</t>
  </si>
  <si>
    <t>Nguyên</t>
  </si>
  <si>
    <t>Đặng Thành</t>
  </si>
  <si>
    <t>Hào</t>
  </si>
  <si>
    <t>Võ Văn</t>
  </si>
  <si>
    <t>Hậu</t>
  </si>
  <si>
    <t>Tùng</t>
  </si>
  <si>
    <t>Huỳnh Minh</t>
  </si>
  <si>
    <t>Nguyễn Chí</t>
  </si>
  <si>
    <t>Thuận</t>
  </si>
  <si>
    <t>Lê Quốc</t>
  </si>
  <si>
    <t>Trần Hữu</t>
  </si>
  <si>
    <t>Khang</t>
  </si>
  <si>
    <t>Lữ Quốc</t>
  </si>
  <si>
    <t>Lê Anh</t>
  </si>
  <si>
    <t>Trần Văn</t>
  </si>
  <si>
    <t>Nguyễn Thái</t>
  </si>
  <si>
    <t>Thái</t>
  </si>
  <si>
    <t>Thông</t>
  </si>
  <si>
    <t>Vĩ</t>
  </si>
  <si>
    <t>Mai Văn</t>
  </si>
  <si>
    <t>Khoa</t>
  </si>
  <si>
    <t>Quốc</t>
  </si>
  <si>
    <t>Sang</t>
  </si>
  <si>
    <t>Tiến</t>
  </si>
  <si>
    <t>Lê Hoàng</t>
  </si>
  <si>
    <t>Bùi Minh</t>
  </si>
  <si>
    <t>Khôi</t>
  </si>
  <si>
    <t>Trần Minh</t>
  </si>
  <si>
    <t>LP</t>
  </si>
  <si>
    <t>LỚP: 23C1-CĐT1</t>
  </si>
  <si>
    <t>Chủ tọa: Ông Trần Nguyên Bảo Trân; Chức vụ: Cố vấn học tập.</t>
  </si>
  <si>
    <t>Thư ký: Đoàn Nhật Hào; Chức vụ: Lớp trưởng</t>
  </si>
  <si>
    <t>Thành phần tham dự: Tập thể lớp 23C1-CĐT1</t>
  </si>
  <si>
    <t>23002261</t>
  </si>
  <si>
    <t>Nguyễn Đình Thiên</t>
  </si>
  <si>
    <t>Ân</t>
  </si>
  <si>
    <t>23004892</t>
  </si>
  <si>
    <t>Lâm Hữu</t>
  </si>
  <si>
    <t>23004382</t>
  </si>
  <si>
    <t>Phạm Hải</t>
  </si>
  <si>
    <t>23004814</t>
  </si>
  <si>
    <t>Lư Thành</t>
  </si>
  <si>
    <t>23004834</t>
  </si>
  <si>
    <t>Đông</t>
  </si>
  <si>
    <t>23002158</t>
  </si>
  <si>
    <t>Đoàn Nhật</t>
  </si>
  <si>
    <t>23002489</t>
  </si>
  <si>
    <t>Hiệu</t>
  </si>
  <si>
    <t>23004423</t>
  </si>
  <si>
    <t>Lâm Nhật</t>
  </si>
  <si>
    <t>23002495</t>
  </si>
  <si>
    <t>Kha</t>
  </si>
  <si>
    <t>23000029</t>
  </si>
  <si>
    <t>23004282</t>
  </si>
  <si>
    <t>Huỳnh Tuấn</t>
  </si>
  <si>
    <t>23001880</t>
  </si>
  <si>
    <t>Nguyễn Hữu</t>
  </si>
  <si>
    <t>23000500</t>
  </si>
  <si>
    <t>Đỗ Anh</t>
  </si>
  <si>
    <t>Kỳ</t>
  </si>
  <si>
    <t>23004639</t>
  </si>
  <si>
    <t>Trương Minh</t>
  </si>
  <si>
    <t>23001740</t>
  </si>
  <si>
    <t>Lê Văn Nhật</t>
  </si>
  <si>
    <t>23001566</t>
  </si>
  <si>
    <t>Bùi Hữu</t>
  </si>
  <si>
    <t>Nghĩa</t>
  </si>
  <si>
    <t>23004534</t>
  </si>
  <si>
    <t>Dương Anh</t>
  </si>
  <si>
    <t>Đoàn Nhật Hào</t>
  </si>
  <si>
    <t>Trần Nguyên Bảo Trân</t>
  </si>
  <si>
    <t>LỚP: 23C1-ĐCN1</t>
  </si>
  <si>
    <t>Chủ tọa: Ông Nguyễn Anh Tăng; Chức vụ: Cố vấn học tập.</t>
  </si>
  <si>
    <t>Thư ký: Lê Thành Đạt; Chức vụ: Lớp trưởng</t>
  </si>
  <si>
    <t>Thành phần tham dự: Tập thể lớp 23C1-ĐCN1</t>
  </si>
  <si>
    <t>Bùi Tuấn</t>
  </si>
  <si>
    <t>23002725</t>
  </si>
  <si>
    <t>Phan Gia</t>
  </si>
  <si>
    <t>23002091</t>
  </si>
  <si>
    <t>Phan Hữu</t>
  </si>
  <si>
    <t>23002020</t>
  </si>
  <si>
    <t>23002586</t>
  </si>
  <si>
    <t>Võ Thiên Nhật</t>
  </si>
  <si>
    <t>23002741</t>
  </si>
  <si>
    <t>Công</t>
  </si>
  <si>
    <t>23004532</t>
  </si>
  <si>
    <t>Trần Đình Quang</t>
  </si>
  <si>
    <t>23004547</t>
  </si>
  <si>
    <t>Lê Thành</t>
  </si>
  <si>
    <t>Dũng</t>
  </si>
  <si>
    <t>23001850</t>
  </si>
  <si>
    <t>Lê</t>
  </si>
  <si>
    <t>23002684</t>
  </si>
  <si>
    <t>Phạm Huy</t>
  </si>
  <si>
    <t>23001739</t>
  </si>
  <si>
    <t>Trịnh Hà Quốc</t>
  </si>
  <si>
    <t>23002185</t>
  </si>
  <si>
    <t>Hoàng Công</t>
  </si>
  <si>
    <t>Hồng</t>
  </si>
  <si>
    <t>23004383</t>
  </si>
  <si>
    <t>23004852</t>
  </si>
  <si>
    <t>23002463</t>
  </si>
  <si>
    <t>Lê Đình Quang</t>
  </si>
  <si>
    <t>23002385</t>
  </si>
  <si>
    <t>Ngô Hồ Minh</t>
  </si>
  <si>
    <t>23001741</t>
  </si>
  <si>
    <t>Lê Duy</t>
  </si>
  <si>
    <t>23004376</t>
  </si>
  <si>
    <t>Nguyễn Lê</t>
  </si>
  <si>
    <t>Nguyễn Tuấn</t>
  </si>
  <si>
    <t>23001915</t>
  </si>
  <si>
    <t>Hồ Bảo</t>
  </si>
  <si>
    <t>Khanh</t>
  </si>
  <si>
    <t>23001719</t>
  </si>
  <si>
    <t>Trần Khắc</t>
  </si>
  <si>
    <t>Khiên</t>
  </si>
  <si>
    <t>23001980</t>
  </si>
  <si>
    <t>23001844</t>
  </si>
  <si>
    <t>Trương Khánh</t>
  </si>
  <si>
    <t>23001776</t>
  </si>
  <si>
    <t>Nguyễn Trần Tấn</t>
  </si>
  <si>
    <t>23002153</t>
  </si>
  <si>
    <t>23002255</t>
  </si>
  <si>
    <t>Nguyễn Tấn</t>
  </si>
  <si>
    <t>23004431</t>
  </si>
  <si>
    <t>Nhiệm</t>
  </si>
  <si>
    <t>23002269</t>
  </si>
  <si>
    <t>Đặng Thiên</t>
  </si>
  <si>
    <t>23002019</t>
  </si>
  <si>
    <t>23004635</t>
  </si>
  <si>
    <t>Hà Hữu</t>
  </si>
  <si>
    <t>23001835</t>
  </si>
  <si>
    <t>Lê Hồng</t>
  </si>
  <si>
    <t>23002157</t>
  </si>
  <si>
    <t>Phan Nguyễn Thanh</t>
  </si>
  <si>
    <t>Sơn</t>
  </si>
  <si>
    <t>23001738</t>
  </si>
  <si>
    <t>Đỗ Minh</t>
  </si>
  <si>
    <t>23001978</t>
  </si>
  <si>
    <t>Phan Đỗ</t>
  </si>
  <si>
    <t>Tam</t>
  </si>
  <si>
    <t>23002088</t>
  </si>
  <si>
    <t>Lê Văn</t>
  </si>
  <si>
    <t>23002433</t>
  </si>
  <si>
    <t>Thắng</t>
  </si>
  <si>
    <t>23004412</t>
  </si>
  <si>
    <t>Nguyễn Tiến</t>
  </si>
  <si>
    <t>23004678</t>
  </si>
  <si>
    <t>Trần Tiến</t>
  </si>
  <si>
    <t>23002381</t>
  </si>
  <si>
    <t>Phạm Hoàng</t>
  </si>
  <si>
    <t>23002528</t>
  </si>
  <si>
    <t>Lê Phan Gia</t>
  </si>
  <si>
    <t>23004885</t>
  </si>
  <si>
    <t>Nguyễn Quang Trí</t>
  </si>
  <si>
    <t>Tín</t>
  </si>
  <si>
    <t>23002160</t>
  </si>
  <si>
    <t>Trần Bảo</t>
  </si>
  <si>
    <t>23001867</t>
  </si>
  <si>
    <t>Trần Mai</t>
  </si>
  <si>
    <t>23002249</t>
  </si>
  <si>
    <t>Lê Thanh</t>
  </si>
  <si>
    <t>Tòng</t>
  </si>
  <si>
    <t>23002652</t>
  </si>
  <si>
    <t>23002580</t>
  </si>
  <si>
    <t>Trần Vân</t>
  </si>
  <si>
    <t>23001111</t>
  </si>
  <si>
    <t>Huỳnh Anh</t>
  </si>
  <si>
    <t>Đặng Quốc</t>
  </si>
  <si>
    <t>23002475</t>
  </si>
  <si>
    <t>Nguyễn Ngọc Quốc</t>
  </si>
  <si>
    <t>TTT1</t>
  </si>
  <si>
    <t>TTT2</t>
  </si>
  <si>
    <t>TTT3</t>
  </si>
  <si>
    <t>TTT4</t>
  </si>
  <si>
    <t>Nguyễn Anh Tăng</t>
  </si>
  <si>
    <t>Lê Thành Đạt</t>
  </si>
  <si>
    <t>LỚP: 23C1-ĐĐT1</t>
  </si>
  <si>
    <t>Chủ tọa: Ông Cao Văn Tuấn; Chức vụ: Cố vấn học tập.</t>
  </si>
  <si>
    <t>Thư ký: Võ Xuân Khoa; Chức vụ: Lớp trưởng</t>
  </si>
  <si>
    <t>Thành phần tham dự: Tập thể lớp 23C1-ĐĐT1</t>
  </si>
  <si>
    <t>23004308</t>
  </si>
  <si>
    <t>23004416</t>
  </si>
  <si>
    <t>Lê Tuấn</t>
  </si>
  <si>
    <t>23004286</t>
  </si>
  <si>
    <t>Chí</t>
  </si>
  <si>
    <t>23001725</t>
  </si>
  <si>
    <t>Nguyễn Tấn</t>
  </si>
  <si>
    <t>Đạt</t>
  </si>
  <si>
    <t>23001911</t>
  </si>
  <si>
    <t>Đoàn</t>
  </si>
  <si>
    <t>23001935</t>
  </si>
  <si>
    <t>23004553</t>
  </si>
  <si>
    <t>Duy</t>
  </si>
  <si>
    <t>23001970</t>
  </si>
  <si>
    <t>Nguyễn Trường</t>
  </si>
  <si>
    <t>Giang</t>
  </si>
  <si>
    <t>23002535</t>
  </si>
  <si>
    <t>23002456</t>
  </si>
  <si>
    <t>Hiền</t>
  </si>
  <si>
    <t>23002621</t>
  </si>
  <si>
    <t>Nguyễn Khương</t>
  </si>
  <si>
    <t>Hiếu</t>
  </si>
  <si>
    <t>23002559</t>
  </si>
  <si>
    <t>23002071</t>
  </si>
  <si>
    <t>23002448</t>
  </si>
  <si>
    <t>Lê Hoàng Minh</t>
  </si>
  <si>
    <t>23002634</t>
  </si>
  <si>
    <t>Võ Xuân</t>
  </si>
  <si>
    <t>23001727</t>
  </si>
  <si>
    <t>Đào Trung</t>
  </si>
  <si>
    <t>23001448</t>
  </si>
  <si>
    <t>Lã Văn Thành</t>
  </si>
  <si>
    <t>23002530</t>
  </si>
  <si>
    <t>Tưởng Văn</t>
  </si>
  <si>
    <t>23004654</t>
  </si>
  <si>
    <t>23001721</t>
  </si>
  <si>
    <t>Hoàng Đức</t>
  </si>
  <si>
    <t>23004496</t>
  </si>
  <si>
    <t>Trần Thanh</t>
  </si>
  <si>
    <t>23002280</t>
  </si>
  <si>
    <t>Tô Văn</t>
  </si>
  <si>
    <t>Nhanh</t>
  </si>
  <si>
    <t>23002422</t>
  </si>
  <si>
    <t>23002515</t>
  </si>
  <si>
    <t>Trần</t>
  </si>
  <si>
    <t>23002689</t>
  </si>
  <si>
    <t>Nguyễn Bá</t>
  </si>
  <si>
    <t>23004942</t>
  </si>
  <si>
    <t>Lê Phúc Minh</t>
  </si>
  <si>
    <t>23001628</t>
  </si>
  <si>
    <t>Hồ Quang</t>
  </si>
  <si>
    <t>23004860</t>
  </si>
  <si>
    <t>23004530</t>
  </si>
  <si>
    <t>Vàng A</t>
  </si>
  <si>
    <t>Súa</t>
  </si>
  <si>
    <t>23004283</t>
  </si>
  <si>
    <t>Võ Nguyễn Tấn</t>
  </si>
  <si>
    <t>23001621</t>
  </si>
  <si>
    <t>Nguyễn Hoàng Trí</t>
  </si>
  <si>
    <t>Tấn</t>
  </si>
  <si>
    <t>23001893</t>
  </si>
  <si>
    <t>Nguyễn Ngọc</t>
  </si>
  <si>
    <t>Thạch</t>
  </si>
  <si>
    <t>23002131</t>
  </si>
  <si>
    <t>Bùi Xuân</t>
  </si>
  <si>
    <t>23001599</t>
  </si>
  <si>
    <t>23001700</t>
  </si>
  <si>
    <t>Hoàng Gia</t>
  </si>
  <si>
    <t>23004723</t>
  </si>
  <si>
    <t>Phạm Đắc</t>
  </si>
  <si>
    <t>Thường</t>
  </si>
  <si>
    <t>23002155</t>
  </si>
  <si>
    <t>23004493</t>
  </si>
  <si>
    <t>23000370</t>
  </si>
  <si>
    <t>Ngô Minh</t>
  </si>
  <si>
    <t>23001699</t>
  </si>
  <si>
    <t>Lê Nguyễn Đang</t>
  </si>
  <si>
    <t>23001610</t>
  </si>
  <si>
    <t>Trần Anh</t>
  </si>
  <si>
    <t>Cao Văn Tuấn</t>
  </si>
  <si>
    <t>Võ Xuân Khoa</t>
  </si>
  <si>
    <t>LỚP: 23C1-TĐH1</t>
  </si>
  <si>
    <t>Chủ tọa: Bà Nguyễn Thị Tố Nga; Chức vụ: Cố vấn học tập.</t>
  </si>
  <si>
    <t>Thư ký: Nguyễn Xuân Trung Tín; Chức vụ: Lớp trưởng</t>
  </si>
  <si>
    <t>23001754</t>
  </si>
  <si>
    <t>Vũ Nhật</t>
  </si>
  <si>
    <t>23004345</t>
  </si>
  <si>
    <t>23001711</t>
  </si>
  <si>
    <t>Nguyễn Hải</t>
  </si>
  <si>
    <t>Dương</t>
  </si>
  <si>
    <t>23004835</t>
  </si>
  <si>
    <t>Cao Văn</t>
  </si>
  <si>
    <t>Hiến</t>
  </si>
  <si>
    <t>23004549</t>
  </si>
  <si>
    <t>23002374</t>
  </si>
  <si>
    <t>Phạm Gia</t>
  </si>
  <si>
    <t>23001906</t>
  </si>
  <si>
    <t>23002172</t>
  </si>
  <si>
    <t>Phan Trung</t>
  </si>
  <si>
    <t>23004324</t>
  </si>
  <si>
    <t>Lường Tiến</t>
  </si>
  <si>
    <t>23001905</t>
  </si>
  <si>
    <t>23002472</t>
  </si>
  <si>
    <t>Phương Tấn</t>
  </si>
  <si>
    <t>23004689</t>
  </si>
  <si>
    <t>23002069</t>
  </si>
  <si>
    <t>23001857</t>
  </si>
  <si>
    <t>Võ Văn Phi</t>
  </si>
  <si>
    <t>23001908</t>
  </si>
  <si>
    <t>23002570</t>
  </si>
  <si>
    <t>Nguyễn Hồng</t>
  </si>
  <si>
    <t>Lực</t>
  </si>
  <si>
    <t>23002620</t>
  </si>
  <si>
    <t>Nguyễn Khoa</t>
  </si>
  <si>
    <t>23004562</t>
  </si>
  <si>
    <t>Huỳnh Tấn</t>
  </si>
  <si>
    <t>23004509</t>
  </si>
  <si>
    <t>Trần Đức</t>
  </si>
  <si>
    <t>23004330</t>
  </si>
  <si>
    <t>Nguyễn Đại</t>
  </si>
  <si>
    <t>23000635</t>
  </si>
  <si>
    <t>Nguyễn Xuân Trung</t>
  </si>
  <si>
    <t>23004482</t>
  </si>
  <si>
    <t>Phan Nguyễn Quốc</t>
  </si>
  <si>
    <t>Triệu</t>
  </si>
  <si>
    <t>23002266</t>
  </si>
  <si>
    <t>Cao Phi</t>
  </si>
  <si>
    <t>23002613</t>
  </si>
  <si>
    <t>Văn Anh</t>
  </si>
  <si>
    <t>23004439</t>
  </si>
  <si>
    <t>23004287</t>
  </si>
  <si>
    <t>Huỳnh Phú</t>
  </si>
  <si>
    <t>Yên</t>
  </si>
  <si>
    <t>Nguyễn Thị Tố Nga</t>
  </si>
  <si>
    <t>Nguyễn Xuân Trung Tín</t>
  </si>
  <si>
    <t>Chủ tọa: Ông Nguyễn Minh Đức Cường; Chức vụ: Cố vấn học tập.</t>
  </si>
  <si>
    <t>Nguyễn Minh Đức Cường</t>
  </si>
  <si>
    <t>Phạm Hữu</t>
  </si>
  <si>
    <t>Chủ tọa: Ông Lê Thế Huân; Chức vụ: Cố vấn học tập.</t>
  </si>
  <si>
    <t>Lê Thế Huân</t>
  </si>
  <si>
    <t>Võ Hoàng</t>
  </si>
  <si>
    <t>Nguyễn Vũ</t>
  </si>
  <si>
    <t>Lâm Hoàng</t>
  </si>
  <si>
    <t>Ngô Tấn</t>
  </si>
  <si>
    <t>Phạm Ngọc</t>
  </si>
  <si>
    <t>Văn</t>
  </si>
  <si>
    <t>Bùi Quang</t>
  </si>
  <si>
    <t>Nguyễn Phát</t>
  </si>
  <si>
    <t>23002383</t>
  </si>
  <si>
    <t>23004531</t>
  </si>
  <si>
    <t>23002384</t>
  </si>
  <si>
    <t>23002289</t>
  </si>
  <si>
    <t>23002275</t>
  </si>
  <si>
    <t>23004612</t>
  </si>
  <si>
    <t>Dương Quốc</t>
  </si>
  <si>
    <t>Tú</t>
  </si>
  <si>
    <t>23004888</t>
  </si>
  <si>
    <t>Phạm Anh</t>
  </si>
  <si>
    <t>23000176</t>
  </si>
  <si>
    <t>Nguyễn Thanh Thiên</t>
  </si>
  <si>
    <t>Tứ</t>
  </si>
  <si>
    <t>LỚP: 23C8-ĐCN1</t>
  </si>
  <si>
    <t>Chủ tọa: Ông Trần Nam Anh; Chức vụ: Cố vấn học tập.</t>
  </si>
  <si>
    <t>Thư ký: Nguyễn Thanh Thiên Tứ; Chức vụ: Lớp trưởng</t>
  </si>
  <si>
    <t>Thành phần tham dự: Tập thể lớp 23C8-ĐCN1</t>
  </si>
  <si>
    <t>Trần Nam Anh</t>
  </si>
  <si>
    <t>Nguyễn Thanh Thiên Tứ</t>
  </si>
  <si>
    <t>Thành phần tham dự: Tập thể lớp 23C1-TĐH1</t>
  </si>
  <si>
    <t>Hiện diện: 08/8 SV.</t>
  </si>
  <si>
    <t>Vắng: 00 SV, lý do: …………….</t>
  </si>
  <si>
    <t>Quang</t>
  </si>
  <si>
    <t>Trần Ngọc</t>
  </si>
  <si>
    <t>Lê Bá</t>
  </si>
  <si>
    <t>Nguyễn Hoài</t>
  </si>
  <si>
    <t>Phong</t>
  </si>
  <si>
    <t>Nguyễn Duy</t>
  </si>
  <si>
    <t>Tiên</t>
  </si>
  <si>
    <t>NĂM HỌC: 2024-2025</t>
  </si>
  <si>
    <r>
      <t xml:space="preserve">Địa điểm: </t>
    </r>
    <r>
      <rPr>
        <sz val="13"/>
        <color theme="1"/>
        <rFont val="Times New Roman"/>
        <family val="1"/>
      </rPr>
      <t>….</t>
    </r>
  </si>
  <si>
    <t>Vắng:  … SV, lý do: ….</t>
  </si>
  <si>
    <r>
      <rPr>
        <b/>
        <sz val="13"/>
        <color theme="1"/>
        <rFont val="Times New Roman"/>
        <family val="1"/>
      </rPr>
      <t xml:space="preserve">Thời gian họp: </t>
    </r>
    <r>
      <rPr>
        <sz val="13"/>
        <color theme="1"/>
        <rFont val="Times New Roman"/>
        <family val="1"/>
      </rPr>
      <t>... giờ ... phút, ngày .../.../2025</t>
    </r>
  </si>
  <si>
    <t xml:space="preserve">          Thư ký thông qua toàn văn biên bản cuộc họp, các thành viên dự họp nhất trí, không có ý kiến gì thêm.
          Cuộc họp kết thúc lúc ... giờ ... phút cùng ngày./.</t>
  </si>
  <si>
    <t>Thành phố Hồ Chí Minh, ngày ... tháng ... năm 2025</t>
  </si>
  <si>
    <t>Hiện diện: .../26 SV.</t>
  </si>
  <si>
    <t>Vắng: ... SV, lý do: ……</t>
  </si>
  <si>
    <t>Thành phố Hồ Chí Minh, ngày …. tháng ... năm 2025</t>
  </si>
  <si>
    <t>Hiện diện: .../17 SV.</t>
  </si>
  <si>
    <t>Vắng: ... SV, lý do: ….</t>
  </si>
  <si>
    <t xml:space="preserve">
……………………………………………………..…………………………………………………………………...........…
………………………………………………………….......…………………………………………………………….......…
</t>
  </si>
  <si>
    <t>Hiện diện: ... /41 SV.</t>
  </si>
  <si>
    <t xml:space="preserve">          Thư ký thông qua toàn văn biên bản cuộc họp, các thành viên dự họp nhất trí, không có ý kiến gì thêm.
          Cuộc họp kết thúc lúc …. giờ …. phút cùng ngày./.</t>
  </si>
  <si>
    <t>Hiện diện: .../46 SV.</t>
  </si>
  <si>
    <t>LỚP: 24C1-ĐCN1</t>
  </si>
  <si>
    <t>24004244</t>
  </si>
  <si>
    <t>24001761</t>
  </si>
  <si>
    <t>24004035</t>
  </si>
  <si>
    <t>24001602</t>
  </si>
  <si>
    <t>Đặng Phạm Hùng</t>
  </si>
  <si>
    <t>24003605</t>
  </si>
  <si>
    <t>24003851</t>
  </si>
  <si>
    <t>24001293</t>
  </si>
  <si>
    <t>Phạm Thành</t>
  </si>
  <si>
    <t>24003916</t>
  </si>
  <si>
    <t>24000748</t>
  </si>
  <si>
    <t>24003457</t>
  </si>
  <si>
    <t>Hà</t>
  </si>
  <si>
    <t>24001781</t>
  </si>
  <si>
    <t>Hải</t>
  </si>
  <si>
    <t>24003953</t>
  </si>
  <si>
    <t>Trịnh Ngọc</t>
  </si>
  <si>
    <t>24003761</t>
  </si>
  <si>
    <t>Nguyễn Vĩnh</t>
  </si>
  <si>
    <t>24004400</t>
  </si>
  <si>
    <t>Lê Thiên</t>
  </si>
  <si>
    <t>24001758</t>
  </si>
  <si>
    <t>Ngô Hữu</t>
  </si>
  <si>
    <t>24001500</t>
  </si>
  <si>
    <t>Nguyễn Lê Thanh</t>
  </si>
  <si>
    <t>24003806</t>
  </si>
  <si>
    <t>Giáp Mạnh</t>
  </si>
  <si>
    <t>24002254</t>
  </si>
  <si>
    <t>Đoàn Phạm Quang</t>
  </si>
  <si>
    <t>24004297</t>
  </si>
  <si>
    <t>Lưu Trường</t>
  </si>
  <si>
    <t>24000804</t>
  </si>
  <si>
    <t>Nguyễn Huỳnh Thị Như</t>
  </si>
  <si>
    <t>Huyền</t>
  </si>
  <si>
    <t>24001850</t>
  </si>
  <si>
    <t>Trần Duy</t>
  </si>
  <si>
    <t>Khã</t>
  </si>
  <si>
    <t>24004548</t>
  </si>
  <si>
    <t>24001801</t>
  </si>
  <si>
    <t>24003930</t>
  </si>
  <si>
    <t>Khương</t>
  </si>
  <si>
    <t>24003885</t>
  </si>
  <si>
    <t>Võ Thanh</t>
  </si>
  <si>
    <t>24003558</t>
  </si>
  <si>
    <t>Linh</t>
  </si>
  <si>
    <t>24001667</t>
  </si>
  <si>
    <t>Võ Trọng</t>
  </si>
  <si>
    <t>Lưu</t>
  </si>
  <si>
    <t>24000022</t>
  </si>
  <si>
    <t>Vương Hồng</t>
  </si>
  <si>
    <t>24004511</t>
  </si>
  <si>
    <t>Nhàn</t>
  </si>
  <si>
    <t>24004099</t>
  </si>
  <si>
    <t>Nhất</t>
  </si>
  <si>
    <t>24000628</t>
  </si>
  <si>
    <t>24001742</t>
  </si>
  <si>
    <t>Huỳnh Hữu</t>
  </si>
  <si>
    <t>24003464</t>
  </si>
  <si>
    <t>Trần Tuấn</t>
  </si>
  <si>
    <t>24003471</t>
  </si>
  <si>
    <t>Võ Quang</t>
  </si>
  <si>
    <t>24003918</t>
  </si>
  <si>
    <t>Lê Ngô Hoàng</t>
  </si>
  <si>
    <t>24003442</t>
  </si>
  <si>
    <t>24003905</t>
  </si>
  <si>
    <t>Hà Huy</t>
  </si>
  <si>
    <t>24004071</t>
  </si>
  <si>
    <t>Hàng Nhất</t>
  </si>
  <si>
    <t>24003831</t>
  </si>
  <si>
    <t>24003737</t>
  </si>
  <si>
    <t>Vũ Anh</t>
  </si>
  <si>
    <t>24001295</t>
  </si>
  <si>
    <t>Giang Nguyễn Hoàng</t>
  </si>
  <si>
    <t>24003576</t>
  </si>
  <si>
    <t>Đào Ngọc Bảo</t>
  </si>
  <si>
    <t>24004520</t>
  </si>
  <si>
    <t>Võ Ngọc</t>
  </si>
  <si>
    <t>Sứ</t>
  </si>
  <si>
    <t>24004248</t>
  </si>
  <si>
    <t>24001956</t>
  </si>
  <si>
    <t>24003603</t>
  </si>
  <si>
    <t>24003527</t>
  </si>
  <si>
    <t>24001765</t>
  </si>
  <si>
    <t>Phạm Khánh</t>
  </si>
  <si>
    <t>24003869</t>
  </si>
  <si>
    <t>24001912</t>
  </si>
  <si>
    <t>Phạm Nguyên</t>
  </si>
  <si>
    <t>24003714</t>
  </si>
  <si>
    <t>Huỳnh Trung</t>
  </si>
  <si>
    <t>Trực</t>
  </si>
  <si>
    <t>24001802</t>
  </si>
  <si>
    <t>Hoàng Quốc</t>
  </si>
  <si>
    <t>24001853</t>
  </si>
  <si>
    <t>Vũ Thái</t>
  </si>
  <si>
    <t>24004092</t>
  </si>
  <si>
    <t>24004017</t>
  </si>
  <si>
    <t>24002259</t>
  </si>
  <si>
    <t xml:space="preserve"> - LPHT
 - UV BCH Đoàn khoa</t>
  </si>
  <si>
    <t>Hiện diện: .../56 SV.</t>
  </si>
  <si>
    <t>Thư ký: Lê Ngô Hoàng Quân; Chức vụ: Lớp trưởng</t>
  </si>
  <si>
    <t>Thành phần tham dự: Tập thể lớp 24C1-ĐCN1</t>
  </si>
  <si>
    <t>Lê Ngô Hoàng Quân</t>
  </si>
  <si>
    <t>LỚP: 24C1-ĐĐT1</t>
  </si>
  <si>
    <t>Chủ tọa: Ông Nguyễn Hồng Đức; Chức vụ: Cố vấn học tập.</t>
  </si>
  <si>
    <t>24001487</t>
  </si>
  <si>
    <t>24001422</t>
  </si>
  <si>
    <t>Nguyễn Thiên</t>
  </si>
  <si>
    <t>24001687</t>
  </si>
  <si>
    <t>Bùi Văn Tuấn</t>
  </si>
  <si>
    <t>24001847</t>
  </si>
  <si>
    <t>Nguyễn Hoàng Phúc</t>
  </si>
  <si>
    <t>Bá</t>
  </si>
  <si>
    <t>24001570</t>
  </si>
  <si>
    <t>Của</t>
  </si>
  <si>
    <t>24001679</t>
  </si>
  <si>
    <t>24003554</t>
  </si>
  <si>
    <t>Vũ Nguyễn Hải</t>
  </si>
  <si>
    <t>24003493</t>
  </si>
  <si>
    <t>24003828</t>
  </si>
  <si>
    <t>Đặng Bá</t>
  </si>
  <si>
    <t>24003546</t>
  </si>
  <si>
    <t>Lê Tùng</t>
  </si>
  <si>
    <t>24003748</t>
  </si>
  <si>
    <t>24003880</t>
  </si>
  <si>
    <t>24003545</t>
  </si>
  <si>
    <t>Lương Thế</t>
  </si>
  <si>
    <t>24003867</t>
  </si>
  <si>
    <t>Nguyễn Đình Vũ</t>
  </si>
  <si>
    <t>24003857</t>
  </si>
  <si>
    <t>Đoàn Lê Nguyên</t>
  </si>
  <si>
    <t>24003649</t>
  </si>
  <si>
    <t>24001721</t>
  </si>
  <si>
    <t>Ngô Văn</t>
  </si>
  <si>
    <t>24001001</t>
  </si>
  <si>
    <t>24003591</t>
  </si>
  <si>
    <t>Phạm Đoàn Anh</t>
  </si>
  <si>
    <t>24001002</t>
  </si>
  <si>
    <t>24003712</t>
  </si>
  <si>
    <t>24003815</t>
  </si>
  <si>
    <t>Ông Bảo</t>
  </si>
  <si>
    <t>24003544</t>
  </si>
  <si>
    <t>Phạm Nghĩa</t>
  </si>
  <si>
    <t>24004621</t>
  </si>
  <si>
    <t>Mai Cao</t>
  </si>
  <si>
    <t>Siêu</t>
  </si>
  <si>
    <t>24003444</t>
  </si>
  <si>
    <t>24004613</t>
  </si>
  <si>
    <t>Nguyễn Phước</t>
  </si>
  <si>
    <t>24001959</t>
  </si>
  <si>
    <t>Đặng Văn</t>
  </si>
  <si>
    <t>Thảo</t>
  </si>
  <si>
    <t>24001717</t>
  </si>
  <si>
    <t>Thì</t>
  </si>
  <si>
    <t>24002246</t>
  </si>
  <si>
    <t>24003871</t>
  </si>
  <si>
    <t>Hoàng Minh</t>
  </si>
  <si>
    <t>24000817</t>
  </si>
  <si>
    <t>Hồ Minh</t>
  </si>
  <si>
    <t>24001513</t>
  </si>
  <si>
    <t>Thức</t>
  </si>
  <si>
    <t>24001943</t>
  </si>
  <si>
    <t>24003984</t>
  </si>
  <si>
    <t>24003770</t>
  </si>
  <si>
    <t>Nguyễn Hồ Duy</t>
  </si>
  <si>
    <t>24001642</t>
  </si>
  <si>
    <t>Đào Lý Anh</t>
  </si>
  <si>
    <t>Tuân</t>
  </si>
  <si>
    <t>24004030</t>
  </si>
  <si>
    <t>Trương Trọng</t>
  </si>
  <si>
    <t>Uyển</t>
  </si>
  <si>
    <t>24001581</t>
  </si>
  <si>
    <t>Võ Chí</t>
  </si>
  <si>
    <t>Vẹn</t>
  </si>
  <si>
    <t>24000041</t>
  </si>
  <si>
    <t>Vi</t>
  </si>
  <si>
    <t>24001790</t>
  </si>
  <si>
    <t>TTT3, UV BCH Đoàn khoa</t>
  </si>
  <si>
    <t>Thư ký: Bùi Văn Tuấn Anh; Chức vụ: Lớp trưởng</t>
  </si>
  <si>
    <t>Thành phần tham dự: Tập thể lớp 24C1-ĐĐT1</t>
  </si>
  <si>
    <t>Hiện diện: .../40 SV.</t>
  </si>
  <si>
    <t>Bùi Văn Tuấn Anh</t>
  </si>
  <si>
    <t>Nguyễn Hồng Đức</t>
  </si>
  <si>
    <t>LỚP: 24C1-CĐT1</t>
  </si>
  <si>
    <t>Thành phần tham dự: Tập thể lớp 24C1-CĐT1</t>
  </si>
  <si>
    <t>24004084</t>
  </si>
  <si>
    <t>Đỗ Trung</t>
  </si>
  <si>
    <t>24003784</t>
  </si>
  <si>
    <t>Lầm Chí</t>
  </si>
  <si>
    <t>24003533</t>
  </si>
  <si>
    <t>24001590</t>
  </si>
  <si>
    <t>Thái Hoàng</t>
  </si>
  <si>
    <t>24001652</t>
  </si>
  <si>
    <t>24003613</t>
  </si>
  <si>
    <t>24001914</t>
  </si>
  <si>
    <t>24003970</t>
  </si>
  <si>
    <t>Cao Minh</t>
  </si>
  <si>
    <t>24004013</t>
  </si>
  <si>
    <t>24004037</t>
  </si>
  <si>
    <t>24004132</t>
  </si>
  <si>
    <t>Lê Nguyễn Nhật</t>
  </si>
  <si>
    <t>24003743</t>
  </si>
  <si>
    <t>Ngoan</t>
  </si>
  <si>
    <t>24004524</t>
  </si>
  <si>
    <t>24003666</t>
  </si>
  <si>
    <t>24004034</t>
  </si>
  <si>
    <t>Trần Bình</t>
  </si>
  <si>
    <t>24000643</t>
  </si>
  <si>
    <t>24002238</t>
  </si>
  <si>
    <t>24003796</t>
  </si>
  <si>
    <t>23002301</t>
  </si>
  <si>
    <t>24003947</t>
  </si>
  <si>
    <t>Đặng Văn Phúc</t>
  </si>
  <si>
    <t>24000153</t>
  </si>
  <si>
    <t>24003887</t>
  </si>
  <si>
    <t>Lê Viết</t>
  </si>
  <si>
    <t>24003912</t>
  </si>
  <si>
    <t>Cao Thanh</t>
  </si>
  <si>
    <t>24003817</t>
  </si>
  <si>
    <t>Thi Lý Vĩnh</t>
  </si>
  <si>
    <t>Tuyến</t>
  </si>
  <si>
    <t>24003990</t>
  </si>
  <si>
    <t>Đinh Nguyễn Hiền</t>
  </si>
  <si>
    <t>Võ Văn Duy</t>
  </si>
  <si>
    <t>Thư ký: Võ Văn Duy; Chức vụ: Lớp trưởng</t>
  </si>
  <si>
    <t>Hiện diện: .../25 SV.</t>
  </si>
  <si>
    <t>LỚP: 24C8-ĐCN1</t>
  </si>
  <si>
    <t>Hiện diện: .../15 SV.</t>
  </si>
  <si>
    <t>24001188</t>
  </si>
  <si>
    <t>Trần Lý Hoàng</t>
  </si>
  <si>
    <t>24001779</t>
  </si>
  <si>
    <t>Lã Duy</t>
  </si>
  <si>
    <t>24003500</t>
  </si>
  <si>
    <t>24003766</t>
  </si>
  <si>
    <t>24001764</t>
  </si>
  <si>
    <t>Bùi Gia</t>
  </si>
  <si>
    <t>24001792</t>
  </si>
  <si>
    <t>Huyện</t>
  </si>
  <si>
    <t>24003447</t>
  </si>
  <si>
    <t>Đặng Thanh</t>
  </si>
  <si>
    <t>Khiết</t>
  </si>
  <si>
    <t>24003928</t>
  </si>
  <si>
    <t>Nguyễn Đăng</t>
  </si>
  <si>
    <t>24001490</t>
  </si>
  <si>
    <t>24001202</t>
  </si>
  <si>
    <t>24001675</t>
  </si>
  <si>
    <t>24003445</t>
  </si>
  <si>
    <t>Trần Nguyễn</t>
  </si>
  <si>
    <t>24003477</t>
  </si>
  <si>
    <t>Nguyễn Khánh</t>
  </si>
  <si>
    <t>24003997</t>
  </si>
  <si>
    <t>Quang Nhật</t>
  </si>
  <si>
    <t>Vỹ</t>
  </si>
  <si>
    <t>24003446</t>
  </si>
  <si>
    <t>Xuân</t>
  </si>
  <si>
    <t>Thư ký: Nguyễn Hoàng Nghĩa; Chức vụ: Lớp trưởng</t>
  </si>
  <si>
    <t>Thành phần tham dự: Tập thể lớp 24C8-ĐCN1</t>
  </si>
  <si>
    <t>Nguyễn Hoàng Nghĩa</t>
  </si>
  <si>
    <t xml:space="preserve"> - LPPT
 - UV BCH Đoàn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</si>
</sst>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charset val="163"/>
      <scheme val="minor"/>
    </font>
    <font>
      <sz val="12"/>
      <color theme="1"/>
      <name val="Times New Roman"/>
      <family val="1"/>
    </font>
    <font>
      <b/>
      <sz val="13"/>
      <color theme="1"/>
      <name val="Times New Roman"/>
      <family val="1"/>
    </font>
    <font>
      <sz val="13"/>
      <color theme="1"/>
      <name val="Times New Roman"/>
      <family val="1"/>
    </font>
    <font>
      <b/>
      <sz val="12"/>
      <color theme="1"/>
      <name val="Times New Roman"/>
      <family val="1"/>
    </font>
    <font>
      <sz val="12"/>
      <name val="Times New Roman"/>
      <family val="1"/>
    </font>
    <font>
      <sz val="10"/>
      <color theme="1"/>
      <name val="Times New Roman"/>
      <family val="1"/>
    </font>
    <font>
      <i/>
      <sz val="13"/>
      <color theme="1"/>
      <name val="Times New Roman"/>
      <family val="1"/>
    </font>
    <font>
      <sz val="16"/>
      <name val="Times New Roman"/>
      <family val="1"/>
    </font>
    <font>
      <sz val="12"/>
      <name val="Times New Roman"/>
      <family val="1"/>
    </font>
    <font>
      <sz val="13"/>
      <color theme="1"/>
      <name val="Times New Roman"/>
      <family val="1"/>
    </font>
    <font>
      <b/>
      <sz val="12"/>
      <color theme="1"/>
      <name val="Times New Roman"/>
      <family val="1"/>
    </font>
    <font>
      <sz val="11"/>
      <color theme="1"/>
      <name val="Calibri"/>
      <family val="2"/>
      <scheme val="minor"/>
    </font>
    <font>
      <sz val="11"/>
      <color theme="1"/>
      <name val="Times New Roman"/>
      <family val="1"/>
    </font>
    <font>
      <sz val="11"/>
      <name val="Times New Roman"/>
      <family val="1"/>
    </font>
    <font>
      <sz val="13"/>
      <name val="Times New Roman"/>
      <family val="1"/>
    </font>
    <font>
      <b/>
      <sz val="13"/>
      <color theme="1"/>
      <name val="Times New Roman"/>
      <family val="1"/>
    </font>
    <font>
      <b/>
      <sz val="10"/>
      <name val="Times New Roman"/>
      <family val="1"/>
    </font>
    <font>
      <sz val="10"/>
      <color theme="1"/>
      <name val="Times New Roman"/>
      <family val="1"/>
    </font>
    <font>
      <sz val="10"/>
      <name val="Times New Roman"/>
      <family val="1"/>
    </font>
    <font>
      <sz val="9"/>
      <name val="Times New Roman"/>
      <family val="1"/>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2">
    <xf numFmtId="0" fontId="0" fillId="0" borderId="0"/>
    <xf numFmtId="9" fontId="12" fillId="0" borderId="0" applyFont="0" applyFill="0" applyBorder="0" applyAlignment="0" applyProtection="0"/>
  </cellStyleXfs>
  <cellXfs count="97">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3" fillId="0" borderId="0" xfId="0" applyFont="1" applyAlignment="1">
      <alignment horizontal="right" vertical="center"/>
    </xf>
    <xf numFmtId="0" fontId="4" fillId="0" borderId="1" xfId="0" applyFont="1" applyBorder="1" applyAlignment="1">
      <alignment horizontal="center" vertical="center" wrapText="1"/>
    </xf>
    <xf numFmtId="0" fontId="5" fillId="0" borderId="0" xfId="0" applyFont="1" applyAlignment="1">
      <alignment vertical="center"/>
    </xf>
    <xf numFmtId="0" fontId="1" fillId="0" borderId="6" xfId="0" applyFont="1" applyBorder="1" applyAlignment="1">
      <alignment vertical="center" wrapText="1"/>
    </xf>
    <xf numFmtId="0" fontId="1" fillId="0" borderId="7" xfId="0" applyFont="1" applyBorder="1" applyAlignment="1">
      <alignment vertical="center" wrapText="1"/>
    </xf>
    <xf numFmtId="0" fontId="3" fillId="0" borderId="0" xfId="0" applyFont="1" applyAlignment="1">
      <alignment vertical="center" wrapText="1"/>
    </xf>
    <xf numFmtId="0" fontId="7" fillId="0" borderId="0" xfId="0" applyFont="1" applyAlignment="1">
      <alignment horizontal="right" vertical="center"/>
    </xf>
    <xf numFmtId="0" fontId="1" fillId="0" borderId="1" xfId="0" quotePrefix="1" applyFont="1" applyBorder="1" applyAlignment="1">
      <alignment horizontal="center" vertical="center"/>
    </xf>
    <xf numFmtId="0" fontId="4" fillId="0" borderId="4" xfId="0" applyFont="1" applyBorder="1" applyAlignment="1">
      <alignment horizontal="center" vertical="center" wrapText="1"/>
    </xf>
    <xf numFmtId="2" fontId="8" fillId="0" borderId="8" xfId="0" applyNumberFormat="1" applyFont="1" applyBorder="1" applyAlignment="1"/>
    <xf numFmtId="0" fontId="13" fillId="0" borderId="1" xfId="0" applyFont="1" applyBorder="1" applyAlignment="1">
      <alignment horizontal="center" vertical="center"/>
    </xf>
    <xf numFmtId="164" fontId="9" fillId="0" borderId="1" xfId="1" applyNumberFormat="1" applyFont="1" applyBorder="1" applyAlignment="1">
      <alignment vertical="center"/>
    </xf>
    <xf numFmtId="0" fontId="9" fillId="0" borderId="1" xfId="0" applyFont="1" applyBorder="1" applyAlignment="1">
      <alignment horizontal="center" vertical="center"/>
    </xf>
    <xf numFmtId="0" fontId="9" fillId="0" borderId="6" xfId="0" applyFont="1" applyBorder="1" applyAlignment="1">
      <alignment horizontal="left" vertical="center"/>
    </xf>
    <xf numFmtId="0" fontId="9" fillId="0" borderId="7" xfId="0" applyFont="1" applyBorder="1" applyAlignment="1">
      <alignment horizontal="left" vertical="center"/>
    </xf>
    <xf numFmtId="0" fontId="15" fillId="0" borderId="0" xfId="0" applyFont="1" applyAlignment="1">
      <alignment vertical="center"/>
    </xf>
    <xf numFmtId="0" fontId="15" fillId="0" borderId="0" xfId="0" applyFont="1" applyAlignment="1">
      <alignment horizontal="center" vertical="center"/>
    </xf>
    <xf numFmtId="0" fontId="9" fillId="0" borderId="1" xfId="0" quotePrefix="1" applyFont="1"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left" vertical="center" indent="2"/>
    </xf>
    <xf numFmtId="0" fontId="9" fillId="0" borderId="1" xfId="0" applyFont="1" applyBorder="1" applyAlignment="1">
      <alignment horizontal="left" wrapText="1" indent="1"/>
    </xf>
    <xf numFmtId="0" fontId="9" fillId="0" borderId="1" xfId="0" applyFont="1" applyBorder="1" applyAlignment="1">
      <alignment horizontal="left" vertical="top"/>
    </xf>
    <xf numFmtId="0" fontId="9" fillId="0" borderId="1" xfId="0" applyFont="1" applyBorder="1" applyAlignment="1">
      <alignment horizontal="left" vertical="center" wrapText="1" indent="1"/>
    </xf>
    <xf numFmtId="0" fontId="9" fillId="0" borderId="1" xfId="0" applyFont="1" applyBorder="1" applyAlignment="1">
      <alignment horizontal="left" vertical="top" wrapText="1"/>
    </xf>
    <xf numFmtId="0" fontId="17" fillId="0" borderId="1" xfId="0" applyFont="1" applyBorder="1" applyAlignment="1">
      <alignment horizontal="center" vertical="center"/>
    </xf>
    <xf numFmtId="0" fontId="17" fillId="2" borderId="5" xfId="0" applyFont="1" applyFill="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xf>
    <xf numFmtId="0" fontId="9" fillId="0" borderId="6" xfId="0" applyFont="1" applyBorder="1" applyAlignment="1">
      <alignment horizontal="left" vertical="center" wrapText="1"/>
    </xf>
    <xf numFmtId="0" fontId="5" fillId="0" borderId="6" xfId="0" applyFont="1" applyBorder="1" applyAlignment="1">
      <alignment horizontal="left" vertical="center" wrapText="1"/>
    </xf>
    <xf numFmtId="0" fontId="5" fillId="0" borderId="1" xfId="0" applyFont="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16" fillId="0" borderId="0" xfId="0" applyFont="1" applyAlignment="1">
      <alignment vertical="center"/>
    </xf>
    <xf numFmtId="0" fontId="17" fillId="0" borderId="1" xfId="0" applyFont="1" applyBorder="1" applyAlignment="1">
      <alignment horizontal="center" vertical="center" wrapText="1"/>
    </xf>
    <xf numFmtId="0" fontId="1" fillId="0" borderId="0" xfId="0" applyFont="1" applyAlignment="1">
      <alignment horizontal="center" vertical="center"/>
    </xf>
    <xf numFmtId="0" fontId="19" fillId="2" borderId="5" xfId="0" applyFont="1" applyFill="1" applyBorder="1" applyAlignment="1">
      <alignment horizontal="center" vertical="center"/>
    </xf>
    <xf numFmtId="0" fontId="19" fillId="0" borderId="1" xfId="0" applyFont="1" applyBorder="1" applyAlignment="1">
      <alignment horizontal="center" vertical="center"/>
    </xf>
    <xf numFmtId="0" fontId="20"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9" fontId="14" fillId="0" borderId="1" xfId="0" applyNumberFormat="1" applyFont="1" applyBorder="1" applyAlignment="1">
      <alignment horizontal="center" vertical="center" wrapText="1"/>
    </xf>
    <xf numFmtId="0" fontId="19" fillId="2" borderId="5" xfId="0" applyFont="1" applyFill="1" applyBorder="1" applyAlignment="1">
      <alignment horizontal="center" vertical="center" wrapText="1"/>
    </xf>
    <xf numFmtId="0" fontId="19" fillId="2" borderId="5" xfId="0" applyFont="1" applyFill="1" applyBorder="1" applyAlignment="1">
      <alignment horizontal="left" vertical="center" wrapText="1"/>
    </xf>
    <xf numFmtId="0" fontId="19"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1"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justify" vertical="justify"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0" fillId="0" borderId="0" xfId="0" applyFont="1" applyAlignment="1">
      <alignment horizontal="justify" vertical="justify" wrapText="1"/>
    </xf>
    <xf numFmtId="0" fontId="6" fillId="0" borderId="0" xfId="0" applyFont="1" applyAlignment="1">
      <alignment horizontal="justify" wrapText="1"/>
    </xf>
    <xf numFmtId="0" fontId="3" fillId="0" borderId="0" xfId="0" applyFont="1" applyAlignment="1">
      <alignment horizontal="justify"/>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xf>
    <xf numFmtId="0" fontId="18" fillId="0" borderId="0" xfId="0" applyFont="1" applyAlignment="1">
      <alignment horizontal="justify" wrapText="1"/>
    </xf>
    <xf numFmtId="0" fontId="16" fillId="0" borderId="0" xfId="0" applyFont="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6790" y="614680"/>
          <a:ext cx="9728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4" name="Straight Connector 3"/>
        <xdr:cNvCxnSpPr/>
      </xdr:nvCxnSpPr>
      <xdr:spPr>
        <a:xfrm>
          <a:off x="3063376"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92684"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92684"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158626" y="410307"/>
          <a:ext cx="205007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301126</xdr:colOff>
      <xdr:row>1</xdr:row>
      <xdr:rowOff>212480</xdr:rowOff>
    </xdr:from>
    <xdr:to>
      <xdr:col>7</xdr:col>
      <xdr:colOff>336295</xdr:colOff>
      <xdr:row>2</xdr:row>
      <xdr:rowOff>0</xdr:rowOff>
    </xdr:to>
    <xdr:cxnSp macro="">
      <xdr:nvCxnSpPr>
        <xdr:cNvPr id="3" name="Straight Connector 2"/>
        <xdr:cNvCxnSpPr/>
      </xdr:nvCxnSpPr>
      <xdr:spPr>
        <a:xfrm>
          <a:off x="3100011"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
  <sheetViews>
    <sheetView topLeftCell="A16" zoomScale="130" zoomScaleNormal="130" workbookViewId="0">
      <selection activeCell="C22" sqref="C22"/>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4" customWidth="1"/>
    <col min="6" max="6" width="9.140625" style="4"/>
    <col min="7" max="7" width="11.5703125" style="4" customWidth="1"/>
    <col min="8" max="8" width="8.710937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8"/>
      <c r="B4" s="8"/>
      <c r="C4" s="8"/>
      <c r="D4" s="8"/>
      <c r="E4" s="8"/>
      <c r="F4" s="7"/>
      <c r="G4" s="7"/>
      <c r="H4" s="7"/>
      <c r="I4" s="7"/>
    </row>
    <row r="5" spans="1:9" ht="23.25" customHeight="1" x14ac:dyDescent="0.25">
      <c r="A5" s="75" t="s">
        <v>4</v>
      </c>
      <c r="B5" s="75"/>
      <c r="C5" s="75"/>
      <c r="D5" s="75"/>
      <c r="E5" s="75"/>
      <c r="F5" s="75"/>
      <c r="G5" s="75"/>
      <c r="H5" s="75"/>
      <c r="I5" s="75"/>
    </row>
    <row r="6" spans="1:9" s="2" customFormat="1" x14ac:dyDescent="0.25">
      <c r="B6" s="2" t="s">
        <v>5</v>
      </c>
      <c r="D6" s="9" t="s">
        <v>57</v>
      </c>
      <c r="F6" s="9" t="s">
        <v>58</v>
      </c>
    </row>
    <row r="7" spans="1:9" s="2" customFormat="1" x14ac:dyDescent="0.25">
      <c r="E7" s="7"/>
      <c r="F7" s="7"/>
      <c r="G7" s="7"/>
    </row>
    <row r="8" spans="1:9" ht="21.75" customHeight="1" x14ac:dyDescent="0.25">
      <c r="A8" s="10" t="s">
        <v>6</v>
      </c>
      <c r="B8" s="3" t="s">
        <v>7</v>
      </c>
    </row>
    <row r="9" spans="1:9" ht="21.75" customHeight="1" x14ac:dyDescent="0.25">
      <c r="A9" s="10" t="s">
        <v>8</v>
      </c>
      <c r="B9" s="3" t="s">
        <v>9</v>
      </c>
    </row>
    <row r="10" spans="1:9" ht="21.75" customHeight="1" x14ac:dyDescent="0.25">
      <c r="A10" s="10" t="s">
        <v>10</v>
      </c>
      <c r="B10" s="2" t="s">
        <v>11</v>
      </c>
    </row>
    <row r="11" spans="1:9" ht="22.5" customHeight="1" x14ac:dyDescent="0.25">
      <c r="A11" s="10"/>
      <c r="B11" s="3" t="s">
        <v>12</v>
      </c>
    </row>
    <row r="12" spans="1:9" ht="22.5" customHeight="1" x14ac:dyDescent="0.25">
      <c r="A12" s="10"/>
      <c r="B12" s="3" t="s">
        <v>84</v>
      </c>
    </row>
    <row r="13" spans="1:9" ht="22.5" customHeight="1" x14ac:dyDescent="0.25">
      <c r="A13" s="10"/>
      <c r="B13" s="3" t="s">
        <v>13</v>
      </c>
    </row>
    <row r="14" spans="1:9" ht="22.5" customHeight="1" x14ac:dyDescent="0.25">
      <c r="A14" s="10"/>
      <c r="B14" s="3" t="s">
        <v>14</v>
      </c>
    </row>
    <row r="15" spans="1:9" ht="22.5" customHeight="1" x14ac:dyDescent="0.25">
      <c r="A15" s="10"/>
      <c r="B15" s="3" t="s">
        <v>15</v>
      </c>
    </row>
    <row r="16" spans="1:9" x14ac:dyDescent="0.25">
      <c r="A16" s="10" t="s">
        <v>16</v>
      </c>
      <c r="B16" s="2" t="s">
        <v>17</v>
      </c>
    </row>
    <row r="17" spans="1:10" ht="57" customHeight="1" x14ac:dyDescent="0.25">
      <c r="A17" s="78" t="s">
        <v>18</v>
      </c>
      <c r="B17" s="78"/>
      <c r="C17" s="78"/>
      <c r="D17" s="78"/>
      <c r="E17" s="78"/>
      <c r="F17" s="78"/>
      <c r="G17" s="78"/>
      <c r="H17" s="78"/>
      <c r="I17" s="78"/>
      <c r="J17" s="16"/>
    </row>
    <row r="18" spans="1:10" x14ac:dyDescent="0.25">
      <c r="A18" s="11"/>
    </row>
    <row r="19" spans="1:10" ht="33" customHeight="1" x14ac:dyDescent="0.25">
      <c r="A19" s="79" t="s">
        <v>19</v>
      </c>
      <c r="B19" s="79" t="s">
        <v>20</v>
      </c>
      <c r="C19" s="89" t="s">
        <v>21</v>
      </c>
      <c r="D19" s="90"/>
      <c r="E19" s="85" t="s">
        <v>22</v>
      </c>
      <c r="F19" s="79" t="s">
        <v>23</v>
      </c>
      <c r="G19" s="79"/>
      <c r="H19" s="79"/>
      <c r="I19" s="87" t="s">
        <v>24</v>
      </c>
    </row>
    <row r="20" spans="1:10" ht="16.5" customHeight="1" x14ac:dyDescent="0.25">
      <c r="A20" s="85"/>
      <c r="B20" s="85"/>
      <c r="C20" s="91"/>
      <c r="D20" s="92"/>
      <c r="E20" s="86"/>
      <c r="F20" s="19" t="s">
        <v>25</v>
      </c>
      <c r="G20" s="19" t="s">
        <v>26</v>
      </c>
      <c r="H20" s="19" t="s">
        <v>27</v>
      </c>
      <c r="I20" s="88"/>
    </row>
    <row r="21" spans="1:10" ht="47.25" x14ac:dyDescent="0.25">
      <c r="A21" s="28">
        <v>1</v>
      </c>
      <c r="B21" s="23" t="s">
        <v>48</v>
      </c>
      <c r="C21" s="24" t="s">
        <v>49</v>
      </c>
      <c r="D21" s="25" t="s">
        <v>50</v>
      </c>
      <c r="E21" s="30">
        <v>50</v>
      </c>
      <c r="F21" s="23">
        <v>0</v>
      </c>
      <c r="G21" s="23" t="str">
        <f>IF(AND(F21&gt;=90),"XS",IF(AND(F21&gt;=80),"Tốt",IF(AND(F21&gt;=70),"Khá",IF(AND(F21&gt;=60),"TB",IF(AND(F21&gt;=50),"TB",IF(AND(F21&lt;50),IF(AND(F21&gt;0),"Yếu",IF(AND(F21=0),"Không XL"," "))))))))</f>
        <v>Không XL</v>
      </c>
      <c r="H21" s="31" t="s">
        <v>51</v>
      </c>
      <c r="I21" s="32"/>
    </row>
    <row r="22" spans="1:10" ht="78.75" x14ac:dyDescent="0.25">
      <c r="A22" s="28">
        <v>2</v>
      </c>
      <c r="B22" s="23" t="s">
        <v>52</v>
      </c>
      <c r="C22" s="24" t="s">
        <v>53</v>
      </c>
      <c r="D22" s="25" t="s">
        <v>54</v>
      </c>
      <c r="E22" s="30">
        <v>40</v>
      </c>
      <c r="F22" s="23">
        <v>79</v>
      </c>
      <c r="G22" s="23" t="str">
        <f t="shared" ref="G22:G70" si="0">IF(AND(F22&gt;=90),"XS",IF(AND(F22&gt;=80),"Tốt",IF(AND(F22&gt;=70),"Khá",IF(AND(F22&gt;=60),"TB",IF(AND(F22&gt;=50),"TB",IF(AND(F22&lt;50),IF(AND(F22&gt;0),"Yếu",IF(AND(F22=0),"Không XL"," "))))))))</f>
        <v>Khá</v>
      </c>
      <c r="H22" s="33" t="s">
        <v>51</v>
      </c>
      <c r="I22" s="34" t="s">
        <v>55</v>
      </c>
    </row>
    <row r="23" spans="1:10" x14ac:dyDescent="0.25">
      <c r="A23" s="28">
        <v>3</v>
      </c>
      <c r="B23" s="23"/>
      <c r="C23" s="24"/>
      <c r="D23" s="25"/>
      <c r="E23" s="23"/>
      <c r="F23" s="23"/>
      <c r="G23" s="23" t="str">
        <f t="shared" si="0"/>
        <v>Không XL</v>
      </c>
      <c r="H23" s="29"/>
      <c r="I23" s="29"/>
    </row>
    <row r="24" spans="1:10" x14ac:dyDescent="0.25">
      <c r="A24" s="28">
        <v>4</v>
      </c>
      <c r="B24" s="23"/>
      <c r="C24" s="24"/>
      <c r="D24" s="25"/>
      <c r="E24" s="23"/>
      <c r="F24" s="23"/>
      <c r="G24" s="23" t="str">
        <f t="shared" si="0"/>
        <v>Không XL</v>
      </c>
      <c r="H24" s="29"/>
      <c r="I24" s="29"/>
    </row>
    <row r="25" spans="1:10" x14ac:dyDescent="0.25">
      <c r="A25" s="28">
        <v>5</v>
      </c>
      <c r="B25" s="23"/>
      <c r="C25" s="24"/>
      <c r="D25" s="25"/>
      <c r="E25" s="23"/>
      <c r="F25" s="23"/>
      <c r="G25" s="23" t="str">
        <f t="shared" si="0"/>
        <v>Không XL</v>
      </c>
      <c r="H25" s="29"/>
      <c r="I25" s="29"/>
    </row>
    <row r="26" spans="1:10" x14ac:dyDescent="0.25">
      <c r="A26" s="28">
        <v>6</v>
      </c>
      <c r="B26" s="23"/>
      <c r="C26" s="24"/>
      <c r="D26" s="25"/>
      <c r="E26" s="23"/>
      <c r="F26" s="23"/>
      <c r="G26" s="23" t="str">
        <f t="shared" si="0"/>
        <v>Không XL</v>
      </c>
      <c r="H26" s="29"/>
      <c r="I26" s="29"/>
    </row>
    <row r="27" spans="1:10" x14ac:dyDescent="0.25">
      <c r="A27" s="28">
        <v>7</v>
      </c>
      <c r="B27" s="23"/>
      <c r="C27" s="24"/>
      <c r="D27" s="25"/>
      <c r="E27" s="23"/>
      <c r="F27" s="23"/>
      <c r="G27" s="23" t="str">
        <f t="shared" si="0"/>
        <v>Không XL</v>
      </c>
      <c r="H27" s="29"/>
      <c r="I27" s="29"/>
    </row>
    <row r="28" spans="1:10" x14ac:dyDescent="0.25">
      <c r="A28" s="28">
        <v>8</v>
      </c>
      <c r="B28" s="23"/>
      <c r="C28" s="24"/>
      <c r="D28" s="25"/>
      <c r="E28" s="23"/>
      <c r="F28" s="23"/>
      <c r="G28" s="23" t="str">
        <f t="shared" si="0"/>
        <v>Không XL</v>
      </c>
      <c r="H28" s="29"/>
      <c r="I28" s="29"/>
    </row>
    <row r="29" spans="1:10" x14ac:dyDescent="0.25">
      <c r="A29" s="28">
        <v>9</v>
      </c>
      <c r="B29" s="23"/>
      <c r="C29" s="24"/>
      <c r="D29" s="25"/>
      <c r="E29" s="23"/>
      <c r="F29" s="23"/>
      <c r="G29" s="23" t="str">
        <f t="shared" si="0"/>
        <v>Không XL</v>
      </c>
      <c r="H29" s="29"/>
      <c r="I29" s="29"/>
    </row>
    <row r="30" spans="1:10" x14ac:dyDescent="0.25">
      <c r="A30" s="28">
        <v>10</v>
      </c>
      <c r="B30" s="23"/>
      <c r="C30" s="24"/>
      <c r="D30" s="25"/>
      <c r="E30" s="23"/>
      <c r="F30" s="23"/>
      <c r="G30" s="23" t="str">
        <f t="shared" si="0"/>
        <v>Không XL</v>
      </c>
      <c r="H30" s="29"/>
      <c r="I30" s="29"/>
    </row>
    <row r="31" spans="1:10" x14ac:dyDescent="0.25">
      <c r="A31" s="28">
        <v>11</v>
      </c>
      <c r="B31" s="23"/>
      <c r="C31" s="24"/>
      <c r="D31" s="25"/>
      <c r="E31" s="23"/>
      <c r="F31" s="23"/>
      <c r="G31" s="23" t="str">
        <f t="shared" si="0"/>
        <v>Không XL</v>
      </c>
      <c r="H31" s="29"/>
      <c r="I31" s="29"/>
    </row>
    <row r="32" spans="1:10" x14ac:dyDescent="0.25">
      <c r="A32" s="28">
        <v>12</v>
      </c>
      <c r="B32" s="23"/>
      <c r="C32" s="24"/>
      <c r="D32" s="25"/>
      <c r="E32" s="23"/>
      <c r="F32" s="23"/>
      <c r="G32" s="23" t="str">
        <f t="shared" si="0"/>
        <v>Không XL</v>
      </c>
      <c r="H32" s="29"/>
      <c r="I32" s="29"/>
    </row>
    <row r="33" spans="1:9" x14ac:dyDescent="0.25">
      <c r="A33" s="28">
        <v>13</v>
      </c>
      <c r="B33" s="23"/>
      <c r="C33" s="24"/>
      <c r="D33" s="25"/>
      <c r="E33" s="23"/>
      <c r="F33" s="23"/>
      <c r="G33" s="23" t="str">
        <f t="shared" si="0"/>
        <v>Không XL</v>
      </c>
      <c r="H33" s="29"/>
      <c r="I33" s="29"/>
    </row>
    <row r="34" spans="1:9" x14ac:dyDescent="0.25">
      <c r="A34" s="28">
        <v>14</v>
      </c>
      <c r="B34" s="23"/>
      <c r="C34" s="24"/>
      <c r="D34" s="25"/>
      <c r="E34" s="23"/>
      <c r="F34" s="23"/>
      <c r="G34" s="23" t="str">
        <f t="shared" si="0"/>
        <v>Không XL</v>
      </c>
      <c r="H34" s="29"/>
      <c r="I34" s="29"/>
    </row>
    <row r="35" spans="1:9" x14ac:dyDescent="0.25">
      <c r="A35" s="28">
        <v>15</v>
      </c>
      <c r="B35" s="23"/>
      <c r="C35" s="24"/>
      <c r="D35" s="25"/>
      <c r="E35" s="23"/>
      <c r="F35" s="23"/>
      <c r="G35" s="23" t="str">
        <f t="shared" si="0"/>
        <v>Không XL</v>
      </c>
      <c r="H35" s="29"/>
      <c r="I35" s="29"/>
    </row>
    <row r="36" spans="1:9" x14ac:dyDescent="0.25">
      <c r="A36" s="28">
        <v>16</v>
      </c>
      <c r="B36" s="23"/>
      <c r="C36" s="24"/>
      <c r="D36" s="25"/>
      <c r="E36" s="23"/>
      <c r="F36" s="23"/>
      <c r="G36" s="23" t="str">
        <f t="shared" si="0"/>
        <v>Không XL</v>
      </c>
      <c r="H36" s="29"/>
      <c r="I36" s="29"/>
    </row>
    <row r="37" spans="1:9" x14ac:dyDescent="0.25">
      <c r="A37" s="28">
        <v>17</v>
      </c>
      <c r="B37" s="23"/>
      <c r="C37" s="24"/>
      <c r="D37" s="25"/>
      <c r="E37" s="23"/>
      <c r="F37" s="23"/>
      <c r="G37" s="23" t="str">
        <f t="shared" si="0"/>
        <v>Không XL</v>
      </c>
      <c r="H37" s="29"/>
      <c r="I37" s="29"/>
    </row>
    <row r="38" spans="1:9" x14ac:dyDescent="0.25">
      <c r="A38" s="28">
        <v>18</v>
      </c>
      <c r="B38" s="23"/>
      <c r="C38" s="24"/>
      <c r="D38" s="25"/>
      <c r="E38" s="23"/>
      <c r="F38" s="23"/>
      <c r="G38" s="23" t="str">
        <f t="shared" si="0"/>
        <v>Không XL</v>
      </c>
      <c r="H38" s="29"/>
      <c r="I38" s="29"/>
    </row>
    <row r="39" spans="1:9" x14ac:dyDescent="0.25">
      <c r="A39" s="28">
        <v>19</v>
      </c>
      <c r="B39" s="23"/>
      <c r="C39" s="24"/>
      <c r="D39" s="25"/>
      <c r="E39" s="23"/>
      <c r="F39" s="23"/>
      <c r="G39" s="23" t="str">
        <f t="shared" si="0"/>
        <v>Không XL</v>
      </c>
      <c r="H39" s="29"/>
      <c r="I39" s="29"/>
    </row>
    <row r="40" spans="1:9" x14ac:dyDescent="0.25">
      <c r="A40" s="28">
        <v>20</v>
      </c>
      <c r="B40" s="23"/>
      <c r="C40" s="24"/>
      <c r="D40" s="25"/>
      <c r="E40" s="23"/>
      <c r="F40" s="23"/>
      <c r="G40" s="23" t="str">
        <f t="shared" si="0"/>
        <v>Không XL</v>
      </c>
      <c r="H40" s="29"/>
      <c r="I40" s="29"/>
    </row>
    <row r="41" spans="1:9" x14ac:dyDescent="0.25">
      <c r="A41" s="28">
        <v>21</v>
      </c>
      <c r="B41" s="23"/>
      <c r="C41" s="24"/>
      <c r="D41" s="25"/>
      <c r="E41" s="23"/>
      <c r="F41" s="23"/>
      <c r="G41" s="23" t="str">
        <f t="shared" si="0"/>
        <v>Không XL</v>
      </c>
      <c r="H41" s="29"/>
      <c r="I41" s="29"/>
    </row>
    <row r="42" spans="1:9" x14ac:dyDescent="0.25">
      <c r="A42" s="28">
        <v>22</v>
      </c>
      <c r="B42" s="23"/>
      <c r="C42" s="24"/>
      <c r="D42" s="25"/>
      <c r="E42" s="23"/>
      <c r="F42" s="23"/>
      <c r="G42" s="23" t="str">
        <f t="shared" si="0"/>
        <v>Không XL</v>
      </c>
      <c r="H42" s="29"/>
      <c r="I42" s="29"/>
    </row>
    <row r="43" spans="1:9" x14ac:dyDescent="0.25">
      <c r="A43" s="28">
        <v>23</v>
      </c>
      <c r="B43" s="23"/>
      <c r="C43" s="24"/>
      <c r="D43" s="25"/>
      <c r="E43" s="23"/>
      <c r="F43" s="23"/>
      <c r="G43" s="23" t="str">
        <f t="shared" si="0"/>
        <v>Không XL</v>
      </c>
      <c r="H43" s="29"/>
      <c r="I43" s="29"/>
    </row>
    <row r="44" spans="1:9" x14ac:dyDescent="0.25">
      <c r="A44" s="28">
        <v>24</v>
      </c>
      <c r="B44" s="23"/>
      <c r="C44" s="24"/>
      <c r="D44" s="25"/>
      <c r="E44" s="23"/>
      <c r="F44" s="23"/>
      <c r="G44" s="23" t="str">
        <f t="shared" si="0"/>
        <v>Không XL</v>
      </c>
      <c r="H44" s="29"/>
      <c r="I44" s="29"/>
    </row>
    <row r="45" spans="1:9" x14ac:dyDescent="0.25">
      <c r="A45" s="28">
        <v>25</v>
      </c>
      <c r="B45" s="23"/>
      <c r="C45" s="24"/>
      <c r="D45" s="25"/>
      <c r="E45" s="23"/>
      <c r="F45" s="23"/>
      <c r="G45" s="23" t="str">
        <f t="shared" si="0"/>
        <v>Không XL</v>
      </c>
      <c r="H45" s="29"/>
      <c r="I45" s="29"/>
    </row>
    <row r="46" spans="1:9" x14ac:dyDescent="0.25">
      <c r="A46" s="28">
        <v>26</v>
      </c>
      <c r="B46" s="23"/>
      <c r="C46" s="24"/>
      <c r="D46" s="25"/>
      <c r="E46" s="23"/>
      <c r="F46" s="23"/>
      <c r="G46" s="23" t="str">
        <f t="shared" si="0"/>
        <v>Không XL</v>
      </c>
      <c r="H46" s="29"/>
      <c r="I46" s="29"/>
    </row>
    <row r="47" spans="1:9" x14ac:dyDescent="0.25">
      <c r="A47" s="28">
        <v>27</v>
      </c>
      <c r="B47" s="23"/>
      <c r="C47" s="24"/>
      <c r="D47" s="25"/>
      <c r="E47" s="23"/>
      <c r="F47" s="23"/>
      <c r="G47" s="23" t="str">
        <f t="shared" si="0"/>
        <v>Không XL</v>
      </c>
      <c r="H47" s="29"/>
      <c r="I47" s="29"/>
    </row>
    <row r="48" spans="1:9" x14ac:dyDescent="0.25">
      <c r="A48" s="28">
        <v>28</v>
      </c>
      <c r="B48" s="23"/>
      <c r="C48" s="24"/>
      <c r="D48" s="25"/>
      <c r="E48" s="23"/>
      <c r="F48" s="23"/>
      <c r="G48" s="23" t="str">
        <f t="shared" si="0"/>
        <v>Không XL</v>
      </c>
      <c r="H48" s="29"/>
      <c r="I48" s="29"/>
    </row>
    <row r="49" spans="1:9" x14ac:dyDescent="0.25">
      <c r="A49" s="28">
        <v>29</v>
      </c>
      <c r="B49" s="23"/>
      <c r="C49" s="24"/>
      <c r="D49" s="25"/>
      <c r="E49" s="23"/>
      <c r="F49" s="23"/>
      <c r="G49" s="23" t="str">
        <f t="shared" si="0"/>
        <v>Không XL</v>
      </c>
      <c r="H49" s="29"/>
      <c r="I49" s="29"/>
    </row>
    <row r="50" spans="1:9" x14ac:dyDescent="0.25">
      <c r="A50" s="28">
        <v>30</v>
      </c>
      <c r="B50" s="23"/>
      <c r="C50" s="24"/>
      <c r="D50" s="25"/>
      <c r="E50" s="23"/>
      <c r="F50" s="23"/>
      <c r="G50" s="23" t="str">
        <f t="shared" si="0"/>
        <v>Không XL</v>
      </c>
      <c r="H50" s="29"/>
      <c r="I50" s="29"/>
    </row>
    <row r="51" spans="1:9" x14ac:dyDescent="0.25">
      <c r="A51" s="28">
        <v>31</v>
      </c>
      <c r="B51" s="23"/>
      <c r="C51" s="24"/>
      <c r="D51" s="25"/>
      <c r="E51" s="23"/>
      <c r="F51" s="23"/>
      <c r="G51" s="23" t="str">
        <f t="shared" si="0"/>
        <v>Không XL</v>
      </c>
      <c r="H51" s="29"/>
      <c r="I51" s="29"/>
    </row>
    <row r="52" spans="1:9" x14ac:dyDescent="0.25">
      <c r="A52" s="28">
        <v>32</v>
      </c>
      <c r="B52" s="23"/>
      <c r="C52" s="24"/>
      <c r="D52" s="25"/>
      <c r="E52" s="23"/>
      <c r="F52" s="23"/>
      <c r="G52" s="23" t="str">
        <f t="shared" si="0"/>
        <v>Không XL</v>
      </c>
      <c r="H52" s="29"/>
      <c r="I52" s="29"/>
    </row>
    <row r="53" spans="1:9" x14ac:dyDescent="0.25">
      <c r="A53" s="28">
        <v>33</v>
      </c>
      <c r="B53" s="23"/>
      <c r="C53" s="24"/>
      <c r="D53" s="25"/>
      <c r="E53" s="23"/>
      <c r="F53" s="23"/>
      <c r="G53" s="23" t="str">
        <f t="shared" si="0"/>
        <v>Không XL</v>
      </c>
      <c r="H53" s="29"/>
      <c r="I53" s="29"/>
    </row>
    <row r="54" spans="1:9" x14ac:dyDescent="0.25">
      <c r="A54" s="28">
        <v>34</v>
      </c>
      <c r="B54" s="23"/>
      <c r="C54" s="24"/>
      <c r="D54" s="25"/>
      <c r="E54" s="23"/>
      <c r="F54" s="23"/>
      <c r="G54" s="23" t="str">
        <f t="shared" si="0"/>
        <v>Không XL</v>
      </c>
      <c r="H54" s="29"/>
      <c r="I54" s="29"/>
    </row>
    <row r="55" spans="1:9" x14ac:dyDescent="0.25">
      <c r="A55" s="28">
        <v>35</v>
      </c>
      <c r="B55" s="23"/>
      <c r="C55" s="24"/>
      <c r="D55" s="25"/>
      <c r="E55" s="23"/>
      <c r="F55" s="23"/>
      <c r="G55" s="23" t="str">
        <f t="shared" si="0"/>
        <v>Không XL</v>
      </c>
      <c r="H55" s="29"/>
      <c r="I55" s="29"/>
    </row>
    <row r="56" spans="1:9" x14ac:dyDescent="0.25">
      <c r="A56" s="28">
        <v>36</v>
      </c>
      <c r="B56" s="23"/>
      <c r="C56" s="24"/>
      <c r="D56" s="25"/>
      <c r="E56" s="23"/>
      <c r="F56" s="23"/>
      <c r="G56" s="23" t="str">
        <f t="shared" si="0"/>
        <v>Không XL</v>
      </c>
      <c r="H56" s="29"/>
      <c r="I56" s="29"/>
    </row>
    <row r="57" spans="1:9" x14ac:dyDescent="0.25">
      <c r="A57" s="28">
        <v>37</v>
      </c>
      <c r="B57" s="23"/>
      <c r="C57" s="24"/>
      <c r="D57" s="25"/>
      <c r="E57" s="23"/>
      <c r="F57" s="23"/>
      <c r="G57" s="23" t="str">
        <f t="shared" si="0"/>
        <v>Không XL</v>
      </c>
      <c r="H57" s="29"/>
      <c r="I57" s="29"/>
    </row>
    <row r="58" spans="1:9" x14ac:dyDescent="0.25">
      <c r="A58" s="28">
        <v>38</v>
      </c>
      <c r="B58" s="23"/>
      <c r="C58" s="24"/>
      <c r="D58" s="25"/>
      <c r="E58" s="23"/>
      <c r="F58" s="23"/>
      <c r="G58" s="23" t="str">
        <f t="shared" si="0"/>
        <v>Không XL</v>
      </c>
      <c r="H58" s="29"/>
      <c r="I58" s="29"/>
    </row>
    <row r="59" spans="1:9" x14ac:dyDescent="0.25">
      <c r="A59" s="28">
        <v>39</v>
      </c>
      <c r="B59" s="23"/>
      <c r="C59" s="24"/>
      <c r="D59" s="25"/>
      <c r="E59" s="23"/>
      <c r="F59" s="23"/>
      <c r="G59" s="23" t="str">
        <f t="shared" si="0"/>
        <v>Không XL</v>
      </c>
      <c r="H59" s="29"/>
      <c r="I59" s="29"/>
    </row>
    <row r="60" spans="1:9" x14ac:dyDescent="0.25">
      <c r="A60" s="28">
        <v>40</v>
      </c>
      <c r="B60" s="23"/>
      <c r="C60" s="24"/>
      <c r="D60" s="25"/>
      <c r="E60" s="23"/>
      <c r="F60" s="23"/>
      <c r="G60" s="23" t="str">
        <f t="shared" si="0"/>
        <v>Không XL</v>
      </c>
      <c r="H60" s="29"/>
      <c r="I60" s="29"/>
    </row>
    <row r="61" spans="1:9" x14ac:dyDescent="0.25">
      <c r="A61" s="28">
        <v>41</v>
      </c>
      <c r="B61" s="23"/>
      <c r="C61" s="24"/>
      <c r="D61" s="25"/>
      <c r="E61" s="23"/>
      <c r="F61" s="23"/>
      <c r="G61" s="23" t="str">
        <f t="shared" si="0"/>
        <v>Không XL</v>
      </c>
      <c r="H61" s="29"/>
      <c r="I61" s="29"/>
    </row>
    <row r="62" spans="1:9" x14ac:dyDescent="0.25">
      <c r="A62" s="28">
        <v>42</v>
      </c>
      <c r="B62" s="23"/>
      <c r="C62" s="24"/>
      <c r="D62" s="25"/>
      <c r="E62" s="23"/>
      <c r="F62" s="23"/>
      <c r="G62" s="23" t="str">
        <f t="shared" si="0"/>
        <v>Không XL</v>
      </c>
      <c r="H62" s="29"/>
      <c r="I62" s="29"/>
    </row>
    <row r="63" spans="1:9" x14ac:dyDescent="0.25">
      <c r="A63" s="28">
        <v>43</v>
      </c>
      <c r="B63" s="23"/>
      <c r="C63" s="24"/>
      <c r="D63" s="25"/>
      <c r="E63" s="23"/>
      <c r="F63" s="23"/>
      <c r="G63" s="23" t="str">
        <f t="shared" si="0"/>
        <v>Không XL</v>
      </c>
      <c r="H63" s="29"/>
      <c r="I63" s="29"/>
    </row>
    <row r="64" spans="1:9" x14ac:dyDescent="0.25">
      <c r="A64" s="28">
        <v>44</v>
      </c>
      <c r="B64" s="23"/>
      <c r="C64" s="24"/>
      <c r="D64" s="25"/>
      <c r="E64" s="23"/>
      <c r="F64" s="23"/>
      <c r="G64" s="23" t="str">
        <f t="shared" si="0"/>
        <v>Không XL</v>
      </c>
      <c r="H64" s="29"/>
      <c r="I64" s="29"/>
    </row>
    <row r="65" spans="1:9" x14ac:dyDescent="0.25">
      <c r="A65" s="28">
        <v>45</v>
      </c>
      <c r="B65" s="23"/>
      <c r="C65" s="24"/>
      <c r="D65" s="25"/>
      <c r="E65" s="23"/>
      <c r="F65" s="23"/>
      <c r="G65" s="23" t="str">
        <f t="shared" si="0"/>
        <v>Không XL</v>
      </c>
      <c r="H65" s="29"/>
      <c r="I65" s="29"/>
    </row>
    <row r="66" spans="1:9" x14ac:dyDescent="0.25">
      <c r="A66" s="28">
        <v>46</v>
      </c>
      <c r="B66" s="23"/>
      <c r="C66" s="24"/>
      <c r="D66" s="25"/>
      <c r="E66" s="23"/>
      <c r="F66" s="23"/>
      <c r="G66" s="23" t="str">
        <f t="shared" si="0"/>
        <v>Không XL</v>
      </c>
      <c r="H66" s="29"/>
      <c r="I66" s="29"/>
    </row>
    <row r="67" spans="1:9" x14ac:dyDescent="0.25">
      <c r="A67" s="28">
        <v>47</v>
      </c>
      <c r="B67" s="23"/>
      <c r="C67" s="24"/>
      <c r="D67" s="25"/>
      <c r="E67" s="23"/>
      <c r="F67" s="23"/>
      <c r="G67" s="23" t="str">
        <f t="shared" si="0"/>
        <v>Không XL</v>
      </c>
      <c r="H67" s="29"/>
      <c r="I67" s="29"/>
    </row>
    <row r="68" spans="1:9" x14ac:dyDescent="0.25">
      <c r="A68" s="28">
        <v>48</v>
      </c>
      <c r="B68" s="23"/>
      <c r="C68" s="24"/>
      <c r="D68" s="25"/>
      <c r="E68" s="23"/>
      <c r="F68" s="23"/>
      <c r="G68" s="23" t="str">
        <f t="shared" si="0"/>
        <v>Không XL</v>
      </c>
      <c r="H68" s="29"/>
      <c r="I68" s="29"/>
    </row>
    <row r="69" spans="1:9" x14ac:dyDescent="0.25">
      <c r="A69" s="28">
        <v>49</v>
      </c>
      <c r="B69" s="23"/>
      <c r="C69" s="24"/>
      <c r="D69" s="25"/>
      <c r="E69" s="23"/>
      <c r="F69" s="23"/>
      <c r="G69" s="23" t="str">
        <f t="shared" si="0"/>
        <v>Không XL</v>
      </c>
      <c r="H69" s="29"/>
      <c r="I69" s="29"/>
    </row>
    <row r="70" spans="1:9" x14ac:dyDescent="0.25">
      <c r="A70" s="28">
        <v>50</v>
      </c>
      <c r="B70" s="23"/>
      <c r="C70" s="24"/>
      <c r="D70" s="25"/>
      <c r="E70" s="23"/>
      <c r="F70" s="23"/>
      <c r="G70" s="23" t="str">
        <f t="shared" si="0"/>
        <v>Không XL</v>
      </c>
      <c r="H70" s="29"/>
      <c r="I70" s="29"/>
    </row>
    <row r="71" spans="1:9" ht="10.5" customHeight="1" x14ac:dyDescent="0.25"/>
    <row r="72" spans="1:9" s="1" customFormat="1" ht="26.25" customHeight="1" x14ac:dyDescent="0.25">
      <c r="B72" s="3" t="s">
        <v>28</v>
      </c>
      <c r="E72" s="5"/>
      <c r="F72" s="5"/>
      <c r="G72" s="5"/>
    </row>
    <row r="73" spans="1:9" s="1" customFormat="1" ht="31.5" x14ac:dyDescent="0.25">
      <c r="B73" s="13"/>
      <c r="C73" s="80" t="s">
        <v>29</v>
      </c>
      <c r="D73" s="81"/>
      <c r="E73" s="12" t="s">
        <v>30</v>
      </c>
      <c r="F73" s="12" t="s">
        <v>31</v>
      </c>
      <c r="G73" s="5"/>
    </row>
    <row r="74" spans="1:9" s="1" customFormat="1" ht="20.25" x14ac:dyDescent="0.3">
      <c r="C74" s="14" t="s">
        <v>32</v>
      </c>
      <c r="D74" s="15"/>
      <c r="E74" s="21">
        <f>COUNTIF(G21:G70,"Xuất sắc")</f>
        <v>0</v>
      </c>
      <c r="F74" s="22">
        <f>E74/$A$70</f>
        <v>0</v>
      </c>
      <c r="G74" s="20"/>
    </row>
    <row r="75" spans="1:9" s="1" customFormat="1" ht="15.75" x14ac:dyDescent="0.25">
      <c r="C75" s="14" t="s">
        <v>33</v>
      </c>
      <c r="D75" s="15"/>
      <c r="E75" s="21">
        <f>COUNTIF(G22:G71,"Tốt")</f>
        <v>0</v>
      </c>
      <c r="F75" s="22">
        <f t="shared" ref="F75:F79" si="1">E75/$A$70</f>
        <v>0</v>
      </c>
      <c r="G75" s="5"/>
    </row>
    <row r="76" spans="1:9" s="1" customFormat="1" ht="15.75" x14ac:dyDescent="0.25">
      <c r="C76" s="14" t="s">
        <v>34</v>
      </c>
      <c r="D76" s="15"/>
      <c r="E76" s="21">
        <f>COUNTIF(G23:G72,"Khá")</f>
        <v>0</v>
      </c>
      <c r="F76" s="22">
        <f t="shared" si="1"/>
        <v>0</v>
      </c>
      <c r="G76" s="5"/>
    </row>
    <row r="77" spans="1:9" s="1" customFormat="1" ht="15.75" x14ac:dyDescent="0.25">
      <c r="C77" s="14" t="s">
        <v>35</v>
      </c>
      <c r="D77" s="15"/>
      <c r="E77" s="21">
        <f>COUNTIF(G24:G73,"TB")</f>
        <v>0</v>
      </c>
      <c r="F77" s="22">
        <f t="shared" si="1"/>
        <v>0</v>
      </c>
      <c r="G77" s="5"/>
    </row>
    <row r="78" spans="1:9" s="1" customFormat="1" ht="15.75" x14ac:dyDescent="0.25">
      <c r="C78" s="14" t="s">
        <v>36</v>
      </c>
      <c r="D78" s="15"/>
      <c r="E78" s="21">
        <f>COUNTIF(G25:G74,"Yếu")</f>
        <v>0</v>
      </c>
      <c r="F78" s="22">
        <f t="shared" si="1"/>
        <v>0</v>
      </c>
      <c r="G78" s="5"/>
    </row>
    <row r="79" spans="1:9" s="1" customFormat="1" ht="15.75" x14ac:dyDescent="0.25">
      <c r="C79" s="14" t="s">
        <v>37</v>
      </c>
      <c r="D79" s="15"/>
      <c r="E79" s="21">
        <f>COUNTIF(G26:G75,"Không XL")</f>
        <v>45</v>
      </c>
      <c r="F79" s="22">
        <f t="shared" si="1"/>
        <v>0.9</v>
      </c>
      <c r="G79" s="5"/>
    </row>
    <row r="81" spans="1:10" ht="57" customHeight="1" x14ac:dyDescent="0.25">
      <c r="A81" s="82" t="s">
        <v>38</v>
      </c>
      <c r="B81" s="78"/>
      <c r="C81" s="78"/>
      <c r="D81" s="78"/>
      <c r="E81" s="78"/>
      <c r="F81" s="78"/>
      <c r="G81" s="78"/>
      <c r="H81" s="78"/>
      <c r="I81" s="78"/>
      <c r="J81" s="16"/>
    </row>
    <row r="83" spans="1:10" s="2" customFormat="1" x14ac:dyDescent="0.25">
      <c r="B83" s="75" t="s">
        <v>39</v>
      </c>
      <c r="C83" s="75"/>
      <c r="D83" s="75"/>
      <c r="E83" s="75"/>
      <c r="F83" s="75" t="s">
        <v>40</v>
      </c>
      <c r="G83" s="75"/>
      <c r="H83" s="75"/>
      <c r="I83" s="75"/>
    </row>
    <row r="88" spans="1:10" x14ac:dyDescent="0.25">
      <c r="B88" s="93" t="s">
        <v>41</v>
      </c>
      <c r="C88" s="93"/>
      <c r="D88" s="93"/>
      <c r="E88" s="93"/>
      <c r="F88" s="93" t="s">
        <v>42</v>
      </c>
      <c r="G88" s="93"/>
      <c r="H88" s="93"/>
      <c r="I88" s="93"/>
    </row>
    <row r="89" spans="1:10" x14ac:dyDescent="0.25">
      <c r="B89" s="4"/>
      <c r="C89" s="4"/>
      <c r="D89" s="4"/>
      <c r="H89" s="4"/>
      <c r="I89" s="4"/>
    </row>
    <row r="90" spans="1:10" x14ac:dyDescent="0.25">
      <c r="A90" s="94" t="s">
        <v>43</v>
      </c>
      <c r="B90" s="94"/>
      <c r="C90" s="94"/>
      <c r="D90" s="94"/>
      <c r="E90" s="94"/>
      <c r="F90" s="94"/>
      <c r="G90" s="94"/>
      <c r="H90" s="94"/>
      <c r="I90" s="94"/>
    </row>
    <row r="91" spans="1:10" ht="150.75" customHeight="1" x14ac:dyDescent="0.25">
      <c r="A91" s="83" t="s">
        <v>44</v>
      </c>
      <c r="B91" s="84"/>
      <c r="C91" s="84"/>
      <c r="D91" s="84"/>
      <c r="E91" s="84"/>
      <c r="F91" s="84"/>
      <c r="G91" s="84"/>
      <c r="H91" s="84"/>
      <c r="I91" s="84"/>
    </row>
    <row r="93" spans="1:10" x14ac:dyDescent="0.25">
      <c r="I93" s="17" t="s">
        <v>45</v>
      </c>
    </row>
    <row r="94" spans="1:10" x14ac:dyDescent="0.25">
      <c r="F94" s="75" t="s">
        <v>46</v>
      </c>
      <c r="G94" s="75"/>
      <c r="H94" s="75"/>
    </row>
    <row r="100" spans="6:8" x14ac:dyDescent="0.25">
      <c r="F100" s="75" t="s">
        <v>47</v>
      </c>
      <c r="G100" s="75"/>
      <c r="H100" s="75"/>
    </row>
  </sheetData>
  <mergeCells count="23">
    <mergeCell ref="A91:I91"/>
    <mergeCell ref="F94:H94"/>
    <mergeCell ref="F100:H100"/>
    <mergeCell ref="A19:A20"/>
    <mergeCell ref="B19:B20"/>
    <mergeCell ref="E19:E20"/>
    <mergeCell ref="I19:I20"/>
    <mergeCell ref="C19:D20"/>
    <mergeCell ref="B83:E83"/>
    <mergeCell ref="F83:I83"/>
    <mergeCell ref="B88:E88"/>
    <mergeCell ref="F88:I88"/>
    <mergeCell ref="A90:I90"/>
    <mergeCell ref="A5:I5"/>
    <mergeCell ref="A17:I17"/>
    <mergeCell ref="F19:H19"/>
    <mergeCell ref="C73:D73"/>
    <mergeCell ref="A81:I81"/>
    <mergeCell ref="A1:D1"/>
    <mergeCell ref="A2:D2"/>
    <mergeCell ref="E2:H2"/>
    <mergeCell ref="A3:D3"/>
    <mergeCell ref="F3:I3"/>
  </mergeCells>
  <pageMargins left="0.5" right="0.27559055118110198"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6"/>
  <sheetViews>
    <sheetView tabSelected="1" topLeftCell="A5" zoomScale="130" zoomScaleNormal="130" workbookViewId="0">
      <selection activeCell="D9" sqref="D9"/>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40" customWidth="1"/>
    <col min="6" max="6" width="9.140625" style="40"/>
    <col min="7" max="7" width="11.5703125" style="40"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42"/>
      <c r="B4" s="42"/>
      <c r="C4" s="42"/>
      <c r="D4" s="42"/>
      <c r="E4" s="42"/>
      <c r="F4" s="37"/>
      <c r="G4" s="37"/>
      <c r="H4" s="37"/>
      <c r="I4" s="37"/>
    </row>
    <row r="5" spans="1:9" ht="23.25" customHeight="1" x14ac:dyDescent="0.25">
      <c r="A5" s="75" t="s">
        <v>4</v>
      </c>
      <c r="B5" s="75"/>
      <c r="C5" s="75"/>
      <c r="D5" s="75"/>
      <c r="E5" s="75"/>
      <c r="F5" s="75"/>
      <c r="G5" s="75"/>
      <c r="H5" s="75"/>
      <c r="I5" s="75"/>
    </row>
    <row r="6" spans="1:9" s="2" customFormat="1" x14ac:dyDescent="0.25">
      <c r="B6" s="2" t="s">
        <v>186</v>
      </c>
      <c r="D6" s="9" t="s">
        <v>57</v>
      </c>
      <c r="F6" s="9" t="s">
        <v>473</v>
      </c>
    </row>
    <row r="7" spans="1:9" s="2" customFormat="1" x14ac:dyDescent="0.25">
      <c r="E7" s="37"/>
      <c r="F7" s="37"/>
      <c r="G7" s="37"/>
    </row>
    <row r="8" spans="1:9" ht="21.75" customHeight="1" x14ac:dyDescent="0.25">
      <c r="A8" s="10" t="s">
        <v>6</v>
      </c>
      <c r="B8" s="3" t="s">
        <v>476</v>
      </c>
    </row>
    <row r="9" spans="1:9" ht="21.75" customHeight="1" x14ac:dyDescent="0.25">
      <c r="A9" s="10" t="s">
        <v>8</v>
      </c>
      <c r="B9" s="2" t="s">
        <v>474</v>
      </c>
    </row>
    <row r="10" spans="1:9" ht="21.75" customHeight="1" x14ac:dyDescent="0.25">
      <c r="A10" s="10" t="s">
        <v>10</v>
      </c>
      <c r="B10" s="2" t="s">
        <v>11</v>
      </c>
    </row>
    <row r="11" spans="1:9" ht="22.5" customHeight="1" x14ac:dyDescent="0.25">
      <c r="A11" s="10"/>
      <c r="B11" s="3" t="s">
        <v>187</v>
      </c>
    </row>
    <row r="12" spans="1:9" ht="22.5" customHeight="1" x14ac:dyDescent="0.25">
      <c r="A12" s="10"/>
      <c r="B12" s="3" t="s">
        <v>188</v>
      </c>
    </row>
    <row r="13" spans="1:9" ht="22.5" customHeight="1" x14ac:dyDescent="0.25">
      <c r="A13" s="10"/>
      <c r="B13" s="3" t="s">
        <v>189</v>
      </c>
    </row>
    <row r="14" spans="1:9" ht="22.5" customHeight="1" x14ac:dyDescent="0.25">
      <c r="A14" s="10"/>
      <c r="B14" s="3" t="s">
        <v>487</v>
      </c>
    </row>
    <row r="15" spans="1:9" ht="22.5" customHeight="1" x14ac:dyDescent="0.25">
      <c r="A15" s="10"/>
      <c r="B15" s="3" t="s">
        <v>475</v>
      </c>
    </row>
    <row r="16" spans="1:9" ht="18.75" customHeight="1" x14ac:dyDescent="0.25">
      <c r="A16" s="10" t="s">
        <v>16</v>
      </c>
      <c r="B16" s="2" t="s">
        <v>17</v>
      </c>
    </row>
    <row r="17" spans="1:10" ht="57" customHeight="1" x14ac:dyDescent="0.25">
      <c r="A17" s="78" t="s">
        <v>18</v>
      </c>
      <c r="B17" s="78"/>
      <c r="C17" s="78"/>
      <c r="D17" s="78"/>
      <c r="E17" s="78"/>
      <c r="F17" s="78"/>
      <c r="G17" s="78"/>
      <c r="H17" s="78"/>
      <c r="I17" s="78"/>
      <c r="J17" s="16"/>
    </row>
    <row r="18" spans="1:10" ht="17.2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20.25" customHeight="1" x14ac:dyDescent="0.25">
      <c r="A20" s="85"/>
      <c r="B20" s="85"/>
      <c r="C20" s="91"/>
      <c r="D20" s="92"/>
      <c r="E20" s="86"/>
      <c r="F20" s="39" t="s">
        <v>25</v>
      </c>
      <c r="G20" s="39" t="s">
        <v>26</v>
      </c>
      <c r="H20" s="39" t="s">
        <v>27</v>
      </c>
      <c r="I20" s="87"/>
    </row>
    <row r="21" spans="1:10" ht="24" customHeight="1" x14ac:dyDescent="0.25">
      <c r="A21" s="18">
        <v>1</v>
      </c>
      <c r="B21" s="23" t="s">
        <v>191</v>
      </c>
      <c r="C21" s="44" t="s">
        <v>192</v>
      </c>
      <c r="D21" s="25" t="s">
        <v>100</v>
      </c>
      <c r="E21" s="45"/>
      <c r="F21" s="45"/>
      <c r="G21" s="23" t="str">
        <f>IF(AND(F21&gt;=90),"Xuất sắc",IF(AND(F21&gt;=80),"Tốt",IF(AND(F21&gt;=70),"Khá",IF(AND(F21&gt;=60),"TB",IF(AND(F21&gt;=50),"TB",IF(AND(F21&lt;50),IF(AND(F21&gt;0),"Yếu",IF(AND(F21=0),"Không XL"," "))))))))</f>
        <v>Không XL</v>
      </c>
      <c r="H21" s="70">
        <v>1</v>
      </c>
      <c r="I21" s="61"/>
    </row>
    <row r="22" spans="1:10" ht="24" customHeight="1" x14ac:dyDescent="0.25">
      <c r="A22" s="18">
        <v>2</v>
      </c>
      <c r="B22" s="23" t="s">
        <v>193</v>
      </c>
      <c r="C22" s="24" t="s">
        <v>194</v>
      </c>
      <c r="D22" s="25" t="s">
        <v>100</v>
      </c>
      <c r="E22" s="45"/>
      <c r="F22" s="45"/>
      <c r="G22" s="23" t="str">
        <f t="shared" ref="G22:G66" si="0">IF(AND(F22&gt;=90),"Xuất sắc",IF(AND(F22&gt;=80),"Tốt",IF(AND(F22&gt;=70),"Khá",IF(AND(F22&gt;=60),"TB",IF(AND(F22&gt;=50),"TB",IF(AND(F22&lt;50),IF(AND(F22&gt;0),"Yếu",IF(AND(F22=0),"Không XL"," "))))))))</f>
        <v>Không XL</v>
      </c>
      <c r="H22" s="70">
        <v>1</v>
      </c>
      <c r="I22" s="61"/>
    </row>
    <row r="23" spans="1:10" ht="24" customHeight="1" x14ac:dyDescent="0.25">
      <c r="A23" s="18">
        <v>3</v>
      </c>
      <c r="B23" s="23" t="s">
        <v>195</v>
      </c>
      <c r="C23" s="24" t="s">
        <v>85</v>
      </c>
      <c r="D23" s="25" t="s">
        <v>100</v>
      </c>
      <c r="E23" s="45"/>
      <c r="F23" s="45"/>
      <c r="G23" s="23" t="str">
        <f t="shared" si="0"/>
        <v>Không XL</v>
      </c>
      <c r="H23" s="70">
        <v>1</v>
      </c>
      <c r="I23" s="61" t="s">
        <v>286</v>
      </c>
    </row>
    <row r="24" spans="1:10" ht="24" customHeight="1" x14ac:dyDescent="0.25">
      <c r="A24" s="18">
        <v>4</v>
      </c>
      <c r="B24" s="23" t="s">
        <v>196</v>
      </c>
      <c r="C24" s="24" t="s">
        <v>197</v>
      </c>
      <c r="D24" s="25" t="s">
        <v>100</v>
      </c>
      <c r="E24" s="45"/>
      <c r="F24" s="45"/>
      <c r="G24" s="23" t="str">
        <f t="shared" si="0"/>
        <v>Không XL</v>
      </c>
      <c r="H24" s="70">
        <v>1</v>
      </c>
      <c r="I24" s="62"/>
    </row>
    <row r="25" spans="1:10" ht="24" customHeight="1" x14ac:dyDescent="0.25">
      <c r="A25" s="18">
        <v>5</v>
      </c>
      <c r="B25" s="23" t="s">
        <v>198</v>
      </c>
      <c r="C25" s="24" t="s">
        <v>116</v>
      </c>
      <c r="D25" s="25" t="s">
        <v>199</v>
      </c>
      <c r="E25" s="45"/>
      <c r="F25" s="45"/>
      <c r="G25" s="23" t="str">
        <f t="shared" si="0"/>
        <v>Không XL</v>
      </c>
      <c r="H25" s="70">
        <v>1</v>
      </c>
      <c r="I25" s="62"/>
    </row>
    <row r="26" spans="1:10" ht="24" customHeight="1" x14ac:dyDescent="0.25">
      <c r="A26" s="18">
        <v>6</v>
      </c>
      <c r="B26" s="23" t="s">
        <v>200</v>
      </c>
      <c r="C26" s="24" t="s">
        <v>201</v>
      </c>
      <c r="D26" s="25" t="s">
        <v>199</v>
      </c>
      <c r="E26" s="45"/>
      <c r="F26" s="45"/>
      <c r="G26" s="23" t="str">
        <f t="shared" si="0"/>
        <v>Không XL</v>
      </c>
      <c r="H26" s="70">
        <v>1</v>
      </c>
      <c r="I26" s="35"/>
    </row>
    <row r="27" spans="1:10" ht="24" customHeight="1" x14ac:dyDescent="0.25">
      <c r="A27" s="18">
        <v>7</v>
      </c>
      <c r="B27" s="23" t="s">
        <v>202</v>
      </c>
      <c r="C27" s="24" t="s">
        <v>203</v>
      </c>
      <c r="D27" s="25" t="s">
        <v>63</v>
      </c>
      <c r="E27" s="45"/>
      <c r="F27" s="45"/>
      <c r="G27" s="23" t="str">
        <f t="shared" si="0"/>
        <v>Không XL</v>
      </c>
      <c r="H27" s="70">
        <v>1</v>
      </c>
      <c r="I27" s="62" t="s">
        <v>93</v>
      </c>
    </row>
    <row r="28" spans="1:10" ht="24" customHeight="1" x14ac:dyDescent="0.25">
      <c r="A28" s="18">
        <v>8</v>
      </c>
      <c r="B28" s="23" t="s">
        <v>205</v>
      </c>
      <c r="C28" s="24" t="s">
        <v>206</v>
      </c>
      <c r="D28" s="25" t="s">
        <v>66</v>
      </c>
      <c r="E28" s="45"/>
      <c r="F28" s="45"/>
      <c r="G28" s="23" t="str">
        <f t="shared" si="0"/>
        <v>Không XL</v>
      </c>
      <c r="H28" s="70">
        <v>1</v>
      </c>
      <c r="I28" s="62" t="s">
        <v>287</v>
      </c>
    </row>
    <row r="29" spans="1:10" ht="24" customHeight="1" x14ac:dyDescent="0.25">
      <c r="A29" s="18">
        <v>9</v>
      </c>
      <c r="B29" s="23" t="s">
        <v>207</v>
      </c>
      <c r="C29" s="24" t="s">
        <v>208</v>
      </c>
      <c r="D29" s="25" t="s">
        <v>66</v>
      </c>
      <c r="E29" s="45"/>
      <c r="F29" s="45"/>
      <c r="G29" s="23" t="str">
        <f t="shared" si="0"/>
        <v>Không XL</v>
      </c>
      <c r="H29" s="70">
        <v>1</v>
      </c>
      <c r="I29" s="61"/>
    </row>
    <row r="30" spans="1:10" ht="24" customHeight="1" x14ac:dyDescent="0.25">
      <c r="A30" s="18">
        <v>10</v>
      </c>
      <c r="B30" s="23" t="s">
        <v>209</v>
      </c>
      <c r="C30" s="24" t="s">
        <v>210</v>
      </c>
      <c r="D30" s="25" t="s">
        <v>66</v>
      </c>
      <c r="E30" s="45"/>
      <c r="F30" s="45"/>
      <c r="G30" s="23" t="str">
        <f t="shared" si="0"/>
        <v>Không XL</v>
      </c>
      <c r="H30" s="70">
        <v>1</v>
      </c>
      <c r="I30" s="61"/>
    </row>
    <row r="31" spans="1:10" ht="24" customHeight="1" x14ac:dyDescent="0.25">
      <c r="A31" s="18">
        <v>11</v>
      </c>
      <c r="B31" s="23" t="s">
        <v>211</v>
      </c>
      <c r="C31" s="24" t="s">
        <v>212</v>
      </c>
      <c r="D31" s="25" t="s">
        <v>213</v>
      </c>
      <c r="E31" s="45"/>
      <c r="F31" s="45"/>
      <c r="G31" s="23" t="str">
        <f t="shared" si="0"/>
        <v>Không XL</v>
      </c>
      <c r="H31" s="70">
        <v>1</v>
      </c>
      <c r="I31" s="59"/>
    </row>
    <row r="32" spans="1:10" ht="24" customHeight="1" x14ac:dyDescent="0.25">
      <c r="A32" s="18">
        <v>12</v>
      </c>
      <c r="B32" s="23" t="s">
        <v>214</v>
      </c>
      <c r="C32" s="24" t="s">
        <v>124</v>
      </c>
      <c r="D32" s="25" t="s">
        <v>67</v>
      </c>
      <c r="E32" s="45"/>
      <c r="F32" s="45"/>
      <c r="G32" s="23" t="str">
        <f t="shared" si="0"/>
        <v>Không XL</v>
      </c>
      <c r="H32" s="70">
        <v>1</v>
      </c>
      <c r="I32" s="62"/>
    </row>
    <row r="33" spans="1:9" ht="24" customHeight="1" x14ac:dyDescent="0.25">
      <c r="A33" s="18">
        <v>13</v>
      </c>
      <c r="B33" s="23" t="s">
        <v>215</v>
      </c>
      <c r="C33" s="24" t="s">
        <v>125</v>
      </c>
      <c r="D33" s="25" t="s">
        <v>67</v>
      </c>
      <c r="E33" s="45"/>
      <c r="F33" s="45"/>
      <c r="G33" s="23" t="str">
        <f t="shared" si="0"/>
        <v>Không XL</v>
      </c>
      <c r="H33" s="70">
        <v>1</v>
      </c>
      <c r="I33" s="62"/>
    </row>
    <row r="34" spans="1:9" ht="24" customHeight="1" x14ac:dyDescent="0.25">
      <c r="A34" s="18">
        <v>14</v>
      </c>
      <c r="B34" s="23" t="s">
        <v>216</v>
      </c>
      <c r="C34" s="24" t="s">
        <v>217</v>
      </c>
      <c r="D34" s="25" t="s">
        <v>68</v>
      </c>
      <c r="E34" s="45"/>
      <c r="F34" s="45"/>
      <c r="G34" s="23" t="str">
        <f t="shared" si="0"/>
        <v>Không XL</v>
      </c>
      <c r="H34" s="70">
        <v>1</v>
      </c>
      <c r="I34" s="62"/>
    </row>
    <row r="35" spans="1:9" ht="24" customHeight="1" x14ac:dyDescent="0.25">
      <c r="A35" s="18">
        <v>15</v>
      </c>
      <c r="B35" s="23" t="s">
        <v>218</v>
      </c>
      <c r="C35" s="24" t="s">
        <v>219</v>
      </c>
      <c r="D35" s="25" t="s">
        <v>69</v>
      </c>
      <c r="E35" s="45"/>
      <c r="F35" s="45"/>
      <c r="G35" s="23" t="str">
        <f t="shared" si="0"/>
        <v>Không XL</v>
      </c>
      <c r="H35" s="70">
        <v>1</v>
      </c>
      <c r="I35" s="35"/>
    </row>
    <row r="36" spans="1:9" ht="24" customHeight="1" x14ac:dyDescent="0.25">
      <c r="A36" s="18">
        <v>16</v>
      </c>
      <c r="B36" s="23" t="s">
        <v>220</v>
      </c>
      <c r="C36" s="24" t="s">
        <v>210</v>
      </c>
      <c r="D36" s="25" t="s">
        <v>69</v>
      </c>
      <c r="E36" s="45"/>
      <c r="F36" s="45"/>
      <c r="G36" s="23" t="str">
        <f t="shared" si="0"/>
        <v>Không XL</v>
      </c>
      <c r="H36" s="70">
        <v>1</v>
      </c>
      <c r="I36" s="62"/>
    </row>
    <row r="37" spans="1:9" ht="24" customHeight="1" x14ac:dyDescent="0.25">
      <c r="A37" s="18">
        <v>17</v>
      </c>
      <c r="B37" s="23" t="s">
        <v>222</v>
      </c>
      <c r="C37" s="24" t="s">
        <v>223</v>
      </c>
      <c r="D37" s="25" t="s">
        <v>126</v>
      </c>
      <c r="E37" s="45"/>
      <c r="F37" s="45"/>
      <c r="G37" s="23" t="str">
        <f t="shared" si="0"/>
        <v>Không XL</v>
      </c>
      <c r="H37" s="70">
        <v>1</v>
      </c>
      <c r="I37" s="62"/>
    </row>
    <row r="38" spans="1:9" ht="24" customHeight="1" x14ac:dyDescent="0.25">
      <c r="A38" s="18">
        <v>18</v>
      </c>
      <c r="B38" s="23" t="s">
        <v>225</v>
      </c>
      <c r="C38" s="24" t="s">
        <v>226</v>
      </c>
      <c r="D38" s="25" t="s">
        <v>227</v>
      </c>
      <c r="E38" s="45"/>
      <c r="F38" s="45"/>
      <c r="G38" s="23" t="str">
        <f t="shared" si="0"/>
        <v>Không XL</v>
      </c>
      <c r="H38" s="70">
        <v>1</v>
      </c>
      <c r="I38" s="62"/>
    </row>
    <row r="39" spans="1:9" ht="24" customHeight="1" x14ac:dyDescent="0.25">
      <c r="A39" s="18">
        <v>19</v>
      </c>
      <c r="B39" s="23" t="s">
        <v>228</v>
      </c>
      <c r="C39" s="24" t="s">
        <v>229</v>
      </c>
      <c r="D39" s="25" t="s">
        <v>230</v>
      </c>
      <c r="E39" s="45"/>
      <c r="F39" s="45"/>
      <c r="G39" s="23" t="str">
        <f t="shared" si="0"/>
        <v>Không XL</v>
      </c>
      <c r="H39" s="70">
        <v>1</v>
      </c>
      <c r="I39" s="61"/>
    </row>
    <row r="40" spans="1:9" ht="24" customHeight="1" x14ac:dyDescent="0.25">
      <c r="A40" s="18">
        <v>20</v>
      </c>
      <c r="B40" s="23" t="s">
        <v>231</v>
      </c>
      <c r="C40" s="24" t="s">
        <v>127</v>
      </c>
      <c r="D40" s="25" t="s">
        <v>71</v>
      </c>
      <c r="E40" s="45"/>
      <c r="F40" s="45"/>
      <c r="G40" s="23" t="str">
        <f t="shared" si="0"/>
        <v>Không XL</v>
      </c>
      <c r="H40" s="70">
        <v>1</v>
      </c>
      <c r="I40" s="61" t="s">
        <v>94</v>
      </c>
    </row>
    <row r="41" spans="1:9" ht="24" customHeight="1" x14ac:dyDescent="0.25">
      <c r="A41" s="18">
        <v>21</v>
      </c>
      <c r="B41" s="23" t="s">
        <v>232</v>
      </c>
      <c r="C41" s="24" t="s">
        <v>233</v>
      </c>
      <c r="D41" s="25" t="s">
        <v>72</v>
      </c>
      <c r="E41" s="45"/>
      <c r="F41" s="45"/>
      <c r="G41" s="23" t="str">
        <f t="shared" si="0"/>
        <v>Không XL</v>
      </c>
      <c r="H41" s="70">
        <v>1</v>
      </c>
      <c r="I41" s="62"/>
    </row>
    <row r="42" spans="1:9" ht="24" customHeight="1" x14ac:dyDescent="0.25">
      <c r="A42" s="18">
        <v>22</v>
      </c>
      <c r="B42" s="23" t="s">
        <v>234</v>
      </c>
      <c r="C42" s="24" t="s">
        <v>235</v>
      </c>
      <c r="D42" s="25" t="s">
        <v>101</v>
      </c>
      <c r="E42" s="45"/>
      <c r="F42" s="45"/>
      <c r="G42" s="23" t="str">
        <f t="shared" si="0"/>
        <v>Không XL</v>
      </c>
      <c r="H42" s="70">
        <v>1</v>
      </c>
      <c r="I42" s="62"/>
    </row>
    <row r="43" spans="1:9" ht="24" customHeight="1" x14ac:dyDescent="0.25">
      <c r="A43" s="18">
        <v>23</v>
      </c>
      <c r="B43" s="23" t="s">
        <v>236</v>
      </c>
      <c r="C43" s="24" t="s">
        <v>128</v>
      </c>
      <c r="D43" s="25" t="s">
        <v>73</v>
      </c>
      <c r="E43" s="45"/>
      <c r="F43" s="45"/>
      <c r="G43" s="23" t="str">
        <f t="shared" si="0"/>
        <v>Không XL</v>
      </c>
      <c r="H43" s="70">
        <v>1</v>
      </c>
      <c r="I43" s="62"/>
    </row>
    <row r="44" spans="1:9" ht="24" customHeight="1" x14ac:dyDescent="0.25">
      <c r="A44" s="18">
        <v>24</v>
      </c>
      <c r="B44" s="23" t="s">
        <v>237</v>
      </c>
      <c r="C44" s="24" t="s">
        <v>238</v>
      </c>
      <c r="D44" s="25" t="s">
        <v>91</v>
      </c>
      <c r="E44" s="45"/>
      <c r="F44" s="45"/>
      <c r="G44" s="23" t="str">
        <f t="shared" si="0"/>
        <v>Không XL</v>
      </c>
      <c r="H44" s="70">
        <v>1</v>
      </c>
      <c r="I44" s="62"/>
    </row>
    <row r="45" spans="1:9" ht="24" customHeight="1" x14ac:dyDescent="0.25">
      <c r="A45" s="18">
        <v>25</v>
      </c>
      <c r="B45" s="23" t="s">
        <v>239</v>
      </c>
      <c r="C45" s="24" t="s">
        <v>129</v>
      </c>
      <c r="D45" s="25" t="s">
        <v>240</v>
      </c>
      <c r="E45" s="45"/>
      <c r="F45" s="45"/>
      <c r="G45" s="23" t="str">
        <f t="shared" si="0"/>
        <v>Không XL</v>
      </c>
      <c r="H45" s="70">
        <v>1</v>
      </c>
      <c r="I45" s="62"/>
    </row>
    <row r="46" spans="1:9" ht="24" customHeight="1" x14ac:dyDescent="0.25">
      <c r="A46" s="18">
        <v>26</v>
      </c>
      <c r="B46" s="23" t="s">
        <v>241</v>
      </c>
      <c r="C46" s="24" t="s">
        <v>242</v>
      </c>
      <c r="D46" s="25" t="s">
        <v>97</v>
      </c>
      <c r="E46" s="45"/>
      <c r="F46" s="45"/>
      <c r="G46" s="23" t="str">
        <f t="shared" si="0"/>
        <v>Không XL</v>
      </c>
      <c r="H46" s="70">
        <v>1</v>
      </c>
      <c r="I46" s="63"/>
    </row>
    <row r="47" spans="1:9" ht="24" customHeight="1" x14ac:dyDescent="0.25">
      <c r="A47" s="18">
        <v>27</v>
      </c>
      <c r="B47" s="23" t="s">
        <v>243</v>
      </c>
      <c r="C47" s="24" t="s">
        <v>59</v>
      </c>
      <c r="D47" s="25" t="s">
        <v>97</v>
      </c>
      <c r="E47" s="45"/>
      <c r="F47" s="45"/>
      <c r="G47" s="23" t="str">
        <f t="shared" si="0"/>
        <v>Không XL</v>
      </c>
      <c r="H47" s="70">
        <v>1</v>
      </c>
      <c r="I47" s="62"/>
    </row>
    <row r="48" spans="1:9" ht="24" customHeight="1" x14ac:dyDescent="0.25">
      <c r="A48" s="18">
        <v>28</v>
      </c>
      <c r="B48" s="23" t="s">
        <v>244</v>
      </c>
      <c r="C48" s="24" t="s">
        <v>245</v>
      </c>
      <c r="D48" s="25" t="s">
        <v>78</v>
      </c>
      <c r="E48" s="45"/>
      <c r="F48" s="45"/>
      <c r="G48" s="23" t="str">
        <f t="shared" si="0"/>
        <v>Không XL</v>
      </c>
      <c r="H48" s="70">
        <v>1</v>
      </c>
      <c r="I48" s="62"/>
    </row>
    <row r="49" spans="1:9" ht="24" customHeight="1" x14ac:dyDescent="0.25">
      <c r="A49" s="18">
        <v>29</v>
      </c>
      <c r="B49" s="23" t="s">
        <v>246</v>
      </c>
      <c r="C49" s="24" t="s">
        <v>247</v>
      </c>
      <c r="D49" s="25" t="s">
        <v>112</v>
      </c>
      <c r="E49" s="45"/>
      <c r="F49" s="45"/>
      <c r="G49" s="23" t="str">
        <f t="shared" si="0"/>
        <v>Không XL</v>
      </c>
      <c r="H49" s="70">
        <v>1</v>
      </c>
      <c r="I49" s="62"/>
    </row>
    <row r="50" spans="1:9" ht="31.5" x14ac:dyDescent="0.25">
      <c r="A50" s="18">
        <v>30</v>
      </c>
      <c r="B50" s="23" t="s">
        <v>248</v>
      </c>
      <c r="C50" s="43" t="s">
        <v>249</v>
      </c>
      <c r="D50" s="25" t="s">
        <v>250</v>
      </c>
      <c r="E50" s="45"/>
      <c r="F50" s="45"/>
      <c r="G50" s="23" t="str">
        <f t="shared" si="0"/>
        <v>Không XL</v>
      </c>
      <c r="H50" s="70">
        <v>1</v>
      </c>
      <c r="I50" s="35"/>
    </row>
    <row r="51" spans="1:9" ht="24" customHeight="1" x14ac:dyDescent="0.25">
      <c r="A51" s="18">
        <v>31</v>
      </c>
      <c r="B51" s="23" t="s">
        <v>251</v>
      </c>
      <c r="C51" s="24" t="s">
        <v>252</v>
      </c>
      <c r="D51" s="25" t="s">
        <v>105</v>
      </c>
      <c r="E51" s="45"/>
      <c r="F51" s="45"/>
      <c r="G51" s="23" t="str">
        <f t="shared" si="0"/>
        <v>Không XL</v>
      </c>
      <c r="H51" s="70">
        <v>1</v>
      </c>
      <c r="I51" s="62" t="s">
        <v>95</v>
      </c>
    </row>
    <row r="52" spans="1:9" ht="24" customHeight="1" x14ac:dyDescent="0.25">
      <c r="A52" s="18">
        <v>32</v>
      </c>
      <c r="B52" s="23" t="s">
        <v>253</v>
      </c>
      <c r="C52" s="24" t="s">
        <v>254</v>
      </c>
      <c r="D52" s="25" t="s">
        <v>255</v>
      </c>
      <c r="E52" s="45"/>
      <c r="F52" s="45"/>
      <c r="G52" s="23" t="str">
        <f t="shared" si="0"/>
        <v>Không XL</v>
      </c>
      <c r="H52" s="70">
        <v>1</v>
      </c>
      <c r="I52" s="62"/>
    </row>
    <row r="53" spans="1:9" ht="24" customHeight="1" x14ac:dyDescent="0.25">
      <c r="A53" s="18">
        <v>33</v>
      </c>
      <c r="B53" s="23" t="s">
        <v>256</v>
      </c>
      <c r="C53" s="24" t="s">
        <v>257</v>
      </c>
      <c r="D53" s="25" t="s">
        <v>79</v>
      </c>
      <c r="E53" s="45"/>
      <c r="F53" s="45"/>
      <c r="G53" s="23" t="str">
        <f t="shared" si="0"/>
        <v>Không XL</v>
      </c>
      <c r="H53" s="70">
        <v>1</v>
      </c>
      <c r="I53" s="62" t="s">
        <v>288</v>
      </c>
    </row>
    <row r="54" spans="1:9" ht="24" customHeight="1" x14ac:dyDescent="0.25">
      <c r="A54" s="18">
        <v>34</v>
      </c>
      <c r="B54" s="23" t="s">
        <v>258</v>
      </c>
      <c r="C54" s="24" t="s">
        <v>64</v>
      </c>
      <c r="D54" s="25" t="s">
        <v>259</v>
      </c>
      <c r="E54" s="45"/>
      <c r="F54" s="45"/>
      <c r="G54" s="23" t="str">
        <f t="shared" si="0"/>
        <v>Không XL</v>
      </c>
      <c r="H54" s="70">
        <v>1</v>
      </c>
      <c r="I54" s="62"/>
    </row>
    <row r="55" spans="1:9" ht="24" customHeight="1" x14ac:dyDescent="0.25">
      <c r="A55" s="18">
        <v>35</v>
      </c>
      <c r="B55" s="23" t="s">
        <v>260</v>
      </c>
      <c r="C55" s="24" t="s">
        <v>261</v>
      </c>
      <c r="D55" s="25" t="s">
        <v>109</v>
      </c>
      <c r="E55" s="45"/>
      <c r="F55" s="45"/>
      <c r="G55" s="23" t="str">
        <f t="shared" si="0"/>
        <v>Không XL</v>
      </c>
      <c r="H55" s="70">
        <v>1</v>
      </c>
      <c r="I55" s="62"/>
    </row>
    <row r="56" spans="1:9" ht="24" customHeight="1" x14ac:dyDescent="0.25">
      <c r="A56" s="18">
        <v>36</v>
      </c>
      <c r="B56" s="23" t="s">
        <v>262</v>
      </c>
      <c r="C56" s="24" t="s">
        <v>263</v>
      </c>
      <c r="D56" s="25" t="s">
        <v>109</v>
      </c>
      <c r="E56" s="45"/>
      <c r="F56" s="45"/>
      <c r="G56" s="23" t="str">
        <f t="shared" si="0"/>
        <v>Không XL</v>
      </c>
      <c r="H56" s="70">
        <v>1</v>
      </c>
      <c r="I56" s="62"/>
    </row>
    <row r="57" spans="1:9" ht="24" customHeight="1" x14ac:dyDescent="0.25">
      <c r="A57" s="18">
        <v>37</v>
      </c>
      <c r="B57" s="23" t="s">
        <v>264</v>
      </c>
      <c r="C57" s="24" t="s">
        <v>265</v>
      </c>
      <c r="D57" s="25" t="s">
        <v>132</v>
      </c>
      <c r="E57" s="45"/>
      <c r="F57" s="45"/>
      <c r="G57" s="23" t="str">
        <f t="shared" si="0"/>
        <v>Không XL</v>
      </c>
      <c r="H57" s="70">
        <v>1</v>
      </c>
      <c r="I57" s="62"/>
    </row>
    <row r="58" spans="1:9" ht="24" customHeight="1" x14ac:dyDescent="0.25">
      <c r="A58" s="18">
        <v>38</v>
      </c>
      <c r="B58" s="23" t="s">
        <v>266</v>
      </c>
      <c r="C58" s="24" t="s">
        <v>267</v>
      </c>
      <c r="D58" s="25" t="s">
        <v>123</v>
      </c>
      <c r="E58" s="45"/>
      <c r="F58" s="45"/>
      <c r="G58" s="23" t="str">
        <f t="shared" si="0"/>
        <v>Không XL</v>
      </c>
      <c r="H58" s="70">
        <v>1</v>
      </c>
      <c r="I58" s="62"/>
    </row>
    <row r="59" spans="1:9" ht="30.75" customHeight="1" x14ac:dyDescent="0.25">
      <c r="A59" s="18">
        <v>39</v>
      </c>
      <c r="B59" s="23" t="s">
        <v>268</v>
      </c>
      <c r="C59" s="43" t="s">
        <v>269</v>
      </c>
      <c r="D59" s="25" t="s">
        <v>270</v>
      </c>
      <c r="E59" s="45"/>
      <c r="F59" s="45"/>
      <c r="G59" s="23" t="str">
        <f t="shared" si="0"/>
        <v>Không XL</v>
      </c>
      <c r="H59" s="70">
        <v>1</v>
      </c>
      <c r="I59" s="62"/>
    </row>
    <row r="60" spans="1:9" ht="24" customHeight="1" x14ac:dyDescent="0.25">
      <c r="A60" s="18">
        <v>40</v>
      </c>
      <c r="B60" s="23" t="s">
        <v>271</v>
      </c>
      <c r="C60" s="24" t="s">
        <v>272</v>
      </c>
      <c r="D60" s="25" t="s">
        <v>80</v>
      </c>
      <c r="E60" s="45"/>
      <c r="F60" s="45"/>
      <c r="G60" s="23" t="str">
        <f t="shared" si="0"/>
        <v>Không XL</v>
      </c>
      <c r="H60" s="70">
        <v>1</v>
      </c>
      <c r="I60" s="62"/>
    </row>
    <row r="61" spans="1:9" ht="24" customHeight="1" x14ac:dyDescent="0.25">
      <c r="A61" s="18">
        <v>41</v>
      </c>
      <c r="B61" s="23" t="s">
        <v>273</v>
      </c>
      <c r="C61" s="43" t="s">
        <v>274</v>
      </c>
      <c r="D61" s="25" t="s">
        <v>80</v>
      </c>
      <c r="E61" s="45"/>
      <c r="F61" s="45"/>
      <c r="G61" s="23" t="str">
        <f t="shared" si="0"/>
        <v>Không XL</v>
      </c>
      <c r="H61" s="70">
        <v>1</v>
      </c>
      <c r="I61" s="62"/>
    </row>
    <row r="62" spans="1:9" ht="24" customHeight="1" x14ac:dyDescent="0.25">
      <c r="A62" s="18">
        <v>42</v>
      </c>
      <c r="B62" s="23" t="s">
        <v>275</v>
      </c>
      <c r="C62" s="24" t="s">
        <v>276</v>
      </c>
      <c r="D62" s="25" t="s">
        <v>277</v>
      </c>
      <c r="E62" s="45"/>
      <c r="F62" s="45"/>
      <c r="G62" s="23" t="str">
        <f t="shared" si="0"/>
        <v>Không XL</v>
      </c>
      <c r="H62" s="70">
        <v>1</v>
      </c>
      <c r="I62" s="35"/>
    </row>
    <row r="63" spans="1:9" ht="24" customHeight="1" x14ac:dyDescent="0.25">
      <c r="A63" s="18">
        <v>43</v>
      </c>
      <c r="B63" s="23" t="s">
        <v>278</v>
      </c>
      <c r="C63" s="24" t="s">
        <v>121</v>
      </c>
      <c r="D63" s="25" t="s">
        <v>82</v>
      </c>
      <c r="E63" s="45"/>
      <c r="F63" s="45"/>
      <c r="G63" s="23" t="str">
        <f t="shared" si="0"/>
        <v>Không XL</v>
      </c>
      <c r="H63" s="70">
        <v>1</v>
      </c>
      <c r="I63" s="62" t="s">
        <v>289</v>
      </c>
    </row>
    <row r="64" spans="1:9" ht="24" customHeight="1" x14ac:dyDescent="0.25">
      <c r="A64" s="18">
        <v>44</v>
      </c>
      <c r="B64" s="23" t="s">
        <v>279</v>
      </c>
      <c r="C64" s="24" t="s">
        <v>280</v>
      </c>
      <c r="D64" s="25" t="s">
        <v>83</v>
      </c>
      <c r="E64" s="45"/>
      <c r="F64" s="45"/>
      <c r="G64" s="23" t="str">
        <f t="shared" si="0"/>
        <v>Không XL</v>
      </c>
      <c r="H64" s="70">
        <v>1</v>
      </c>
      <c r="I64" s="35"/>
    </row>
    <row r="65" spans="1:10" ht="24" customHeight="1" x14ac:dyDescent="0.25">
      <c r="A65" s="18">
        <v>45</v>
      </c>
      <c r="B65" s="23" t="s">
        <v>281</v>
      </c>
      <c r="C65" s="24" t="s">
        <v>282</v>
      </c>
      <c r="D65" s="25" t="s">
        <v>92</v>
      </c>
      <c r="E65" s="45"/>
      <c r="F65" s="45"/>
      <c r="G65" s="23" t="str">
        <f t="shared" si="0"/>
        <v>Không XL</v>
      </c>
      <c r="H65" s="70">
        <v>1</v>
      </c>
      <c r="I65" s="62"/>
    </row>
    <row r="66" spans="1:10" ht="33" customHeight="1" x14ac:dyDescent="0.25">
      <c r="A66" s="18">
        <v>46</v>
      </c>
      <c r="B66" s="23" t="s">
        <v>284</v>
      </c>
      <c r="C66" s="43" t="s">
        <v>285</v>
      </c>
      <c r="D66" s="25" t="s">
        <v>103</v>
      </c>
      <c r="E66" s="45"/>
      <c r="F66" s="45"/>
      <c r="G66" s="23" t="str">
        <f t="shared" si="0"/>
        <v>Không XL</v>
      </c>
      <c r="H66" s="70">
        <v>1</v>
      </c>
      <c r="I66" s="62"/>
    </row>
    <row r="67" spans="1:10" ht="18.75" customHeight="1" x14ac:dyDescent="0.25">
      <c r="B67" s="26"/>
      <c r="C67" s="26"/>
      <c r="D67" s="26"/>
      <c r="E67" s="27"/>
      <c r="F67" s="27"/>
      <c r="G67" s="27"/>
      <c r="H67" s="26"/>
    </row>
    <row r="68" spans="1:10" s="1" customFormat="1" ht="26.25" customHeight="1" x14ac:dyDescent="0.25">
      <c r="B68" s="3" t="s">
        <v>28</v>
      </c>
      <c r="E68" s="60"/>
      <c r="F68" s="41"/>
      <c r="G68" s="41"/>
    </row>
    <row r="69" spans="1:10" s="1" customFormat="1" ht="31.5" x14ac:dyDescent="0.25">
      <c r="B69" s="13"/>
      <c r="C69" s="80" t="s">
        <v>29</v>
      </c>
      <c r="D69" s="81"/>
      <c r="E69" s="38" t="s">
        <v>30</v>
      </c>
      <c r="F69" s="38" t="s">
        <v>31</v>
      </c>
      <c r="G69" s="41"/>
    </row>
    <row r="70" spans="1:10" s="1" customFormat="1" ht="20.25" x14ac:dyDescent="0.3">
      <c r="C70" s="14" t="s">
        <v>32</v>
      </c>
      <c r="D70" s="15"/>
      <c r="E70" s="21">
        <f>COUNTIF(G21:G66,"Xuất sắc")</f>
        <v>0</v>
      </c>
      <c r="F70" s="22">
        <f>E70/$A$66</f>
        <v>0</v>
      </c>
      <c r="G70" s="20"/>
    </row>
    <row r="71" spans="1:10" s="1" customFormat="1" ht="15.75" x14ac:dyDescent="0.25">
      <c r="C71" s="14" t="s">
        <v>33</v>
      </c>
      <c r="D71" s="15"/>
      <c r="E71" s="21">
        <f>COUNTIF(G21:G66,"Tốt")</f>
        <v>0</v>
      </c>
      <c r="F71" s="22">
        <f t="shared" ref="F71:F75" si="1">E71/$A$66</f>
        <v>0</v>
      </c>
      <c r="G71" s="41"/>
    </row>
    <row r="72" spans="1:10" s="1" customFormat="1" ht="15.75" x14ac:dyDescent="0.25">
      <c r="C72" s="14" t="s">
        <v>34</v>
      </c>
      <c r="D72" s="15"/>
      <c r="E72" s="21">
        <f>COUNTIF(G21:G66,"Khá")</f>
        <v>0</v>
      </c>
      <c r="F72" s="22">
        <f t="shared" si="1"/>
        <v>0</v>
      </c>
      <c r="G72" s="41"/>
    </row>
    <row r="73" spans="1:10" s="1" customFormat="1" ht="15.75" x14ac:dyDescent="0.25">
      <c r="C73" s="14" t="s">
        <v>35</v>
      </c>
      <c r="D73" s="15"/>
      <c r="E73" s="21">
        <f>COUNTIF(G21:G66,"TB")</f>
        <v>0</v>
      </c>
      <c r="F73" s="22">
        <f t="shared" si="1"/>
        <v>0</v>
      </c>
      <c r="G73" s="41"/>
    </row>
    <row r="74" spans="1:10" s="1" customFormat="1" ht="15.75" x14ac:dyDescent="0.25">
      <c r="C74" s="14" t="s">
        <v>36</v>
      </c>
      <c r="D74" s="15"/>
      <c r="E74" s="21">
        <f>COUNTIF(G21:G66,"Yếu")</f>
        <v>0</v>
      </c>
      <c r="F74" s="22">
        <f t="shared" si="1"/>
        <v>0</v>
      </c>
      <c r="G74" s="41"/>
    </row>
    <row r="75" spans="1:10" s="1" customFormat="1" ht="15.75" x14ac:dyDescent="0.25">
      <c r="C75" s="14" t="s">
        <v>37</v>
      </c>
      <c r="D75" s="15"/>
      <c r="E75" s="21">
        <f>COUNTIF(G21:G66,"Không XL")</f>
        <v>46</v>
      </c>
      <c r="F75" s="22">
        <f t="shared" si="1"/>
        <v>1</v>
      </c>
      <c r="G75" s="41"/>
    </row>
    <row r="77" spans="1:10" ht="57" customHeight="1" x14ac:dyDescent="0.25">
      <c r="A77" s="78" t="s">
        <v>477</v>
      </c>
      <c r="B77" s="78"/>
      <c r="C77" s="78"/>
      <c r="D77" s="78"/>
      <c r="E77" s="78"/>
      <c r="F77" s="78"/>
      <c r="G77" s="78"/>
      <c r="H77" s="78"/>
      <c r="I77" s="78"/>
      <c r="J77" s="16"/>
    </row>
    <row r="79" spans="1:10" s="2" customFormat="1" x14ac:dyDescent="0.25">
      <c r="B79" s="75" t="s">
        <v>39</v>
      </c>
      <c r="C79" s="75"/>
      <c r="D79" s="75"/>
      <c r="E79" s="75"/>
      <c r="F79" s="75" t="s">
        <v>40</v>
      </c>
      <c r="G79" s="75"/>
      <c r="H79" s="75"/>
      <c r="I79" s="75"/>
    </row>
    <row r="84" spans="1:9" x14ac:dyDescent="0.25">
      <c r="B84" s="75" t="s">
        <v>291</v>
      </c>
      <c r="C84" s="96"/>
      <c r="D84" s="96"/>
      <c r="E84" s="96"/>
      <c r="F84" s="75" t="s">
        <v>290</v>
      </c>
      <c r="G84" s="96"/>
      <c r="H84" s="96"/>
      <c r="I84" s="96"/>
    </row>
    <row r="85" spans="1:9" x14ac:dyDescent="0.25">
      <c r="B85" s="40"/>
      <c r="C85" s="40"/>
      <c r="D85" s="40"/>
      <c r="H85" s="40"/>
      <c r="I85" s="40"/>
    </row>
    <row r="86" spans="1:9" x14ac:dyDescent="0.25">
      <c r="A86" s="94" t="s">
        <v>43</v>
      </c>
      <c r="B86" s="94"/>
      <c r="C86" s="94"/>
      <c r="D86" s="94"/>
      <c r="E86" s="94"/>
      <c r="F86" s="94"/>
      <c r="G86" s="94"/>
      <c r="H86" s="94"/>
      <c r="I86" s="94"/>
    </row>
    <row r="87" spans="1:9" ht="102" customHeight="1" x14ac:dyDescent="0.25">
      <c r="A87" s="95" t="s">
        <v>106</v>
      </c>
      <c r="B87" s="84"/>
      <c r="C87" s="84"/>
      <c r="D87" s="84"/>
      <c r="E87" s="84"/>
      <c r="F87" s="84"/>
      <c r="G87" s="84"/>
      <c r="H87" s="84"/>
      <c r="I87" s="84"/>
    </row>
    <row r="89" spans="1:9" x14ac:dyDescent="0.25">
      <c r="I89" s="17" t="s">
        <v>478</v>
      </c>
    </row>
    <row r="90" spans="1:9" x14ac:dyDescent="0.25">
      <c r="F90" s="75" t="s">
        <v>46</v>
      </c>
      <c r="G90" s="75"/>
      <c r="H90" s="75"/>
    </row>
    <row r="96" spans="1:9" x14ac:dyDescent="0.25">
      <c r="F96" s="96" t="s">
        <v>104</v>
      </c>
      <c r="G96" s="75"/>
      <c r="H96" s="75"/>
    </row>
  </sheetData>
  <mergeCells count="23">
    <mergeCell ref="A86:I86"/>
    <mergeCell ref="A87:I87"/>
    <mergeCell ref="F90:H90"/>
    <mergeCell ref="F96:H96"/>
    <mergeCell ref="C69:D69"/>
    <mergeCell ref="A77:I77"/>
    <mergeCell ref="B79:E79"/>
    <mergeCell ref="F79:I79"/>
    <mergeCell ref="B84:E84"/>
    <mergeCell ref="F84:I84"/>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9" bottom="0.28000000000000003" header="0.31496062992125984" footer="0.15748031496062992"/>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opLeftCell="A60" zoomScale="130" zoomScaleNormal="130" workbookViewId="0">
      <selection activeCell="I18" sqref="I18"/>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40" customWidth="1"/>
    <col min="6" max="6" width="9.140625" style="40"/>
    <col min="7" max="7" width="11.5703125" style="40"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42"/>
      <c r="B4" s="42"/>
      <c r="C4" s="42"/>
      <c r="D4" s="42"/>
      <c r="E4" s="42"/>
      <c r="F4" s="37"/>
      <c r="G4" s="37"/>
      <c r="H4" s="37"/>
      <c r="I4" s="37"/>
    </row>
    <row r="5" spans="1:9" ht="23.25" customHeight="1" x14ac:dyDescent="0.25">
      <c r="A5" s="75" t="s">
        <v>4</v>
      </c>
      <c r="B5" s="75"/>
      <c r="C5" s="75"/>
      <c r="D5" s="75"/>
      <c r="E5" s="75"/>
      <c r="F5" s="75"/>
      <c r="G5" s="75"/>
      <c r="H5" s="75"/>
      <c r="I5" s="75"/>
    </row>
    <row r="6" spans="1:9" s="2" customFormat="1" x14ac:dyDescent="0.25">
      <c r="B6" s="2" t="s">
        <v>292</v>
      </c>
      <c r="D6" s="9" t="s">
        <v>57</v>
      </c>
      <c r="F6" s="9" t="s">
        <v>473</v>
      </c>
    </row>
    <row r="7" spans="1:9" s="2" customFormat="1" x14ac:dyDescent="0.25">
      <c r="E7" s="37"/>
      <c r="F7" s="37"/>
      <c r="G7" s="37"/>
    </row>
    <row r="8" spans="1:9" ht="21.75" customHeight="1" x14ac:dyDescent="0.25">
      <c r="A8" s="10" t="s">
        <v>6</v>
      </c>
      <c r="B8" s="3" t="s">
        <v>476</v>
      </c>
      <c r="E8" s="69"/>
      <c r="F8" s="69"/>
      <c r="G8" s="69"/>
    </row>
    <row r="9" spans="1:9" ht="21.75" customHeight="1" x14ac:dyDescent="0.25">
      <c r="A9" s="10" t="s">
        <v>8</v>
      </c>
      <c r="B9" s="2" t="s">
        <v>474</v>
      </c>
      <c r="E9" s="69"/>
      <c r="F9" s="69"/>
      <c r="G9" s="69"/>
    </row>
    <row r="10" spans="1:9" ht="21.75" customHeight="1" x14ac:dyDescent="0.25">
      <c r="A10" s="10" t="s">
        <v>10</v>
      </c>
      <c r="B10" s="2" t="s">
        <v>11</v>
      </c>
    </row>
    <row r="11" spans="1:9" ht="22.5" customHeight="1" x14ac:dyDescent="0.25">
      <c r="A11" s="10"/>
      <c r="B11" s="3" t="s">
        <v>293</v>
      </c>
    </row>
    <row r="12" spans="1:9" ht="22.5" customHeight="1" x14ac:dyDescent="0.25">
      <c r="A12" s="10"/>
      <c r="B12" s="3" t="s">
        <v>294</v>
      </c>
    </row>
    <row r="13" spans="1:9" ht="22.5" customHeight="1" x14ac:dyDescent="0.25">
      <c r="A13" s="10"/>
      <c r="B13" s="3" t="s">
        <v>295</v>
      </c>
    </row>
    <row r="14" spans="1:9" ht="22.5" customHeight="1" x14ac:dyDescent="0.25">
      <c r="A14" s="10"/>
      <c r="B14" s="3" t="s">
        <v>485</v>
      </c>
    </row>
    <row r="15" spans="1:9" ht="22.5" customHeight="1" x14ac:dyDescent="0.25">
      <c r="A15" s="10"/>
      <c r="B15" s="3" t="s">
        <v>483</v>
      </c>
    </row>
    <row r="16" spans="1:9" x14ac:dyDescent="0.25">
      <c r="A16" s="10" t="s">
        <v>16</v>
      </c>
      <c r="B16" s="2" t="s">
        <v>17</v>
      </c>
    </row>
    <row r="17" spans="1:10" ht="57" customHeight="1" x14ac:dyDescent="0.25">
      <c r="A17" s="78" t="s">
        <v>18</v>
      </c>
      <c r="B17" s="78"/>
      <c r="C17" s="78"/>
      <c r="D17" s="78"/>
      <c r="E17" s="78"/>
      <c r="F17" s="78"/>
      <c r="G17" s="78"/>
      <c r="H17" s="78"/>
      <c r="I17" s="78"/>
      <c r="J17" s="16"/>
    </row>
    <row r="18" spans="1:10" ht="1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18.75" customHeight="1" x14ac:dyDescent="0.25">
      <c r="A20" s="85"/>
      <c r="B20" s="85"/>
      <c r="C20" s="91"/>
      <c r="D20" s="92"/>
      <c r="E20" s="86"/>
      <c r="F20" s="39" t="s">
        <v>25</v>
      </c>
      <c r="G20" s="39" t="s">
        <v>26</v>
      </c>
      <c r="H20" s="39" t="s">
        <v>27</v>
      </c>
      <c r="I20" s="87"/>
    </row>
    <row r="21" spans="1:10" ht="26.25" customHeight="1" x14ac:dyDescent="0.25">
      <c r="A21" s="18">
        <v>1</v>
      </c>
      <c r="B21" s="23" t="s">
        <v>296</v>
      </c>
      <c r="C21" s="44" t="s">
        <v>89</v>
      </c>
      <c r="D21" s="25" t="s">
        <v>60</v>
      </c>
      <c r="E21" s="45"/>
      <c r="F21" s="45"/>
      <c r="G21" s="23" t="str">
        <f>IF(AND(F21&gt;=90),"Xuất sắc",IF(AND(F21&gt;=80),"Tốt",IF(AND(F21&gt;=70),"Khá",IF(AND(F21&gt;=60),"TB",IF(AND(F21&gt;=50),"TB",IF(AND(F21&lt;50),IF(AND(F21&gt;0),"Yếu",IF(AND(F21=0),"Không XL"," "))))))))</f>
        <v>Không XL</v>
      </c>
      <c r="H21" s="70">
        <v>1</v>
      </c>
      <c r="I21" s="61"/>
    </row>
    <row r="22" spans="1:10" ht="26.25" customHeight="1" x14ac:dyDescent="0.25">
      <c r="A22" s="18">
        <v>2</v>
      </c>
      <c r="B22" s="23" t="s">
        <v>297</v>
      </c>
      <c r="C22" s="24" t="s">
        <v>298</v>
      </c>
      <c r="D22" s="25" t="s">
        <v>61</v>
      </c>
      <c r="E22" s="45"/>
      <c r="F22" s="45"/>
      <c r="G22" s="23" t="str">
        <f t="shared" ref="G22:G61" si="0">IF(AND(F22&gt;=90),"Xuất sắc",IF(AND(F22&gt;=80),"Tốt",IF(AND(F22&gt;=70),"Khá",IF(AND(F22&gt;=60),"TB",IF(AND(F22&gt;=50),"TB",IF(AND(F22&lt;50),IF(AND(F22&gt;0),"Yếu",IF(AND(F22=0),"Không XL"," "))))))))</f>
        <v>Không XL</v>
      </c>
      <c r="H22" s="70">
        <v>1</v>
      </c>
      <c r="I22" s="61"/>
    </row>
    <row r="23" spans="1:10" ht="26.25" customHeight="1" x14ac:dyDescent="0.25">
      <c r="A23" s="18">
        <v>3</v>
      </c>
      <c r="B23" s="23" t="s">
        <v>299</v>
      </c>
      <c r="C23" s="24" t="s">
        <v>102</v>
      </c>
      <c r="D23" s="25" t="s">
        <v>300</v>
      </c>
      <c r="E23" s="45"/>
      <c r="F23" s="45"/>
      <c r="G23" s="23" t="str">
        <f t="shared" si="0"/>
        <v>Không XL</v>
      </c>
      <c r="H23" s="70">
        <v>1</v>
      </c>
      <c r="I23" s="61"/>
    </row>
    <row r="24" spans="1:10" ht="26.25" customHeight="1" x14ac:dyDescent="0.25">
      <c r="A24" s="18">
        <v>4</v>
      </c>
      <c r="B24" s="23" t="s">
        <v>301</v>
      </c>
      <c r="C24" s="24" t="s">
        <v>302</v>
      </c>
      <c r="D24" s="25" t="s">
        <v>303</v>
      </c>
      <c r="E24" s="45"/>
      <c r="F24" s="45"/>
      <c r="G24" s="23" t="str">
        <f t="shared" si="0"/>
        <v>Không XL</v>
      </c>
      <c r="H24" s="70">
        <v>1</v>
      </c>
      <c r="I24" s="62"/>
    </row>
    <row r="25" spans="1:10" ht="26.25" customHeight="1" x14ac:dyDescent="0.25">
      <c r="A25" s="18">
        <v>5</v>
      </c>
      <c r="B25" s="23" t="s">
        <v>304</v>
      </c>
      <c r="C25" s="24" t="s">
        <v>134</v>
      </c>
      <c r="D25" s="25" t="s">
        <v>305</v>
      </c>
      <c r="E25" s="45"/>
      <c r="F25" s="45"/>
      <c r="G25" s="23" t="str">
        <f t="shared" si="0"/>
        <v>Không XL</v>
      </c>
      <c r="H25" s="70">
        <v>1</v>
      </c>
      <c r="I25" s="62"/>
    </row>
    <row r="26" spans="1:10" ht="26.25" customHeight="1" x14ac:dyDescent="0.25">
      <c r="A26" s="18">
        <v>6</v>
      </c>
      <c r="B26" s="23" t="s">
        <v>306</v>
      </c>
      <c r="C26" s="24" t="s">
        <v>238</v>
      </c>
      <c r="D26" s="25" t="s">
        <v>204</v>
      </c>
      <c r="E26" s="45"/>
      <c r="F26" s="45"/>
      <c r="G26" s="23" t="str">
        <f t="shared" si="0"/>
        <v>Không XL</v>
      </c>
      <c r="H26" s="70">
        <v>1</v>
      </c>
      <c r="I26" s="62"/>
    </row>
    <row r="27" spans="1:10" ht="26.25" customHeight="1" x14ac:dyDescent="0.25">
      <c r="A27" s="18">
        <v>7</v>
      </c>
      <c r="B27" s="23" t="s">
        <v>307</v>
      </c>
      <c r="C27" s="24" t="s">
        <v>283</v>
      </c>
      <c r="D27" s="25" t="s">
        <v>308</v>
      </c>
      <c r="E27" s="45"/>
      <c r="F27" s="45"/>
      <c r="G27" s="23" t="str">
        <f t="shared" si="0"/>
        <v>Không XL</v>
      </c>
      <c r="H27" s="70">
        <v>1</v>
      </c>
      <c r="I27" s="62" t="s">
        <v>286</v>
      </c>
    </row>
    <row r="28" spans="1:10" ht="26.25" customHeight="1" x14ac:dyDescent="0.25">
      <c r="A28" s="18">
        <v>8</v>
      </c>
      <c r="B28" s="23" t="s">
        <v>309</v>
      </c>
      <c r="C28" s="24" t="s">
        <v>310</v>
      </c>
      <c r="D28" s="25" t="s">
        <v>311</v>
      </c>
      <c r="E28" s="45"/>
      <c r="F28" s="45"/>
      <c r="G28" s="23" t="str">
        <f t="shared" si="0"/>
        <v>Không XL</v>
      </c>
      <c r="H28" s="70">
        <v>1</v>
      </c>
      <c r="I28" s="62" t="s">
        <v>287</v>
      </c>
    </row>
    <row r="29" spans="1:10" ht="26.25" customHeight="1" x14ac:dyDescent="0.25">
      <c r="A29" s="18">
        <v>9</v>
      </c>
      <c r="B29" s="23" t="s">
        <v>312</v>
      </c>
      <c r="C29" s="24" t="s">
        <v>164</v>
      </c>
      <c r="D29" s="25" t="s">
        <v>117</v>
      </c>
      <c r="E29" s="45"/>
      <c r="F29" s="45"/>
      <c r="G29" s="23" t="str">
        <f t="shared" si="0"/>
        <v>Không XL</v>
      </c>
      <c r="H29" s="70">
        <v>1</v>
      </c>
      <c r="I29" s="61"/>
    </row>
    <row r="30" spans="1:10" ht="40.5" customHeight="1" x14ac:dyDescent="0.25">
      <c r="A30" s="18">
        <v>10</v>
      </c>
      <c r="B30" s="23" t="s">
        <v>313</v>
      </c>
      <c r="C30" s="24" t="s">
        <v>102</v>
      </c>
      <c r="D30" s="25" t="s">
        <v>314</v>
      </c>
      <c r="E30" s="45"/>
      <c r="F30" s="45"/>
      <c r="G30" s="23" t="str">
        <f t="shared" si="0"/>
        <v>Không XL</v>
      </c>
      <c r="H30" s="70">
        <v>1</v>
      </c>
      <c r="I30" s="72" t="s">
        <v>746</v>
      </c>
    </row>
    <row r="31" spans="1:10" ht="26.25" customHeight="1" x14ac:dyDescent="0.25">
      <c r="A31" s="18">
        <v>11</v>
      </c>
      <c r="B31" s="23" t="s">
        <v>315</v>
      </c>
      <c r="C31" s="24" t="s">
        <v>316</v>
      </c>
      <c r="D31" s="25" t="s">
        <v>317</v>
      </c>
      <c r="E31" s="45"/>
      <c r="F31" s="45"/>
      <c r="G31" s="23" t="str">
        <f t="shared" si="0"/>
        <v>Không XL</v>
      </c>
      <c r="H31" s="70">
        <v>1</v>
      </c>
      <c r="I31" s="62"/>
    </row>
    <row r="32" spans="1:10" ht="26.25" customHeight="1" x14ac:dyDescent="0.25">
      <c r="A32" s="18">
        <v>12</v>
      </c>
      <c r="B32" s="23" t="s">
        <v>318</v>
      </c>
      <c r="C32" s="24" t="s">
        <v>85</v>
      </c>
      <c r="D32" s="25" t="s">
        <v>69</v>
      </c>
      <c r="E32" s="45"/>
      <c r="F32" s="45"/>
      <c r="G32" s="23" t="str">
        <f t="shared" si="0"/>
        <v>Không XL</v>
      </c>
      <c r="H32" s="70">
        <v>1</v>
      </c>
      <c r="I32" s="62"/>
    </row>
    <row r="33" spans="1:9" ht="26.25" customHeight="1" x14ac:dyDescent="0.25">
      <c r="A33" s="18">
        <v>13</v>
      </c>
      <c r="B33" s="23" t="s">
        <v>319</v>
      </c>
      <c r="C33" s="24" t="s">
        <v>223</v>
      </c>
      <c r="D33" s="25" t="s">
        <v>166</v>
      </c>
      <c r="E33" s="45"/>
      <c r="F33" s="45"/>
      <c r="G33" s="23" t="str">
        <f t="shared" si="0"/>
        <v>Không XL</v>
      </c>
      <c r="H33" s="70">
        <v>1</v>
      </c>
      <c r="I33" s="62"/>
    </row>
    <row r="34" spans="1:9" ht="26.25" customHeight="1" x14ac:dyDescent="0.25">
      <c r="A34" s="18">
        <v>14</v>
      </c>
      <c r="B34" s="23" t="s">
        <v>320</v>
      </c>
      <c r="C34" s="24" t="s">
        <v>321</v>
      </c>
      <c r="D34" s="25" t="s">
        <v>126</v>
      </c>
      <c r="E34" s="45"/>
      <c r="F34" s="45"/>
      <c r="G34" s="23" t="str">
        <f t="shared" si="0"/>
        <v>Không XL</v>
      </c>
      <c r="H34" s="70">
        <v>1</v>
      </c>
      <c r="I34" s="62" t="s">
        <v>95</v>
      </c>
    </row>
    <row r="35" spans="1:9" ht="26.25" customHeight="1" x14ac:dyDescent="0.25">
      <c r="A35" s="18">
        <v>15</v>
      </c>
      <c r="B35" s="23" t="s">
        <v>322</v>
      </c>
      <c r="C35" s="24" t="s">
        <v>323</v>
      </c>
      <c r="D35" s="25" t="s">
        <v>135</v>
      </c>
      <c r="E35" s="45"/>
      <c r="F35" s="45"/>
      <c r="G35" s="23" t="str">
        <f t="shared" si="0"/>
        <v>Không XL</v>
      </c>
      <c r="H35" s="70">
        <v>1</v>
      </c>
      <c r="I35" s="62" t="s">
        <v>93</v>
      </c>
    </row>
    <row r="36" spans="1:9" ht="26.25" customHeight="1" x14ac:dyDescent="0.25">
      <c r="A36" s="18">
        <v>16</v>
      </c>
      <c r="B36" s="23" t="s">
        <v>324</v>
      </c>
      <c r="C36" s="24" t="s">
        <v>325</v>
      </c>
      <c r="D36" s="25" t="s">
        <v>70</v>
      </c>
      <c r="E36" s="45"/>
      <c r="F36" s="45"/>
      <c r="G36" s="23" t="str">
        <f t="shared" si="0"/>
        <v>Không XL</v>
      </c>
      <c r="H36" s="70">
        <v>1</v>
      </c>
      <c r="I36" s="62"/>
    </row>
    <row r="37" spans="1:9" ht="26.25" customHeight="1" x14ac:dyDescent="0.25">
      <c r="A37" s="18">
        <v>17</v>
      </c>
      <c r="B37" s="23" t="s">
        <v>326</v>
      </c>
      <c r="C37" s="24" t="s">
        <v>327</v>
      </c>
      <c r="D37" s="25" t="s">
        <v>114</v>
      </c>
      <c r="E37" s="45"/>
      <c r="F37" s="45"/>
      <c r="G37" s="23" t="str">
        <f t="shared" si="0"/>
        <v>Không XL</v>
      </c>
      <c r="H37" s="70">
        <v>1</v>
      </c>
      <c r="I37" s="62"/>
    </row>
    <row r="38" spans="1:9" ht="26.25" customHeight="1" x14ac:dyDescent="0.25">
      <c r="A38" s="18">
        <v>18</v>
      </c>
      <c r="B38" s="23" t="s">
        <v>328</v>
      </c>
      <c r="C38" s="24" t="s">
        <v>329</v>
      </c>
      <c r="D38" s="25" t="s">
        <v>90</v>
      </c>
      <c r="E38" s="45"/>
      <c r="F38" s="45"/>
      <c r="G38" s="23" t="str">
        <f t="shared" si="0"/>
        <v>Không XL</v>
      </c>
      <c r="H38" s="70">
        <v>1</v>
      </c>
      <c r="I38" s="62"/>
    </row>
    <row r="39" spans="1:9" ht="26.25" customHeight="1" x14ac:dyDescent="0.25">
      <c r="A39" s="18">
        <v>19</v>
      </c>
      <c r="B39" s="23" t="s">
        <v>330</v>
      </c>
      <c r="C39" s="24" t="s">
        <v>81</v>
      </c>
      <c r="D39" s="25" t="s">
        <v>101</v>
      </c>
      <c r="E39" s="45"/>
      <c r="F39" s="45"/>
      <c r="G39" s="23" t="str">
        <f t="shared" si="0"/>
        <v>Không XL</v>
      </c>
      <c r="H39" s="70">
        <v>1</v>
      </c>
      <c r="I39" s="61"/>
    </row>
    <row r="40" spans="1:9" ht="26.25" customHeight="1" x14ac:dyDescent="0.25">
      <c r="A40" s="18">
        <v>20</v>
      </c>
      <c r="B40" s="23" t="s">
        <v>331</v>
      </c>
      <c r="C40" s="24" t="s">
        <v>332</v>
      </c>
      <c r="D40" s="25" t="s">
        <v>73</v>
      </c>
      <c r="E40" s="45"/>
      <c r="F40" s="45"/>
      <c r="G40" s="23" t="str">
        <f t="shared" si="0"/>
        <v>Không XL</v>
      </c>
      <c r="H40" s="70">
        <v>1</v>
      </c>
      <c r="I40" s="61"/>
    </row>
    <row r="41" spans="1:9" ht="26.25" customHeight="1" x14ac:dyDescent="0.25">
      <c r="A41" s="18">
        <v>21</v>
      </c>
      <c r="B41" s="23" t="s">
        <v>333</v>
      </c>
      <c r="C41" s="24" t="s">
        <v>334</v>
      </c>
      <c r="D41" s="25" t="s">
        <v>115</v>
      </c>
      <c r="E41" s="45"/>
      <c r="F41" s="45"/>
      <c r="G41" s="23" t="str">
        <f t="shared" si="0"/>
        <v>Không XL</v>
      </c>
      <c r="H41" s="70">
        <v>1</v>
      </c>
      <c r="I41" s="61"/>
    </row>
    <row r="42" spans="1:9" ht="26.25" customHeight="1" x14ac:dyDescent="0.25">
      <c r="A42" s="18">
        <v>22</v>
      </c>
      <c r="B42" s="23" t="s">
        <v>335</v>
      </c>
      <c r="C42" s="24" t="s">
        <v>336</v>
      </c>
      <c r="D42" s="25" t="s">
        <v>337</v>
      </c>
      <c r="E42" s="45"/>
      <c r="F42" s="45"/>
      <c r="G42" s="23" t="str">
        <f t="shared" si="0"/>
        <v>Không XL</v>
      </c>
      <c r="H42" s="70">
        <v>1</v>
      </c>
      <c r="I42" s="61"/>
    </row>
    <row r="43" spans="1:9" ht="26.25" customHeight="1" x14ac:dyDescent="0.25">
      <c r="A43" s="18">
        <v>23</v>
      </c>
      <c r="B43" s="23" t="s">
        <v>338</v>
      </c>
      <c r="C43" s="24" t="s">
        <v>238</v>
      </c>
      <c r="D43" s="25" t="s">
        <v>76</v>
      </c>
      <c r="E43" s="45"/>
      <c r="F43" s="45"/>
      <c r="G43" s="23" t="str">
        <f t="shared" si="0"/>
        <v>Không XL</v>
      </c>
      <c r="H43" s="70">
        <v>1</v>
      </c>
      <c r="I43" s="61"/>
    </row>
    <row r="44" spans="1:9" ht="26.25" customHeight="1" x14ac:dyDescent="0.25">
      <c r="A44" s="18">
        <v>24</v>
      </c>
      <c r="B44" s="23" t="s">
        <v>339</v>
      </c>
      <c r="C44" s="24" t="s">
        <v>340</v>
      </c>
      <c r="D44" s="25" t="s">
        <v>76</v>
      </c>
      <c r="E44" s="45"/>
      <c r="F44" s="45"/>
      <c r="G44" s="23" t="str">
        <f t="shared" si="0"/>
        <v>Không XL</v>
      </c>
      <c r="H44" s="70">
        <v>1</v>
      </c>
      <c r="I44" s="61"/>
    </row>
    <row r="45" spans="1:9" ht="26.25" customHeight="1" x14ac:dyDescent="0.25">
      <c r="A45" s="18">
        <v>25</v>
      </c>
      <c r="B45" s="23" t="s">
        <v>341</v>
      </c>
      <c r="C45" s="24" t="s">
        <v>342</v>
      </c>
      <c r="D45" s="25" t="s">
        <v>97</v>
      </c>
      <c r="E45" s="45"/>
      <c r="F45" s="45"/>
      <c r="G45" s="23" t="str">
        <f t="shared" si="0"/>
        <v>Không XL</v>
      </c>
      <c r="H45" s="70">
        <v>1</v>
      </c>
      <c r="I45" s="61"/>
    </row>
    <row r="46" spans="1:9" ht="26.25" customHeight="1" x14ac:dyDescent="0.25">
      <c r="A46" s="18">
        <v>26</v>
      </c>
      <c r="B46" s="23" t="s">
        <v>343</v>
      </c>
      <c r="C46" s="24" t="s">
        <v>344</v>
      </c>
      <c r="D46" s="25" t="s">
        <v>136</v>
      </c>
      <c r="E46" s="45"/>
      <c r="F46" s="45"/>
      <c r="G46" s="23" t="str">
        <f t="shared" si="0"/>
        <v>Không XL</v>
      </c>
      <c r="H46" s="70">
        <v>1</v>
      </c>
      <c r="I46" s="61"/>
    </row>
    <row r="47" spans="1:9" ht="26.25" customHeight="1" x14ac:dyDescent="0.25">
      <c r="A47" s="18">
        <v>27</v>
      </c>
      <c r="B47" s="23" t="s">
        <v>345</v>
      </c>
      <c r="C47" s="24" t="s">
        <v>346</v>
      </c>
      <c r="D47" s="25" t="s">
        <v>137</v>
      </c>
      <c r="E47" s="45"/>
      <c r="F47" s="45"/>
      <c r="G47" s="23" t="str">
        <f t="shared" si="0"/>
        <v>Không XL</v>
      </c>
      <c r="H47" s="70">
        <v>1</v>
      </c>
      <c r="I47" s="61"/>
    </row>
    <row r="48" spans="1:9" ht="26.25" customHeight="1" x14ac:dyDescent="0.25">
      <c r="A48" s="18">
        <v>28</v>
      </c>
      <c r="B48" s="23" t="s">
        <v>347</v>
      </c>
      <c r="C48" s="24" t="s">
        <v>88</v>
      </c>
      <c r="D48" s="25" t="s">
        <v>250</v>
      </c>
      <c r="E48" s="45"/>
      <c r="F48" s="45"/>
      <c r="G48" s="23" t="str">
        <f t="shared" si="0"/>
        <v>Không XL</v>
      </c>
      <c r="H48" s="70">
        <v>1</v>
      </c>
      <c r="I48" s="61"/>
    </row>
    <row r="49" spans="1:9" ht="26.25" customHeight="1" x14ac:dyDescent="0.25">
      <c r="A49" s="18">
        <v>29</v>
      </c>
      <c r="B49" s="23" t="s">
        <v>348</v>
      </c>
      <c r="C49" s="24" t="s">
        <v>349</v>
      </c>
      <c r="D49" s="25" t="s">
        <v>350</v>
      </c>
      <c r="E49" s="45"/>
      <c r="F49" s="45"/>
      <c r="G49" s="23" t="str">
        <f t="shared" si="0"/>
        <v>Không XL</v>
      </c>
      <c r="H49" s="70">
        <v>1</v>
      </c>
      <c r="I49" s="61"/>
    </row>
    <row r="50" spans="1:9" ht="26.25" customHeight="1" x14ac:dyDescent="0.25">
      <c r="A50" s="18">
        <v>30</v>
      </c>
      <c r="B50" s="23" t="s">
        <v>351</v>
      </c>
      <c r="C50" s="24" t="s">
        <v>352</v>
      </c>
      <c r="D50" s="25" t="s">
        <v>105</v>
      </c>
      <c r="E50" s="45"/>
      <c r="F50" s="45"/>
      <c r="G50" s="23" t="str">
        <f t="shared" si="0"/>
        <v>Không XL</v>
      </c>
      <c r="H50" s="70">
        <v>1</v>
      </c>
      <c r="I50" s="61"/>
    </row>
    <row r="51" spans="1:9" ht="30.75" customHeight="1" x14ac:dyDescent="0.25">
      <c r="A51" s="18">
        <v>31</v>
      </c>
      <c r="B51" s="23" t="s">
        <v>353</v>
      </c>
      <c r="C51" s="43" t="s">
        <v>354</v>
      </c>
      <c r="D51" s="25" t="s">
        <v>355</v>
      </c>
      <c r="E51" s="45"/>
      <c r="F51" s="45"/>
      <c r="G51" s="23" t="str">
        <f t="shared" si="0"/>
        <v>Không XL</v>
      </c>
      <c r="H51" s="70">
        <v>1</v>
      </c>
      <c r="I51" s="61"/>
    </row>
    <row r="52" spans="1:9" ht="26.25" customHeight="1" x14ac:dyDescent="0.25">
      <c r="A52" s="18">
        <v>32</v>
      </c>
      <c r="B52" s="23" t="s">
        <v>356</v>
      </c>
      <c r="C52" s="24" t="s">
        <v>357</v>
      </c>
      <c r="D52" s="25" t="s">
        <v>358</v>
      </c>
      <c r="E52" s="45"/>
      <c r="F52" s="45"/>
      <c r="G52" s="23" t="str">
        <f t="shared" si="0"/>
        <v>Không XL</v>
      </c>
      <c r="H52" s="70">
        <v>1</v>
      </c>
      <c r="I52" s="61" t="s">
        <v>288</v>
      </c>
    </row>
    <row r="53" spans="1:9" ht="26.25" customHeight="1" x14ac:dyDescent="0.25">
      <c r="A53" s="18">
        <v>33</v>
      </c>
      <c r="B53" s="23" t="s">
        <v>359</v>
      </c>
      <c r="C53" s="24" t="s">
        <v>360</v>
      </c>
      <c r="D53" s="25" t="s">
        <v>131</v>
      </c>
      <c r="E53" s="45"/>
      <c r="F53" s="45"/>
      <c r="G53" s="23" t="str">
        <f t="shared" si="0"/>
        <v>Không XL</v>
      </c>
      <c r="H53" s="70">
        <v>1</v>
      </c>
      <c r="I53" s="61"/>
    </row>
    <row r="54" spans="1:9" ht="26.25" customHeight="1" x14ac:dyDescent="0.25">
      <c r="A54" s="18">
        <v>34</v>
      </c>
      <c r="B54" s="23" t="s">
        <v>361</v>
      </c>
      <c r="C54" s="24" t="s">
        <v>357</v>
      </c>
      <c r="D54" s="25" t="s">
        <v>131</v>
      </c>
      <c r="E54" s="45"/>
      <c r="F54" s="45"/>
      <c r="G54" s="23" t="str">
        <f t="shared" si="0"/>
        <v>Không XL</v>
      </c>
      <c r="H54" s="70">
        <v>1</v>
      </c>
      <c r="I54" s="61"/>
    </row>
    <row r="55" spans="1:9" ht="26.25" customHeight="1" x14ac:dyDescent="0.25">
      <c r="A55" s="18">
        <v>35</v>
      </c>
      <c r="B55" s="23" t="s">
        <v>362</v>
      </c>
      <c r="C55" s="24" t="s">
        <v>363</v>
      </c>
      <c r="D55" s="25" t="s">
        <v>107</v>
      </c>
      <c r="E55" s="45"/>
      <c r="F55" s="45"/>
      <c r="G55" s="23" t="str">
        <f t="shared" si="0"/>
        <v>Không XL</v>
      </c>
      <c r="H55" s="70">
        <v>1</v>
      </c>
      <c r="I55" s="61"/>
    </row>
    <row r="56" spans="1:9" ht="26.25" customHeight="1" x14ac:dyDescent="0.25">
      <c r="A56" s="18">
        <v>36</v>
      </c>
      <c r="B56" s="23" t="s">
        <v>364</v>
      </c>
      <c r="C56" s="24" t="s">
        <v>365</v>
      </c>
      <c r="D56" s="25" t="s">
        <v>366</v>
      </c>
      <c r="E56" s="45"/>
      <c r="F56" s="45"/>
      <c r="G56" s="23" t="str">
        <f t="shared" si="0"/>
        <v>Không XL</v>
      </c>
      <c r="H56" s="70">
        <v>1</v>
      </c>
      <c r="I56" s="61"/>
    </row>
    <row r="57" spans="1:9" ht="26.25" customHeight="1" x14ac:dyDescent="0.25">
      <c r="A57" s="18">
        <v>37</v>
      </c>
      <c r="B57" s="23" t="s">
        <v>367</v>
      </c>
      <c r="C57" s="24" t="s">
        <v>203</v>
      </c>
      <c r="D57" s="25" t="s">
        <v>138</v>
      </c>
      <c r="E57" s="45"/>
      <c r="F57" s="45"/>
      <c r="G57" s="23" t="str">
        <f t="shared" si="0"/>
        <v>Không XL</v>
      </c>
      <c r="H57" s="70">
        <v>1</v>
      </c>
      <c r="I57" s="61"/>
    </row>
    <row r="58" spans="1:9" ht="26.25" customHeight="1" x14ac:dyDescent="0.25">
      <c r="A58" s="18">
        <v>38</v>
      </c>
      <c r="B58" s="23" t="s">
        <v>368</v>
      </c>
      <c r="C58" s="24" t="s">
        <v>65</v>
      </c>
      <c r="D58" s="25" t="s">
        <v>80</v>
      </c>
      <c r="E58" s="45"/>
      <c r="F58" s="45"/>
      <c r="G58" s="23" t="str">
        <f t="shared" si="0"/>
        <v>Không XL</v>
      </c>
      <c r="H58" s="70">
        <v>1</v>
      </c>
      <c r="I58" s="61" t="s">
        <v>289</v>
      </c>
    </row>
    <row r="59" spans="1:9" ht="26.25" customHeight="1" x14ac:dyDescent="0.25">
      <c r="A59" s="18">
        <v>39</v>
      </c>
      <c r="B59" s="23" t="s">
        <v>369</v>
      </c>
      <c r="C59" s="24" t="s">
        <v>370</v>
      </c>
      <c r="D59" s="25" t="s">
        <v>82</v>
      </c>
      <c r="E59" s="45"/>
      <c r="F59" s="45"/>
      <c r="G59" s="23" t="str">
        <f t="shared" si="0"/>
        <v>Không XL</v>
      </c>
      <c r="H59" s="70">
        <v>1</v>
      </c>
      <c r="I59" s="62"/>
    </row>
    <row r="60" spans="1:9" ht="26.25" customHeight="1" x14ac:dyDescent="0.25">
      <c r="A60" s="18">
        <v>40</v>
      </c>
      <c r="B60" s="23" t="s">
        <v>371</v>
      </c>
      <c r="C60" s="24" t="s">
        <v>372</v>
      </c>
      <c r="D60" s="25" t="s">
        <v>83</v>
      </c>
      <c r="E60" s="45"/>
      <c r="F60" s="45"/>
      <c r="G60" s="23" t="str">
        <f t="shared" si="0"/>
        <v>Không XL</v>
      </c>
      <c r="H60" s="70">
        <v>1</v>
      </c>
      <c r="I60" s="62"/>
    </row>
    <row r="61" spans="1:9" ht="26.25" customHeight="1" x14ac:dyDescent="0.25">
      <c r="A61" s="18">
        <v>41</v>
      </c>
      <c r="B61" s="23" t="s">
        <v>373</v>
      </c>
      <c r="C61" s="24" t="s">
        <v>374</v>
      </c>
      <c r="D61" s="25" t="s">
        <v>92</v>
      </c>
      <c r="E61" s="45"/>
      <c r="F61" s="45"/>
      <c r="G61" s="23" t="str">
        <f t="shared" si="0"/>
        <v>Không XL</v>
      </c>
      <c r="H61" s="70">
        <v>1</v>
      </c>
      <c r="I61" s="62"/>
    </row>
    <row r="62" spans="1:9" ht="15" customHeight="1" x14ac:dyDescent="0.25">
      <c r="B62" s="26"/>
      <c r="C62" s="26"/>
      <c r="D62" s="26"/>
      <c r="E62" s="27"/>
      <c r="F62" s="27"/>
      <c r="G62" s="27"/>
      <c r="H62" s="26"/>
    </row>
    <row r="63" spans="1:9" s="1" customFormat="1" ht="26.25" customHeight="1" x14ac:dyDescent="0.25">
      <c r="B63" s="3" t="s">
        <v>28</v>
      </c>
      <c r="E63" s="41"/>
      <c r="F63" s="41"/>
      <c r="G63" s="41"/>
    </row>
    <row r="64" spans="1:9" s="1" customFormat="1" ht="31.5" x14ac:dyDescent="0.25">
      <c r="B64" s="13"/>
      <c r="C64" s="80" t="s">
        <v>29</v>
      </c>
      <c r="D64" s="81"/>
      <c r="E64" s="38" t="s">
        <v>30</v>
      </c>
      <c r="F64" s="38" t="s">
        <v>31</v>
      </c>
      <c r="G64" s="41"/>
    </row>
    <row r="65" spans="1:10" s="1" customFormat="1" ht="20.25" x14ac:dyDescent="0.3">
      <c r="C65" s="14" t="s">
        <v>32</v>
      </c>
      <c r="D65" s="15"/>
      <c r="E65" s="21">
        <f>COUNTIF(G21:G61,"Xuất sắc")</f>
        <v>0</v>
      </c>
      <c r="F65" s="22">
        <f>E65/$A$61</f>
        <v>0</v>
      </c>
      <c r="G65" s="20"/>
    </row>
    <row r="66" spans="1:10" s="1" customFormat="1" ht="15.75" x14ac:dyDescent="0.25">
      <c r="C66" s="14" t="s">
        <v>33</v>
      </c>
      <c r="D66" s="15"/>
      <c r="E66" s="21">
        <f>COUNTIF(G21:G61,"Tốt")</f>
        <v>0</v>
      </c>
      <c r="F66" s="22">
        <f t="shared" ref="F66:F70" si="1">E66/$A$61</f>
        <v>0</v>
      </c>
      <c r="G66" s="41"/>
    </row>
    <row r="67" spans="1:10" s="1" customFormat="1" ht="15.75" x14ac:dyDescent="0.25">
      <c r="C67" s="14" t="s">
        <v>34</v>
      </c>
      <c r="D67" s="15"/>
      <c r="E67" s="21">
        <f>COUNTIF(G21:G61,"Khá")</f>
        <v>0</v>
      </c>
      <c r="F67" s="22">
        <f t="shared" si="1"/>
        <v>0</v>
      </c>
      <c r="G67" s="41"/>
    </row>
    <row r="68" spans="1:10" s="1" customFormat="1" ht="15.75" x14ac:dyDescent="0.25">
      <c r="C68" s="14" t="s">
        <v>35</v>
      </c>
      <c r="D68" s="15"/>
      <c r="E68" s="21">
        <f>COUNTIF(G21:G61,"TB")</f>
        <v>0</v>
      </c>
      <c r="F68" s="22">
        <f t="shared" si="1"/>
        <v>0</v>
      </c>
      <c r="G68" s="41"/>
    </row>
    <row r="69" spans="1:10" s="1" customFormat="1" ht="15.75" x14ac:dyDescent="0.25">
      <c r="C69" s="14" t="s">
        <v>36</v>
      </c>
      <c r="D69" s="15"/>
      <c r="E69" s="21">
        <f>COUNTIF(G21:G61,"Yếu")</f>
        <v>0</v>
      </c>
      <c r="F69" s="22">
        <f t="shared" si="1"/>
        <v>0</v>
      </c>
      <c r="G69" s="41"/>
    </row>
    <row r="70" spans="1:10" s="1" customFormat="1" ht="15.75" x14ac:dyDescent="0.25">
      <c r="C70" s="14" t="s">
        <v>37</v>
      </c>
      <c r="D70" s="15"/>
      <c r="E70" s="21">
        <f>COUNTIF(G21:G61,"Không XL")</f>
        <v>41</v>
      </c>
      <c r="F70" s="22">
        <f t="shared" si="1"/>
        <v>1</v>
      </c>
      <c r="G70" s="41"/>
    </row>
    <row r="72" spans="1:10" ht="57" customHeight="1" x14ac:dyDescent="0.25">
      <c r="A72" s="78" t="s">
        <v>486</v>
      </c>
      <c r="B72" s="78"/>
      <c r="C72" s="78"/>
      <c r="D72" s="78"/>
      <c r="E72" s="78"/>
      <c r="F72" s="78"/>
      <c r="G72" s="78"/>
      <c r="H72" s="78"/>
      <c r="I72" s="78"/>
      <c r="J72" s="16"/>
    </row>
    <row r="74" spans="1:10" s="2" customFormat="1" x14ac:dyDescent="0.25">
      <c r="B74" s="75" t="s">
        <v>39</v>
      </c>
      <c r="C74" s="75"/>
      <c r="D74" s="75"/>
      <c r="E74" s="75"/>
      <c r="F74" s="75" t="s">
        <v>40</v>
      </c>
      <c r="G74" s="75"/>
      <c r="H74" s="75"/>
      <c r="I74" s="75"/>
    </row>
    <row r="79" spans="1:10" x14ac:dyDescent="0.25">
      <c r="B79" s="75" t="s">
        <v>376</v>
      </c>
      <c r="C79" s="96"/>
      <c r="D79" s="96"/>
      <c r="E79" s="96"/>
      <c r="F79" s="75" t="s">
        <v>375</v>
      </c>
      <c r="G79" s="96"/>
      <c r="H79" s="96"/>
      <c r="I79" s="96"/>
    </row>
    <row r="80" spans="1:10" x14ac:dyDescent="0.25">
      <c r="B80" s="40"/>
      <c r="C80" s="40"/>
      <c r="D80" s="40"/>
      <c r="H80" s="40"/>
      <c r="I80" s="40"/>
    </row>
    <row r="81" spans="1:9" x14ac:dyDescent="0.25">
      <c r="A81" s="94" t="s">
        <v>43</v>
      </c>
      <c r="B81" s="94"/>
      <c r="C81" s="94"/>
      <c r="D81" s="94"/>
      <c r="E81" s="94"/>
      <c r="F81" s="94"/>
      <c r="G81" s="94"/>
      <c r="H81" s="94"/>
      <c r="I81" s="94"/>
    </row>
    <row r="82" spans="1:9" ht="102" customHeight="1" x14ac:dyDescent="0.25">
      <c r="A82" s="95" t="s">
        <v>106</v>
      </c>
      <c r="B82" s="84"/>
      <c r="C82" s="84"/>
      <c r="D82" s="84"/>
      <c r="E82" s="84"/>
      <c r="F82" s="84"/>
      <c r="G82" s="84"/>
      <c r="H82" s="84"/>
      <c r="I82" s="84"/>
    </row>
    <row r="84" spans="1:9" x14ac:dyDescent="0.25">
      <c r="I84" s="17" t="s">
        <v>478</v>
      </c>
    </row>
    <row r="85" spans="1:9" x14ac:dyDescent="0.25">
      <c r="F85" s="75" t="s">
        <v>46</v>
      </c>
      <c r="G85" s="75"/>
      <c r="H85" s="75"/>
    </row>
    <row r="91" spans="1:9" x14ac:dyDescent="0.25">
      <c r="F91" s="96" t="s">
        <v>104</v>
      </c>
      <c r="G91" s="75"/>
      <c r="H91" s="75"/>
    </row>
  </sheetData>
  <mergeCells count="23">
    <mergeCell ref="A81:I81"/>
    <mergeCell ref="A82:I82"/>
    <mergeCell ref="F85:H85"/>
    <mergeCell ref="F91:H91"/>
    <mergeCell ref="C64:D64"/>
    <mergeCell ref="A72:I72"/>
    <mergeCell ref="B74:E74"/>
    <mergeCell ref="F74:I74"/>
    <mergeCell ref="B79:E79"/>
    <mergeCell ref="F79:I79"/>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zoomScale="130" zoomScaleNormal="130" workbookViewId="0">
      <selection activeCell="E10" sqref="E10"/>
    </sheetView>
  </sheetViews>
  <sheetFormatPr defaultColWidth="9.140625" defaultRowHeight="16.5" x14ac:dyDescent="0.25"/>
  <cols>
    <col min="1" max="1" width="5.5703125" style="3" customWidth="1"/>
    <col min="2" max="2" width="10.85546875" style="3" customWidth="1"/>
    <col min="3" max="3" width="18.42578125" style="3" customWidth="1"/>
    <col min="4" max="4" width="8" style="3" customWidth="1"/>
    <col min="5" max="5" width="10" style="49" customWidth="1"/>
    <col min="6" max="6" width="9.140625" style="49"/>
    <col min="7" max="7" width="11.140625" style="49"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ht="10.5" customHeight="1" x14ac:dyDescent="0.25">
      <c r="A4" s="51"/>
      <c r="B4" s="51"/>
      <c r="C4" s="51"/>
      <c r="D4" s="51"/>
      <c r="E4" s="51"/>
      <c r="F4" s="46"/>
      <c r="G4" s="46"/>
      <c r="H4" s="46"/>
      <c r="I4" s="46"/>
    </row>
    <row r="5" spans="1:9" ht="23.25" customHeight="1" x14ac:dyDescent="0.25">
      <c r="A5" s="75" t="s">
        <v>4</v>
      </c>
      <c r="B5" s="75"/>
      <c r="C5" s="75"/>
      <c r="D5" s="75"/>
      <c r="E5" s="75"/>
      <c r="F5" s="75"/>
      <c r="G5" s="75"/>
      <c r="H5" s="75"/>
      <c r="I5" s="75"/>
    </row>
    <row r="6" spans="1:9" s="2" customFormat="1" x14ac:dyDescent="0.25">
      <c r="B6" s="2" t="s">
        <v>144</v>
      </c>
      <c r="D6" s="9" t="s">
        <v>57</v>
      </c>
      <c r="F6" s="9" t="s">
        <v>473</v>
      </c>
    </row>
    <row r="7" spans="1:9" s="2" customFormat="1" ht="10.5" customHeight="1" x14ac:dyDescent="0.25">
      <c r="E7" s="46"/>
      <c r="F7" s="46"/>
      <c r="G7" s="46"/>
    </row>
    <row r="8" spans="1:9" ht="21.75" customHeight="1" x14ac:dyDescent="0.25">
      <c r="A8" s="10" t="s">
        <v>6</v>
      </c>
      <c r="B8" s="3" t="s">
        <v>476</v>
      </c>
      <c r="E8" s="69"/>
      <c r="F8" s="69"/>
      <c r="G8" s="69"/>
    </row>
    <row r="9" spans="1:9" ht="21.75" customHeight="1" x14ac:dyDescent="0.25">
      <c r="A9" s="10" t="s">
        <v>8</v>
      </c>
      <c r="B9" s="2" t="s">
        <v>474</v>
      </c>
      <c r="E9" s="69"/>
      <c r="F9" s="69"/>
      <c r="G9" s="69"/>
    </row>
    <row r="10" spans="1:9" ht="21.75" customHeight="1" x14ac:dyDescent="0.25">
      <c r="A10" s="10" t="s">
        <v>10</v>
      </c>
      <c r="B10" s="2" t="s">
        <v>11</v>
      </c>
    </row>
    <row r="11" spans="1:9" ht="22.5" customHeight="1" x14ac:dyDescent="0.25">
      <c r="A11" s="10"/>
      <c r="B11" s="3" t="s">
        <v>378</v>
      </c>
    </row>
    <row r="12" spans="1:9" ht="22.5" customHeight="1" x14ac:dyDescent="0.25">
      <c r="A12" s="10"/>
      <c r="B12" s="3" t="s">
        <v>146</v>
      </c>
    </row>
    <row r="13" spans="1:9" ht="22.5" customHeight="1" x14ac:dyDescent="0.25">
      <c r="A13" s="10"/>
      <c r="B13" s="3" t="s">
        <v>147</v>
      </c>
    </row>
    <row r="14" spans="1:9" ht="22.5" customHeight="1" x14ac:dyDescent="0.25">
      <c r="A14" s="10"/>
      <c r="B14" s="3" t="s">
        <v>482</v>
      </c>
    </row>
    <row r="15" spans="1:9" ht="22.5" customHeight="1" x14ac:dyDescent="0.25">
      <c r="A15" s="10"/>
      <c r="B15" s="3" t="s">
        <v>483</v>
      </c>
    </row>
    <row r="16" spans="1:9" x14ac:dyDescent="0.25">
      <c r="A16" s="10" t="s">
        <v>16</v>
      </c>
      <c r="B16" s="2" t="s">
        <v>17</v>
      </c>
    </row>
    <row r="17" spans="1:10" ht="57" customHeight="1" x14ac:dyDescent="0.25">
      <c r="A17" s="78" t="s">
        <v>18</v>
      </c>
      <c r="B17" s="78"/>
      <c r="C17" s="78"/>
      <c r="D17" s="78"/>
      <c r="E17" s="78"/>
      <c r="F17" s="78"/>
      <c r="G17" s="78"/>
      <c r="H17" s="78"/>
      <c r="I17" s="78"/>
      <c r="J17" s="16"/>
    </row>
    <row r="18" spans="1:10" ht="1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16.5" customHeight="1" x14ac:dyDescent="0.25">
      <c r="A20" s="85"/>
      <c r="B20" s="85"/>
      <c r="C20" s="91"/>
      <c r="D20" s="92"/>
      <c r="E20" s="86"/>
      <c r="F20" s="48" t="s">
        <v>25</v>
      </c>
      <c r="G20" s="48" t="s">
        <v>26</v>
      </c>
      <c r="H20" s="48" t="s">
        <v>27</v>
      </c>
      <c r="I20" s="87"/>
    </row>
    <row r="21" spans="1:10" ht="31.5" customHeight="1" x14ac:dyDescent="0.25">
      <c r="A21" s="18">
        <v>1</v>
      </c>
      <c r="B21" s="23" t="s">
        <v>148</v>
      </c>
      <c r="C21" s="44" t="s">
        <v>149</v>
      </c>
      <c r="D21" s="25" t="s">
        <v>150</v>
      </c>
      <c r="E21" s="45"/>
      <c r="F21" s="45"/>
      <c r="G21" s="23" t="str">
        <f>IF(AND(F21&gt;=90),"Xuất sắc",IF(AND(F21&gt;=80),"Tốt",IF(AND(F21&gt;=70),"Khá",IF(AND(F21&gt;=60),"TB",IF(AND(F21&gt;=50),"TB",IF(AND(F21&lt;50),IF(AND(F21&gt;0),"Yếu",IF(AND(F21=0),"Không XL"," "))))))))</f>
        <v>Không XL</v>
      </c>
      <c r="H21" s="70">
        <v>1</v>
      </c>
      <c r="I21" s="36"/>
    </row>
    <row r="22" spans="1:10" ht="27" customHeight="1" x14ac:dyDescent="0.25">
      <c r="A22" s="18">
        <v>2</v>
      </c>
      <c r="B22" s="23" t="s">
        <v>151</v>
      </c>
      <c r="C22" s="24" t="s">
        <v>152</v>
      </c>
      <c r="D22" s="25" t="s">
        <v>110</v>
      </c>
      <c r="E22" s="45"/>
      <c r="F22" s="45"/>
      <c r="G22" s="23" t="str">
        <f t="shared" ref="G22:G37" si="0">IF(AND(F22&gt;=90),"Xuất sắc",IF(AND(F22&gt;=80),"Tốt",IF(AND(F22&gt;=70),"Khá",IF(AND(F22&gt;=60),"TB",IF(AND(F22&gt;=50),"TB",IF(AND(F22&lt;50),IF(AND(F22&gt;0),"Yếu",IF(AND(F22=0),"Không XL"," "))))))))</f>
        <v>Không XL</v>
      </c>
      <c r="H22" s="70">
        <v>1</v>
      </c>
      <c r="I22" s="61"/>
    </row>
    <row r="23" spans="1:10" ht="27" customHeight="1" x14ac:dyDescent="0.25">
      <c r="A23" s="18">
        <v>3</v>
      </c>
      <c r="B23" s="23" t="s">
        <v>153</v>
      </c>
      <c r="C23" s="24" t="s">
        <v>154</v>
      </c>
      <c r="D23" s="25" t="s">
        <v>110</v>
      </c>
      <c r="E23" s="45"/>
      <c r="F23" s="45"/>
      <c r="G23" s="23" t="str">
        <f t="shared" si="0"/>
        <v>Không XL</v>
      </c>
      <c r="H23" s="70">
        <v>1</v>
      </c>
      <c r="I23" s="36"/>
    </row>
    <row r="24" spans="1:10" ht="27" customHeight="1" x14ac:dyDescent="0.25">
      <c r="A24" s="18">
        <v>4</v>
      </c>
      <c r="B24" s="23" t="s">
        <v>155</v>
      </c>
      <c r="C24" s="24" t="s">
        <v>156</v>
      </c>
      <c r="D24" s="25" t="s">
        <v>63</v>
      </c>
      <c r="E24" s="45"/>
      <c r="F24" s="45"/>
      <c r="G24" s="23" t="str">
        <f t="shared" si="0"/>
        <v>Không XL</v>
      </c>
      <c r="H24" s="70">
        <v>1</v>
      </c>
      <c r="I24" s="35"/>
    </row>
    <row r="25" spans="1:10" ht="27" customHeight="1" x14ac:dyDescent="0.25">
      <c r="A25" s="18">
        <v>5</v>
      </c>
      <c r="B25" s="23" t="s">
        <v>157</v>
      </c>
      <c r="C25" s="24" t="s">
        <v>129</v>
      </c>
      <c r="D25" s="25" t="s">
        <v>158</v>
      </c>
      <c r="E25" s="45"/>
      <c r="F25" s="45"/>
      <c r="G25" s="23" t="str">
        <f t="shared" si="0"/>
        <v>Không XL</v>
      </c>
      <c r="H25" s="70">
        <v>1</v>
      </c>
      <c r="I25" s="35"/>
    </row>
    <row r="26" spans="1:10" ht="27" customHeight="1" x14ac:dyDescent="0.25">
      <c r="A26" s="18">
        <v>6</v>
      </c>
      <c r="B26" s="23" t="s">
        <v>159</v>
      </c>
      <c r="C26" s="24" t="s">
        <v>160</v>
      </c>
      <c r="D26" s="25" t="s">
        <v>117</v>
      </c>
      <c r="E26" s="45"/>
      <c r="F26" s="45"/>
      <c r="G26" s="23" t="str">
        <f t="shared" si="0"/>
        <v>Không XL</v>
      </c>
      <c r="H26" s="70">
        <v>1</v>
      </c>
      <c r="I26" s="35" t="s">
        <v>93</v>
      </c>
    </row>
    <row r="27" spans="1:10" ht="27" customHeight="1" x14ac:dyDescent="0.25">
      <c r="A27" s="18">
        <v>7</v>
      </c>
      <c r="B27" s="23" t="s">
        <v>161</v>
      </c>
      <c r="C27" s="24" t="s">
        <v>113</v>
      </c>
      <c r="D27" s="25" t="s">
        <v>162</v>
      </c>
      <c r="E27" s="45"/>
      <c r="F27" s="45"/>
      <c r="G27" s="23" t="str">
        <f t="shared" si="0"/>
        <v>Không XL</v>
      </c>
      <c r="H27" s="70">
        <v>1</v>
      </c>
      <c r="I27" s="35"/>
    </row>
    <row r="28" spans="1:10" ht="27" customHeight="1" x14ac:dyDescent="0.25">
      <c r="A28" s="18">
        <v>8</v>
      </c>
      <c r="B28" s="23" t="s">
        <v>163</v>
      </c>
      <c r="C28" s="24" t="s">
        <v>164</v>
      </c>
      <c r="D28" s="25" t="s">
        <v>67</v>
      </c>
      <c r="E28" s="45"/>
      <c r="F28" s="45"/>
      <c r="G28" s="23" t="str">
        <f t="shared" si="0"/>
        <v>Không XL</v>
      </c>
      <c r="H28" s="70">
        <v>1</v>
      </c>
      <c r="I28" s="35" t="s">
        <v>95</v>
      </c>
    </row>
    <row r="29" spans="1:10" ht="27" customHeight="1" x14ac:dyDescent="0.25">
      <c r="A29" s="18">
        <v>9</v>
      </c>
      <c r="B29" s="23" t="s">
        <v>165</v>
      </c>
      <c r="C29" s="24" t="s">
        <v>139</v>
      </c>
      <c r="D29" s="25" t="s">
        <v>166</v>
      </c>
      <c r="E29" s="45"/>
      <c r="F29" s="45"/>
      <c r="G29" s="23" t="str">
        <f t="shared" si="0"/>
        <v>Không XL</v>
      </c>
      <c r="H29" s="70">
        <v>1</v>
      </c>
      <c r="I29" s="36"/>
    </row>
    <row r="30" spans="1:10" ht="27" customHeight="1" x14ac:dyDescent="0.25">
      <c r="A30" s="18">
        <v>10</v>
      </c>
      <c r="B30" s="23" t="s">
        <v>167</v>
      </c>
      <c r="C30" s="24" t="s">
        <v>140</v>
      </c>
      <c r="D30" s="25" t="s">
        <v>141</v>
      </c>
      <c r="E30" s="45"/>
      <c r="F30" s="45"/>
      <c r="G30" s="23" t="str">
        <f t="shared" si="0"/>
        <v>Không XL</v>
      </c>
      <c r="H30" s="70">
        <v>1</v>
      </c>
      <c r="I30" s="36"/>
    </row>
    <row r="31" spans="1:10" ht="27" customHeight="1" x14ac:dyDescent="0.25">
      <c r="A31" s="18">
        <v>11</v>
      </c>
      <c r="B31" s="23" t="s">
        <v>168</v>
      </c>
      <c r="C31" s="24" t="s">
        <v>169</v>
      </c>
      <c r="D31" s="25" t="s">
        <v>141</v>
      </c>
      <c r="E31" s="45"/>
      <c r="F31" s="45"/>
      <c r="G31" s="23" t="str">
        <f t="shared" si="0"/>
        <v>Không XL</v>
      </c>
      <c r="H31" s="70">
        <v>1</v>
      </c>
      <c r="I31" s="35"/>
    </row>
    <row r="32" spans="1:10" ht="27" customHeight="1" x14ac:dyDescent="0.25">
      <c r="A32" s="18">
        <v>12</v>
      </c>
      <c r="B32" s="23" t="s">
        <v>170</v>
      </c>
      <c r="C32" s="24" t="s">
        <v>171</v>
      </c>
      <c r="D32" s="25" t="s">
        <v>141</v>
      </c>
      <c r="E32" s="45"/>
      <c r="F32" s="45"/>
      <c r="G32" s="23" t="str">
        <f t="shared" si="0"/>
        <v>Không XL</v>
      </c>
      <c r="H32" s="70">
        <v>1</v>
      </c>
      <c r="I32" s="35"/>
    </row>
    <row r="33" spans="1:10" ht="27" customHeight="1" x14ac:dyDescent="0.25">
      <c r="A33" s="18">
        <v>13</v>
      </c>
      <c r="B33" s="23" t="s">
        <v>172</v>
      </c>
      <c r="C33" s="24" t="s">
        <v>173</v>
      </c>
      <c r="D33" s="25" t="s">
        <v>174</v>
      </c>
      <c r="E33" s="45"/>
      <c r="F33" s="45"/>
      <c r="G33" s="23" t="str">
        <f t="shared" si="0"/>
        <v>Không XL</v>
      </c>
      <c r="H33" s="70">
        <v>1</v>
      </c>
      <c r="I33" s="35" t="s">
        <v>94</v>
      </c>
    </row>
    <row r="34" spans="1:10" ht="27" customHeight="1" x14ac:dyDescent="0.25">
      <c r="A34" s="18">
        <v>14</v>
      </c>
      <c r="B34" s="23" t="s">
        <v>175</v>
      </c>
      <c r="C34" s="24" t="s">
        <v>176</v>
      </c>
      <c r="D34" s="25" t="s">
        <v>90</v>
      </c>
      <c r="E34" s="45"/>
      <c r="F34" s="45"/>
      <c r="G34" s="23" t="str">
        <f t="shared" si="0"/>
        <v>Không XL</v>
      </c>
      <c r="H34" s="70">
        <v>1</v>
      </c>
      <c r="I34" s="35"/>
    </row>
    <row r="35" spans="1:10" ht="27" customHeight="1" x14ac:dyDescent="0.25">
      <c r="A35" s="18">
        <v>15</v>
      </c>
      <c r="B35" s="23" t="s">
        <v>177</v>
      </c>
      <c r="C35" s="24" t="s">
        <v>178</v>
      </c>
      <c r="D35" s="25" t="s">
        <v>101</v>
      </c>
      <c r="E35" s="45"/>
      <c r="F35" s="45"/>
      <c r="G35" s="23" t="str">
        <f t="shared" si="0"/>
        <v>Không XL</v>
      </c>
      <c r="H35" s="70">
        <v>1</v>
      </c>
      <c r="I35" s="61"/>
    </row>
    <row r="36" spans="1:10" ht="27" customHeight="1" x14ac:dyDescent="0.25">
      <c r="A36" s="18">
        <v>16</v>
      </c>
      <c r="B36" s="23" t="s">
        <v>179</v>
      </c>
      <c r="C36" s="24" t="s">
        <v>180</v>
      </c>
      <c r="D36" s="25" t="s">
        <v>181</v>
      </c>
      <c r="E36" s="45"/>
      <c r="F36" s="45"/>
      <c r="G36" s="23" t="str">
        <f t="shared" si="0"/>
        <v>Không XL</v>
      </c>
      <c r="H36" s="70">
        <v>1</v>
      </c>
      <c r="I36" s="35"/>
    </row>
    <row r="37" spans="1:10" ht="27" customHeight="1" x14ac:dyDescent="0.25">
      <c r="A37" s="18">
        <v>17</v>
      </c>
      <c r="B37" s="23" t="s">
        <v>182</v>
      </c>
      <c r="C37" s="24" t="s">
        <v>64</v>
      </c>
      <c r="D37" s="25" t="s">
        <v>115</v>
      </c>
      <c r="E37" s="45"/>
      <c r="F37" s="45"/>
      <c r="G37" s="23" t="str">
        <f t="shared" si="0"/>
        <v>Không XL</v>
      </c>
      <c r="H37" s="70">
        <v>1</v>
      </c>
      <c r="I37" s="35"/>
    </row>
    <row r="38" spans="1:10" ht="15" customHeight="1" x14ac:dyDescent="0.25">
      <c r="B38" s="26"/>
      <c r="C38" s="26"/>
      <c r="D38" s="26"/>
      <c r="E38" s="27"/>
      <c r="F38" s="27"/>
      <c r="G38" s="27"/>
      <c r="H38" s="26"/>
    </row>
    <row r="39" spans="1:10" s="1" customFormat="1" ht="26.25" customHeight="1" x14ac:dyDescent="0.25">
      <c r="B39" s="3" t="s">
        <v>28</v>
      </c>
      <c r="E39" s="50"/>
      <c r="F39" s="50"/>
      <c r="G39" s="50"/>
    </row>
    <row r="40" spans="1:10" s="1" customFormat="1" ht="31.5" x14ac:dyDescent="0.25">
      <c r="B40" s="13"/>
      <c r="C40" s="80" t="s">
        <v>29</v>
      </c>
      <c r="D40" s="81"/>
      <c r="E40" s="47" t="s">
        <v>30</v>
      </c>
      <c r="F40" s="47" t="s">
        <v>31</v>
      </c>
      <c r="G40" s="50"/>
    </row>
    <row r="41" spans="1:10" s="1" customFormat="1" ht="20.25" x14ac:dyDescent="0.3">
      <c r="C41" s="14" t="s">
        <v>32</v>
      </c>
      <c r="D41" s="15"/>
      <c r="E41" s="21">
        <f>COUNTIF(G21:G37,"Xuất sắc")</f>
        <v>0</v>
      </c>
      <c r="F41" s="22">
        <f>E41/$A$37</f>
        <v>0</v>
      </c>
      <c r="G41" s="20"/>
    </row>
    <row r="42" spans="1:10" s="1" customFormat="1" ht="15.75" x14ac:dyDescent="0.25">
      <c r="C42" s="14" t="s">
        <v>33</v>
      </c>
      <c r="D42" s="15"/>
      <c r="E42" s="21">
        <f>COUNTIF(G21:G37,"Tốt")</f>
        <v>0</v>
      </c>
      <c r="F42" s="22">
        <f t="shared" ref="F42:F46" si="1">E42/$A$37</f>
        <v>0</v>
      </c>
      <c r="G42" s="50"/>
    </row>
    <row r="43" spans="1:10" s="1" customFormat="1" ht="15.75" x14ac:dyDescent="0.25">
      <c r="C43" s="14" t="s">
        <v>34</v>
      </c>
      <c r="D43" s="15"/>
      <c r="E43" s="21">
        <f>COUNTIF(G21:G37,"Khá")</f>
        <v>0</v>
      </c>
      <c r="F43" s="22">
        <f t="shared" si="1"/>
        <v>0</v>
      </c>
      <c r="G43" s="50"/>
    </row>
    <row r="44" spans="1:10" s="1" customFormat="1" ht="15.75" x14ac:dyDescent="0.25">
      <c r="C44" s="14" t="s">
        <v>35</v>
      </c>
      <c r="D44" s="15"/>
      <c r="E44" s="21">
        <f>COUNTIF(G21:G37,"TB")</f>
        <v>0</v>
      </c>
      <c r="F44" s="22">
        <f t="shared" si="1"/>
        <v>0</v>
      </c>
      <c r="G44" s="50"/>
    </row>
    <row r="45" spans="1:10" s="1" customFormat="1" ht="15.75" x14ac:dyDescent="0.25">
      <c r="C45" s="14" t="s">
        <v>36</v>
      </c>
      <c r="D45" s="15"/>
      <c r="E45" s="21">
        <f>COUNTIF(G21:G37,"Yếu")</f>
        <v>0</v>
      </c>
      <c r="F45" s="22">
        <f t="shared" si="1"/>
        <v>0</v>
      </c>
      <c r="G45" s="50"/>
    </row>
    <row r="46" spans="1:10" s="1" customFormat="1" ht="15.75" x14ac:dyDescent="0.25">
      <c r="C46" s="14" t="s">
        <v>37</v>
      </c>
      <c r="D46" s="15"/>
      <c r="E46" s="21">
        <f>COUNTIF(G21:G37,"Không XL")</f>
        <v>17</v>
      </c>
      <c r="F46" s="22">
        <f t="shared" si="1"/>
        <v>1</v>
      </c>
      <c r="G46" s="50"/>
    </row>
    <row r="48" spans="1:10" ht="57" customHeight="1" x14ac:dyDescent="0.25">
      <c r="A48" s="78" t="s">
        <v>477</v>
      </c>
      <c r="B48" s="78"/>
      <c r="C48" s="78"/>
      <c r="D48" s="78"/>
      <c r="E48" s="78"/>
      <c r="F48" s="78"/>
      <c r="G48" s="78"/>
      <c r="H48" s="78"/>
      <c r="I48" s="78"/>
      <c r="J48" s="16"/>
    </row>
    <row r="49" spans="1:9" ht="10.5" customHeight="1" x14ac:dyDescent="0.25"/>
    <row r="50" spans="1:9" s="2" customFormat="1" x14ac:dyDescent="0.25">
      <c r="B50" s="75" t="s">
        <v>39</v>
      </c>
      <c r="C50" s="75"/>
      <c r="D50" s="75"/>
      <c r="E50" s="75"/>
      <c r="F50" s="75" t="s">
        <v>40</v>
      </c>
      <c r="G50" s="75"/>
      <c r="H50" s="75"/>
      <c r="I50" s="75"/>
    </row>
    <row r="55" spans="1:9" x14ac:dyDescent="0.25">
      <c r="B55" s="75" t="s">
        <v>184</v>
      </c>
      <c r="C55" s="96"/>
      <c r="D55" s="96"/>
      <c r="E55" s="96"/>
      <c r="F55" s="75" t="s">
        <v>429</v>
      </c>
      <c r="G55" s="75"/>
      <c r="H55" s="75"/>
      <c r="I55" s="75"/>
    </row>
    <row r="56" spans="1:9" x14ac:dyDescent="0.25">
      <c r="B56" s="49"/>
      <c r="C56" s="49"/>
      <c r="D56" s="49"/>
      <c r="H56" s="49"/>
      <c r="I56" s="49"/>
    </row>
    <row r="57" spans="1:9" x14ac:dyDescent="0.25">
      <c r="A57" s="94" t="s">
        <v>43</v>
      </c>
      <c r="B57" s="94"/>
      <c r="C57" s="94"/>
      <c r="D57" s="94"/>
      <c r="E57" s="94"/>
      <c r="F57" s="94"/>
      <c r="G57" s="94"/>
      <c r="H57" s="94"/>
      <c r="I57" s="94"/>
    </row>
    <row r="58" spans="1:9" ht="102" customHeight="1" x14ac:dyDescent="0.25">
      <c r="A58" s="95" t="s">
        <v>106</v>
      </c>
      <c r="B58" s="84"/>
      <c r="C58" s="84"/>
      <c r="D58" s="84"/>
      <c r="E58" s="84"/>
      <c r="F58" s="84"/>
      <c r="G58" s="84"/>
      <c r="H58" s="84"/>
      <c r="I58" s="84"/>
    </row>
    <row r="59" spans="1:9" x14ac:dyDescent="0.25">
      <c r="I59" s="17" t="s">
        <v>478</v>
      </c>
    </row>
    <row r="60" spans="1:9" x14ac:dyDescent="0.25">
      <c r="F60" s="75" t="s">
        <v>46</v>
      </c>
      <c r="G60" s="75"/>
      <c r="H60" s="75"/>
    </row>
    <row r="66" spans="6:8" x14ac:dyDescent="0.25">
      <c r="F66" s="58"/>
      <c r="G66" s="2"/>
      <c r="H66" s="2"/>
    </row>
  </sheetData>
  <mergeCells count="22">
    <mergeCell ref="A57:I57"/>
    <mergeCell ref="A58:I58"/>
    <mergeCell ref="F60:H60"/>
    <mergeCell ref="C40:D40"/>
    <mergeCell ref="A48:I48"/>
    <mergeCell ref="B50:E50"/>
    <mergeCell ref="F50:I50"/>
    <mergeCell ref="B55:E55"/>
    <mergeCell ref="F55:I55"/>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zoomScale="130" zoomScaleNormal="130" workbookViewId="0">
      <selection activeCell="A68" sqref="A68"/>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40" customWidth="1"/>
    <col min="6" max="6" width="9.140625" style="40"/>
    <col min="7" max="7" width="11.5703125" style="40"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42"/>
      <c r="B4" s="42"/>
      <c r="C4" s="42"/>
      <c r="D4" s="42"/>
      <c r="E4" s="42"/>
      <c r="F4" s="37"/>
      <c r="G4" s="37"/>
      <c r="H4" s="37"/>
      <c r="I4" s="37"/>
    </row>
    <row r="5" spans="1:9" ht="23.25" customHeight="1" x14ac:dyDescent="0.25">
      <c r="A5" s="75" t="s">
        <v>4</v>
      </c>
      <c r="B5" s="75"/>
      <c r="C5" s="75"/>
      <c r="D5" s="75"/>
      <c r="E5" s="75"/>
      <c r="F5" s="75"/>
      <c r="G5" s="75"/>
      <c r="H5" s="75"/>
      <c r="I5" s="75"/>
    </row>
    <row r="6" spans="1:9" s="2" customFormat="1" x14ac:dyDescent="0.25">
      <c r="B6" s="2" t="s">
        <v>377</v>
      </c>
      <c r="D6" s="9" t="s">
        <v>57</v>
      </c>
      <c r="F6" s="9" t="s">
        <v>473</v>
      </c>
    </row>
    <row r="7" spans="1:9" s="2" customFormat="1" x14ac:dyDescent="0.25">
      <c r="E7" s="37"/>
      <c r="F7" s="37"/>
      <c r="G7" s="37"/>
    </row>
    <row r="8" spans="1:9" ht="21.75" customHeight="1" x14ac:dyDescent="0.25">
      <c r="A8" s="10" t="s">
        <v>6</v>
      </c>
      <c r="B8" s="3" t="s">
        <v>476</v>
      </c>
      <c r="E8" s="69"/>
      <c r="F8" s="69"/>
      <c r="G8" s="69"/>
    </row>
    <row r="9" spans="1:9" ht="21.75" customHeight="1" x14ac:dyDescent="0.25">
      <c r="A9" s="10" t="s">
        <v>8</v>
      </c>
      <c r="B9" s="2" t="s">
        <v>474</v>
      </c>
      <c r="E9" s="69"/>
      <c r="F9" s="69"/>
      <c r="G9" s="69"/>
    </row>
    <row r="10" spans="1:9" ht="21.75" customHeight="1" x14ac:dyDescent="0.25">
      <c r="A10" s="10" t="s">
        <v>10</v>
      </c>
      <c r="B10" s="2" t="s">
        <v>11</v>
      </c>
    </row>
    <row r="11" spans="1:9" ht="22.5" customHeight="1" x14ac:dyDescent="0.25">
      <c r="A11" s="10"/>
      <c r="B11" s="3" t="s">
        <v>378</v>
      </c>
    </row>
    <row r="12" spans="1:9" ht="22.5" customHeight="1" x14ac:dyDescent="0.25">
      <c r="A12" s="10"/>
      <c r="B12" s="3" t="s">
        <v>379</v>
      </c>
    </row>
    <row r="13" spans="1:9" ht="22.5" customHeight="1" x14ac:dyDescent="0.25">
      <c r="A13" s="10"/>
      <c r="B13" s="3" t="s">
        <v>463</v>
      </c>
    </row>
    <row r="14" spans="1:9" ht="22.5" customHeight="1" x14ac:dyDescent="0.25">
      <c r="A14" s="10"/>
      <c r="B14" s="3" t="s">
        <v>479</v>
      </c>
    </row>
    <row r="15" spans="1:9" ht="22.5" customHeight="1" x14ac:dyDescent="0.25">
      <c r="A15" s="10"/>
      <c r="B15" s="3" t="s">
        <v>480</v>
      </c>
    </row>
    <row r="16" spans="1:9" x14ac:dyDescent="0.25">
      <c r="A16" s="10" t="s">
        <v>16</v>
      </c>
      <c r="B16" s="2" t="s">
        <v>17</v>
      </c>
    </row>
    <row r="17" spans="1:10" ht="57" customHeight="1" x14ac:dyDescent="0.25">
      <c r="A17" s="78" t="s">
        <v>18</v>
      </c>
      <c r="B17" s="78"/>
      <c r="C17" s="78"/>
      <c r="D17" s="78"/>
      <c r="E17" s="78"/>
      <c r="F17" s="78"/>
      <c r="G17" s="78"/>
      <c r="H17" s="78"/>
      <c r="I17" s="78"/>
      <c r="J17" s="16"/>
    </row>
    <row r="18" spans="1:10" ht="1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16.5" customHeight="1" x14ac:dyDescent="0.25">
      <c r="A20" s="85"/>
      <c r="B20" s="85"/>
      <c r="C20" s="91"/>
      <c r="D20" s="92"/>
      <c r="E20" s="86"/>
      <c r="F20" s="39" t="s">
        <v>25</v>
      </c>
      <c r="G20" s="39" t="s">
        <v>26</v>
      </c>
      <c r="H20" s="39" t="s">
        <v>27</v>
      </c>
      <c r="I20" s="87"/>
    </row>
    <row r="21" spans="1:10" ht="20.25" customHeight="1" x14ac:dyDescent="0.25">
      <c r="A21" s="18">
        <v>1</v>
      </c>
      <c r="B21" s="23" t="s">
        <v>380</v>
      </c>
      <c r="C21" s="44" t="s">
        <v>381</v>
      </c>
      <c r="D21" s="25" t="s">
        <v>61</v>
      </c>
      <c r="E21" s="45"/>
      <c r="F21" s="45"/>
      <c r="G21" s="23" t="str">
        <f>IF(AND(F21&gt;=90),"Xuất sắc",IF(AND(F21&gt;=80),"Tốt",IF(AND(F21&gt;=70),"Khá",IF(AND(F21&gt;=60),"TB",IF(AND(F21&gt;=50),"TB",IF(AND(F21&lt;50),IF(AND(F21&gt;0),"Yếu",IF(AND(F21=0),"Không XL"," "))))))))</f>
        <v>Không XL</v>
      </c>
      <c r="H21" s="70">
        <v>1</v>
      </c>
      <c r="I21" s="36"/>
    </row>
    <row r="22" spans="1:10" ht="20.25" customHeight="1" x14ac:dyDescent="0.25">
      <c r="A22" s="18">
        <v>2</v>
      </c>
      <c r="B22" s="23" t="s">
        <v>382</v>
      </c>
      <c r="C22" s="24" t="s">
        <v>238</v>
      </c>
      <c r="D22" s="25" t="s">
        <v>305</v>
      </c>
      <c r="E22" s="45"/>
      <c r="F22" s="45"/>
      <c r="G22" s="23" t="str">
        <f>IF(AND(F22&gt;=90),"Xuất sắc",IF(AND(F22&gt;=80),"Tốt",IF(AND(F22&gt;=70),"Khá",IF(AND(F22&gt;=60),"TB",IF(AND(F22&gt;=50),"TB",IF(AND(F22&lt;50),IF(AND(F22&gt;0),"Yếu",IF(AND(F22=0),"Không XL"," "))))))))</f>
        <v>Không XL</v>
      </c>
      <c r="H22" s="70">
        <v>1</v>
      </c>
      <c r="I22" s="36" t="s">
        <v>94</v>
      </c>
    </row>
    <row r="23" spans="1:10" ht="20.25" customHeight="1" x14ac:dyDescent="0.25">
      <c r="A23" s="18">
        <v>3</v>
      </c>
      <c r="B23" s="23" t="s">
        <v>383</v>
      </c>
      <c r="C23" s="24" t="s">
        <v>384</v>
      </c>
      <c r="D23" s="25" t="s">
        <v>385</v>
      </c>
      <c r="E23" s="45"/>
      <c r="F23" s="45"/>
      <c r="G23" s="23" t="str">
        <f t="shared" ref="G23:G46" si="0">IF(AND(F23&gt;=90),"Xuất sắc",IF(AND(F23&gt;=80),"Tốt",IF(AND(F23&gt;=70),"Khá",IF(AND(F23&gt;=60),"TB",IF(AND(F23&gt;=50),"TB",IF(AND(F23&lt;50),IF(AND(F23&gt;0),"Yếu",IF(AND(F23=0),"Không XL"," "))))))))</f>
        <v>Không XL</v>
      </c>
      <c r="H23" s="70">
        <v>1</v>
      </c>
      <c r="I23" s="36"/>
    </row>
    <row r="24" spans="1:10" ht="20.25" customHeight="1" x14ac:dyDescent="0.25">
      <c r="A24" s="18">
        <v>4</v>
      </c>
      <c r="B24" s="23" t="s">
        <v>386</v>
      </c>
      <c r="C24" s="24" t="s">
        <v>387</v>
      </c>
      <c r="D24" s="25" t="s">
        <v>388</v>
      </c>
      <c r="E24" s="45"/>
      <c r="F24" s="45"/>
      <c r="G24" s="23" t="str">
        <f t="shared" si="0"/>
        <v>Không XL</v>
      </c>
      <c r="H24" s="70">
        <v>1</v>
      </c>
      <c r="I24" s="35"/>
    </row>
    <row r="25" spans="1:10" ht="20.25" customHeight="1" x14ac:dyDescent="0.25">
      <c r="A25" s="18">
        <v>5</v>
      </c>
      <c r="B25" s="23" t="s">
        <v>389</v>
      </c>
      <c r="C25" s="24" t="s">
        <v>171</v>
      </c>
      <c r="D25" s="25" t="s">
        <v>68</v>
      </c>
      <c r="E25" s="45"/>
      <c r="F25" s="45"/>
      <c r="G25" s="23" t="str">
        <f t="shared" si="0"/>
        <v>Không XL</v>
      </c>
      <c r="H25" s="70">
        <v>1</v>
      </c>
      <c r="I25" s="35"/>
    </row>
    <row r="26" spans="1:10" ht="20.25" customHeight="1" x14ac:dyDescent="0.25">
      <c r="A26" s="18">
        <v>6</v>
      </c>
      <c r="B26" s="23" t="s">
        <v>390</v>
      </c>
      <c r="C26" s="24" t="s">
        <v>391</v>
      </c>
      <c r="D26" s="25" t="s">
        <v>69</v>
      </c>
      <c r="E26" s="45"/>
      <c r="F26" s="45"/>
      <c r="G26" s="23" t="str">
        <f t="shared" si="0"/>
        <v>Không XL</v>
      </c>
      <c r="H26" s="70">
        <v>1</v>
      </c>
      <c r="I26" s="35"/>
    </row>
    <row r="27" spans="1:10" ht="20.25" customHeight="1" x14ac:dyDescent="0.25">
      <c r="A27" s="18">
        <v>7</v>
      </c>
      <c r="B27" s="23" t="s">
        <v>392</v>
      </c>
      <c r="C27" s="24" t="s">
        <v>99</v>
      </c>
      <c r="D27" s="25" t="s">
        <v>126</v>
      </c>
      <c r="E27" s="45"/>
      <c r="F27" s="45"/>
      <c r="G27" s="23" t="str">
        <f t="shared" si="0"/>
        <v>Không XL</v>
      </c>
      <c r="H27" s="70">
        <v>1</v>
      </c>
      <c r="I27" s="35"/>
    </row>
    <row r="28" spans="1:10" ht="20.25" customHeight="1" x14ac:dyDescent="0.25">
      <c r="A28" s="18">
        <v>8</v>
      </c>
      <c r="B28" s="23" t="s">
        <v>393</v>
      </c>
      <c r="C28" s="24" t="s">
        <v>394</v>
      </c>
      <c r="D28" s="25" t="s">
        <v>70</v>
      </c>
      <c r="E28" s="45"/>
      <c r="F28" s="45"/>
      <c r="G28" s="23" t="str">
        <f t="shared" si="0"/>
        <v>Không XL</v>
      </c>
      <c r="H28" s="70">
        <v>1</v>
      </c>
      <c r="I28" s="35"/>
    </row>
    <row r="29" spans="1:10" ht="20.25" customHeight="1" x14ac:dyDescent="0.25">
      <c r="A29" s="18">
        <v>9</v>
      </c>
      <c r="B29" s="23" t="s">
        <v>395</v>
      </c>
      <c r="C29" s="24" t="s">
        <v>396</v>
      </c>
      <c r="D29" s="25" t="s">
        <v>71</v>
      </c>
      <c r="E29" s="45"/>
      <c r="F29" s="45"/>
      <c r="G29" s="23" t="str">
        <f t="shared" si="0"/>
        <v>Không XL</v>
      </c>
      <c r="H29" s="70">
        <v>1</v>
      </c>
      <c r="I29" s="36"/>
    </row>
    <row r="30" spans="1:10" ht="20.25" customHeight="1" x14ac:dyDescent="0.25">
      <c r="A30" s="18">
        <v>10</v>
      </c>
      <c r="B30" s="23" t="s">
        <v>397</v>
      </c>
      <c r="C30" s="24" t="s">
        <v>130</v>
      </c>
      <c r="D30" s="25" t="s">
        <v>71</v>
      </c>
      <c r="E30" s="45"/>
      <c r="F30" s="45"/>
      <c r="G30" s="23" t="str">
        <f t="shared" si="0"/>
        <v>Không XL</v>
      </c>
      <c r="H30" s="70">
        <v>1</v>
      </c>
      <c r="I30" s="36"/>
    </row>
    <row r="31" spans="1:10" ht="20.25" customHeight="1" x14ac:dyDescent="0.25">
      <c r="A31" s="18">
        <v>11</v>
      </c>
      <c r="B31" s="23" t="s">
        <v>398</v>
      </c>
      <c r="C31" s="24" t="s">
        <v>399</v>
      </c>
      <c r="D31" s="25" t="s">
        <v>114</v>
      </c>
      <c r="E31" s="45"/>
      <c r="F31" s="45"/>
      <c r="G31" s="23" t="str">
        <f t="shared" si="0"/>
        <v>Không XL</v>
      </c>
      <c r="H31" s="70">
        <v>1</v>
      </c>
      <c r="I31" s="35" t="s">
        <v>95</v>
      </c>
    </row>
    <row r="32" spans="1:10" ht="20.25" customHeight="1" x14ac:dyDescent="0.25">
      <c r="A32" s="18">
        <v>12</v>
      </c>
      <c r="B32" s="23" t="s">
        <v>400</v>
      </c>
      <c r="C32" s="24" t="s">
        <v>129</v>
      </c>
      <c r="D32" s="25" t="s">
        <v>96</v>
      </c>
      <c r="E32" s="45"/>
      <c r="F32" s="45"/>
      <c r="G32" s="23" t="str">
        <f t="shared" si="0"/>
        <v>Không XL</v>
      </c>
      <c r="H32" s="70">
        <v>1</v>
      </c>
      <c r="I32" s="35"/>
    </row>
    <row r="33" spans="1:9" ht="20.25" customHeight="1" x14ac:dyDescent="0.25">
      <c r="A33" s="18">
        <v>13</v>
      </c>
      <c r="B33" s="23" t="s">
        <v>401</v>
      </c>
      <c r="C33" s="24" t="s">
        <v>89</v>
      </c>
      <c r="D33" s="25" t="s">
        <v>72</v>
      </c>
      <c r="E33" s="45"/>
      <c r="F33" s="45"/>
      <c r="G33" s="23" t="str">
        <f t="shared" si="0"/>
        <v>Không XL</v>
      </c>
      <c r="H33" s="70">
        <v>1</v>
      </c>
      <c r="I33" s="35"/>
    </row>
    <row r="34" spans="1:9" ht="20.25" customHeight="1" x14ac:dyDescent="0.25">
      <c r="A34" s="18">
        <v>14</v>
      </c>
      <c r="B34" s="23" t="s">
        <v>402</v>
      </c>
      <c r="C34" s="24" t="s">
        <v>403</v>
      </c>
      <c r="D34" s="25" t="s">
        <v>72</v>
      </c>
      <c r="E34" s="45"/>
      <c r="F34" s="45"/>
      <c r="G34" s="23" t="str">
        <f t="shared" si="0"/>
        <v>Không XL</v>
      </c>
      <c r="H34" s="70">
        <v>1</v>
      </c>
      <c r="I34" s="62"/>
    </row>
    <row r="35" spans="1:9" ht="20.25" customHeight="1" x14ac:dyDescent="0.25">
      <c r="A35" s="18">
        <v>15</v>
      </c>
      <c r="B35" s="23" t="s">
        <v>404</v>
      </c>
      <c r="C35" s="24" t="s">
        <v>142</v>
      </c>
      <c r="D35" s="25" t="s">
        <v>90</v>
      </c>
      <c r="E35" s="45"/>
      <c r="F35" s="45"/>
      <c r="G35" s="23" t="str">
        <f t="shared" si="0"/>
        <v>Không XL</v>
      </c>
      <c r="H35" s="70">
        <v>1</v>
      </c>
      <c r="I35" s="35"/>
    </row>
    <row r="36" spans="1:9" ht="20.25" customHeight="1" x14ac:dyDescent="0.25">
      <c r="A36" s="18">
        <v>16</v>
      </c>
      <c r="B36" s="23" t="s">
        <v>405</v>
      </c>
      <c r="C36" s="24" t="s">
        <v>406</v>
      </c>
      <c r="D36" s="25" t="s">
        <v>407</v>
      </c>
      <c r="E36" s="45"/>
      <c r="F36" s="45"/>
      <c r="G36" s="23" t="str">
        <f t="shared" si="0"/>
        <v>Không XL</v>
      </c>
      <c r="H36" s="70">
        <v>1</v>
      </c>
      <c r="I36" s="35"/>
    </row>
    <row r="37" spans="1:9" ht="20.25" customHeight="1" x14ac:dyDescent="0.25">
      <c r="A37" s="18">
        <v>17</v>
      </c>
      <c r="B37" s="23" t="s">
        <v>408</v>
      </c>
      <c r="C37" s="24" t="s">
        <v>409</v>
      </c>
      <c r="D37" s="25" t="s">
        <v>73</v>
      </c>
      <c r="E37" s="45"/>
      <c r="F37" s="45"/>
      <c r="G37" s="23" t="str">
        <f t="shared" si="0"/>
        <v>Không XL</v>
      </c>
      <c r="H37" s="70">
        <v>1</v>
      </c>
      <c r="I37" s="35"/>
    </row>
    <row r="38" spans="1:9" ht="20.25" customHeight="1" x14ac:dyDescent="0.25">
      <c r="A38" s="18">
        <v>18</v>
      </c>
      <c r="B38" s="23" t="s">
        <v>410</v>
      </c>
      <c r="C38" s="24" t="s">
        <v>411</v>
      </c>
      <c r="D38" s="25" t="s">
        <v>76</v>
      </c>
      <c r="E38" s="45"/>
      <c r="F38" s="45"/>
      <c r="G38" s="23" t="str">
        <f t="shared" si="0"/>
        <v>Không XL</v>
      </c>
      <c r="H38" s="70">
        <v>1</v>
      </c>
      <c r="I38" s="35"/>
    </row>
    <row r="39" spans="1:9" ht="20.25" customHeight="1" x14ac:dyDescent="0.25">
      <c r="A39" s="18">
        <v>19</v>
      </c>
      <c r="B39" s="23" t="s">
        <v>412</v>
      </c>
      <c r="C39" s="24" t="s">
        <v>413</v>
      </c>
      <c r="D39" s="25" t="s">
        <v>79</v>
      </c>
      <c r="E39" s="45"/>
      <c r="F39" s="45"/>
      <c r="G39" s="23" t="str">
        <f t="shared" si="0"/>
        <v>Không XL</v>
      </c>
      <c r="H39" s="70">
        <v>1</v>
      </c>
      <c r="I39" s="35"/>
    </row>
    <row r="40" spans="1:9" ht="20.25" customHeight="1" x14ac:dyDescent="0.25">
      <c r="A40" s="18">
        <v>20</v>
      </c>
      <c r="B40" s="23" t="s">
        <v>414</v>
      </c>
      <c r="C40" s="24" t="s">
        <v>415</v>
      </c>
      <c r="D40" s="25" t="s">
        <v>259</v>
      </c>
      <c r="E40" s="45"/>
      <c r="F40" s="45"/>
      <c r="G40" s="23" t="str">
        <f t="shared" si="0"/>
        <v>Không XL</v>
      </c>
      <c r="H40" s="70">
        <v>1</v>
      </c>
      <c r="I40" s="35"/>
    </row>
    <row r="41" spans="1:9" ht="20.25" customHeight="1" x14ac:dyDescent="0.25">
      <c r="A41" s="18">
        <v>21</v>
      </c>
      <c r="B41" s="23" t="s">
        <v>416</v>
      </c>
      <c r="C41" s="24" t="s">
        <v>417</v>
      </c>
      <c r="D41" s="25" t="s">
        <v>270</v>
      </c>
      <c r="E41" s="45"/>
      <c r="F41" s="45"/>
      <c r="G41" s="23" t="str">
        <f t="shared" si="0"/>
        <v>Không XL</v>
      </c>
      <c r="H41" s="70">
        <v>1</v>
      </c>
      <c r="I41" s="35" t="s">
        <v>93</v>
      </c>
    </row>
    <row r="42" spans="1:9" ht="20.25" customHeight="1" x14ac:dyDescent="0.25">
      <c r="A42" s="18">
        <v>22</v>
      </c>
      <c r="B42" s="23" t="s">
        <v>418</v>
      </c>
      <c r="C42" s="24" t="s">
        <v>419</v>
      </c>
      <c r="D42" s="25" t="s">
        <v>420</v>
      </c>
      <c r="E42" s="45"/>
      <c r="F42" s="45"/>
      <c r="G42" s="23" t="str">
        <f t="shared" si="0"/>
        <v>Không XL</v>
      </c>
      <c r="H42" s="70">
        <v>1</v>
      </c>
      <c r="I42" s="62"/>
    </row>
    <row r="43" spans="1:9" ht="20.25" customHeight="1" x14ac:dyDescent="0.25">
      <c r="A43" s="18">
        <v>23</v>
      </c>
      <c r="B43" s="23" t="s">
        <v>421</v>
      </c>
      <c r="C43" s="24" t="s">
        <v>422</v>
      </c>
      <c r="D43" s="25" t="s">
        <v>83</v>
      </c>
      <c r="E43" s="45"/>
      <c r="F43" s="45"/>
      <c r="G43" s="23" t="str">
        <f t="shared" si="0"/>
        <v>Không XL</v>
      </c>
      <c r="H43" s="70">
        <v>1</v>
      </c>
      <c r="I43" s="35"/>
    </row>
    <row r="44" spans="1:9" ht="20.25" customHeight="1" x14ac:dyDescent="0.25">
      <c r="A44" s="18">
        <v>24</v>
      </c>
      <c r="B44" s="23" t="s">
        <v>423</v>
      </c>
      <c r="C44" s="43" t="s">
        <v>424</v>
      </c>
      <c r="D44" s="25" t="s">
        <v>92</v>
      </c>
      <c r="E44" s="45"/>
      <c r="F44" s="45"/>
      <c r="G44" s="23" t="str">
        <f t="shared" si="0"/>
        <v>Không XL</v>
      </c>
      <c r="H44" s="70">
        <v>1</v>
      </c>
      <c r="I44" s="35"/>
    </row>
    <row r="45" spans="1:9" ht="20.25" customHeight="1" x14ac:dyDescent="0.25">
      <c r="A45" s="18">
        <v>25</v>
      </c>
      <c r="B45" s="23" t="s">
        <v>425</v>
      </c>
      <c r="C45" s="43" t="s">
        <v>88</v>
      </c>
      <c r="D45" s="25" t="s">
        <v>103</v>
      </c>
      <c r="E45" s="45"/>
      <c r="F45" s="45"/>
      <c r="G45" s="23" t="str">
        <f t="shared" si="0"/>
        <v>Không XL</v>
      </c>
      <c r="H45" s="70">
        <v>1</v>
      </c>
      <c r="I45" s="35"/>
    </row>
    <row r="46" spans="1:9" ht="20.25" customHeight="1" x14ac:dyDescent="0.25">
      <c r="A46" s="18">
        <v>26</v>
      </c>
      <c r="B46" s="23" t="s">
        <v>426</v>
      </c>
      <c r="C46" s="24" t="s">
        <v>427</v>
      </c>
      <c r="D46" s="25" t="s">
        <v>428</v>
      </c>
      <c r="E46" s="45"/>
      <c r="F46" s="45"/>
      <c r="G46" s="23" t="str">
        <f t="shared" si="0"/>
        <v>Không XL</v>
      </c>
      <c r="H46" s="70">
        <v>1</v>
      </c>
      <c r="I46" s="36"/>
    </row>
    <row r="47" spans="1:9" ht="15" customHeight="1" x14ac:dyDescent="0.25">
      <c r="B47" s="26"/>
      <c r="C47" s="26"/>
      <c r="D47" s="26"/>
      <c r="E47" s="27"/>
      <c r="F47" s="27"/>
      <c r="G47" s="27"/>
      <c r="H47" s="26"/>
    </row>
    <row r="48" spans="1:9" s="1" customFormat="1" ht="21.75" customHeight="1" x14ac:dyDescent="0.25">
      <c r="B48" s="3" t="s">
        <v>28</v>
      </c>
      <c r="E48" s="41"/>
      <c r="F48" s="41"/>
      <c r="G48" s="41"/>
    </row>
    <row r="49" spans="1:10" s="1" customFormat="1" ht="31.5" x14ac:dyDescent="0.25">
      <c r="B49" s="13"/>
      <c r="C49" s="80" t="s">
        <v>29</v>
      </c>
      <c r="D49" s="81"/>
      <c r="E49" s="38" t="s">
        <v>30</v>
      </c>
      <c r="F49" s="38" t="s">
        <v>31</v>
      </c>
      <c r="G49" s="41"/>
    </row>
    <row r="50" spans="1:10" s="1" customFormat="1" ht="20.25" x14ac:dyDescent="0.3">
      <c r="C50" s="14" t="s">
        <v>32</v>
      </c>
      <c r="D50" s="15"/>
      <c r="E50" s="21">
        <f>COUNTIF(G21:G46,"Xuất sắc")</f>
        <v>0</v>
      </c>
      <c r="F50" s="22">
        <f>E50/$A$46</f>
        <v>0</v>
      </c>
      <c r="G50" s="20"/>
    </row>
    <row r="51" spans="1:10" s="1" customFormat="1" ht="15.75" x14ac:dyDescent="0.25">
      <c r="C51" s="14" t="s">
        <v>33</v>
      </c>
      <c r="D51" s="15"/>
      <c r="E51" s="21">
        <f>COUNTIF(G21:G46,"Tốt")</f>
        <v>0</v>
      </c>
      <c r="F51" s="22">
        <f t="shared" ref="F51:F55" si="1">E51/$A$46</f>
        <v>0</v>
      </c>
      <c r="G51" s="41"/>
    </row>
    <row r="52" spans="1:10" s="1" customFormat="1" ht="15.75" x14ac:dyDescent="0.25">
      <c r="C52" s="14" t="s">
        <v>34</v>
      </c>
      <c r="D52" s="15"/>
      <c r="E52" s="21">
        <f>COUNTIF(G21:G46,"Khá")</f>
        <v>0</v>
      </c>
      <c r="F52" s="22">
        <f t="shared" si="1"/>
        <v>0</v>
      </c>
      <c r="G52" s="41"/>
    </row>
    <row r="53" spans="1:10" s="1" customFormat="1" ht="15.75" x14ac:dyDescent="0.25">
      <c r="C53" s="14" t="s">
        <v>35</v>
      </c>
      <c r="D53" s="15"/>
      <c r="E53" s="21">
        <f>COUNTIF(G21:G46,"TB")</f>
        <v>0</v>
      </c>
      <c r="F53" s="22">
        <f t="shared" si="1"/>
        <v>0</v>
      </c>
      <c r="G53" s="41"/>
    </row>
    <row r="54" spans="1:10" s="1" customFormat="1" ht="15.75" x14ac:dyDescent="0.25">
      <c r="C54" s="14" t="s">
        <v>36</v>
      </c>
      <c r="D54" s="15"/>
      <c r="E54" s="21">
        <f>COUNTIF(G21:G46,"Yếu")</f>
        <v>0</v>
      </c>
      <c r="F54" s="22">
        <f t="shared" si="1"/>
        <v>0</v>
      </c>
      <c r="G54" s="41"/>
    </row>
    <row r="55" spans="1:10" s="1" customFormat="1" ht="15.75" x14ac:dyDescent="0.25">
      <c r="C55" s="14" t="s">
        <v>37</v>
      </c>
      <c r="D55" s="15"/>
      <c r="E55" s="21">
        <f>COUNTIF(G21:G46,"Không XL")</f>
        <v>26</v>
      </c>
      <c r="F55" s="22">
        <f t="shared" si="1"/>
        <v>1</v>
      </c>
      <c r="G55" s="41"/>
    </row>
    <row r="57" spans="1:10" ht="57" customHeight="1" x14ac:dyDescent="0.25">
      <c r="A57" s="78" t="s">
        <v>477</v>
      </c>
      <c r="B57" s="78"/>
      <c r="C57" s="78"/>
      <c r="D57" s="78"/>
      <c r="E57" s="78"/>
      <c r="F57" s="78"/>
      <c r="G57" s="78"/>
      <c r="H57" s="78"/>
      <c r="I57" s="78"/>
      <c r="J57" s="16"/>
    </row>
    <row r="59" spans="1:10" s="2" customFormat="1" x14ac:dyDescent="0.25">
      <c r="B59" s="75" t="s">
        <v>39</v>
      </c>
      <c r="C59" s="75"/>
      <c r="D59" s="75"/>
      <c r="E59" s="75"/>
      <c r="F59" s="75" t="s">
        <v>40</v>
      </c>
      <c r="G59" s="75"/>
      <c r="H59" s="75"/>
      <c r="I59" s="75"/>
    </row>
    <row r="63" spans="1:10" x14ac:dyDescent="0.25">
      <c r="C63" s="75"/>
      <c r="D63" s="96"/>
      <c r="E63" s="96"/>
      <c r="F63" s="96"/>
    </row>
    <row r="64" spans="1:10" x14ac:dyDescent="0.25">
      <c r="B64" s="75" t="s">
        <v>430</v>
      </c>
      <c r="C64" s="96"/>
      <c r="D64" s="96"/>
      <c r="E64" s="96"/>
      <c r="F64" s="75" t="s">
        <v>429</v>
      </c>
      <c r="G64" s="96"/>
      <c r="H64" s="96"/>
      <c r="I64" s="96"/>
    </row>
    <row r="65" spans="1:9" x14ac:dyDescent="0.25">
      <c r="B65" s="40"/>
      <c r="C65" s="40"/>
      <c r="D65" s="40"/>
      <c r="H65" s="40"/>
      <c r="I65" s="40"/>
    </row>
    <row r="66" spans="1:9" x14ac:dyDescent="0.25">
      <c r="A66" s="94" t="s">
        <v>43</v>
      </c>
      <c r="B66" s="94"/>
      <c r="C66" s="94"/>
      <c r="D66" s="94"/>
      <c r="E66" s="94"/>
      <c r="F66" s="94"/>
      <c r="G66" s="94"/>
      <c r="H66" s="94"/>
      <c r="I66" s="94"/>
    </row>
    <row r="67" spans="1:9" ht="74.25" customHeight="1" x14ac:dyDescent="0.25">
      <c r="A67" s="83" t="s">
        <v>484</v>
      </c>
      <c r="B67" s="84"/>
      <c r="C67" s="84"/>
      <c r="D67" s="84"/>
      <c r="E67" s="84"/>
      <c r="F67" s="84"/>
      <c r="G67" s="84"/>
      <c r="H67" s="84"/>
      <c r="I67" s="84"/>
    </row>
    <row r="68" spans="1:9" x14ac:dyDescent="0.25">
      <c r="I68" s="17" t="s">
        <v>481</v>
      </c>
    </row>
    <row r="69" spans="1:9" x14ac:dyDescent="0.25">
      <c r="F69" s="75" t="s">
        <v>46</v>
      </c>
      <c r="G69" s="75"/>
      <c r="H69" s="75"/>
    </row>
    <row r="75" spans="1:9" x14ac:dyDescent="0.25">
      <c r="F75" s="96" t="s">
        <v>104</v>
      </c>
      <c r="G75" s="75"/>
      <c r="H75" s="75"/>
    </row>
  </sheetData>
  <mergeCells count="24">
    <mergeCell ref="A66:I66"/>
    <mergeCell ref="A67:I67"/>
    <mergeCell ref="F69:H69"/>
    <mergeCell ref="F75:H75"/>
    <mergeCell ref="C49:D49"/>
    <mergeCell ref="A57:I57"/>
    <mergeCell ref="B59:E59"/>
    <mergeCell ref="F59:I59"/>
    <mergeCell ref="B64:E64"/>
    <mergeCell ref="F64:I64"/>
    <mergeCell ref="C63:F63"/>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opLeftCell="A42" zoomScale="130" zoomScaleNormal="130" workbookViewId="0">
      <selection activeCell="I52" sqref="I52"/>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7" customWidth="1"/>
    <col min="6" max="6" width="9.140625" style="57"/>
    <col min="7" max="7" width="11.5703125" style="57"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54"/>
      <c r="B4" s="54"/>
      <c r="C4" s="54"/>
      <c r="D4" s="54"/>
      <c r="E4" s="54"/>
      <c r="F4" s="53"/>
      <c r="G4" s="53"/>
      <c r="H4" s="53"/>
      <c r="I4" s="53"/>
    </row>
    <row r="5" spans="1:9" ht="23.25" customHeight="1" x14ac:dyDescent="0.25">
      <c r="A5" s="75" t="s">
        <v>4</v>
      </c>
      <c r="B5" s="75"/>
      <c r="C5" s="75"/>
      <c r="D5" s="75"/>
      <c r="E5" s="75"/>
      <c r="F5" s="75"/>
      <c r="G5" s="75"/>
      <c r="H5" s="75"/>
      <c r="I5" s="75"/>
    </row>
    <row r="6" spans="1:9" s="2" customFormat="1" x14ac:dyDescent="0.25">
      <c r="B6" s="2" t="s">
        <v>457</v>
      </c>
      <c r="D6" s="9" t="s">
        <v>57</v>
      </c>
      <c r="F6" s="9" t="s">
        <v>473</v>
      </c>
    </row>
    <row r="7" spans="1:9" s="2" customFormat="1" x14ac:dyDescent="0.25">
      <c r="E7" s="53"/>
      <c r="F7" s="53"/>
      <c r="G7" s="53"/>
    </row>
    <row r="8" spans="1:9" ht="21.75" customHeight="1" x14ac:dyDescent="0.25">
      <c r="A8" s="10" t="s">
        <v>6</v>
      </c>
      <c r="B8" s="3" t="s">
        <v>476</v>
      </c>
      <c r="E8" s="69"/>
      <c r="F8" s="69"/>
      <c r="G8" s="69"/>
    </row>
    <row r="9" spans="1:9" ht="21.75" customHeight="1" x14ac:dyDescent="0.25">
      <c r="A9" s="10" t="s">
        <v>8</v>
      </c>
      <c r="B9" s="2" t="s">
        <v>474</v>
      </c>
      <c r="E9" s="69"/>
      <c r="F9" s="69"/>
      <c r="G9" s="69"/>
    </row>
    <row r="10" spans="1:9" ht="21.75" customHeight="1" x14ac:dyDescent="0.25">
      <c r="A10" s="10" t="s">
        <v>10</v>
      </c>
      <c r="B10" s="2" t="s">
        <v>11</v>
      </c>
    </row>
    <row r="11" spans="1:9" ht="22.5" customHeight="1" x14ac:dyDescent="0.25">
      <c r="A11" s="10"/>
      <c r="B11" s="3" t="s">
        <v>458</v>
      </c>
    </row>
    <row r="12" spans="1:9" ht="22.5" customHeight="1" x14ac:dyDescent="0.25">
      <c r="A12" s="10"/>
      <c r="B12" s="3" t="s">
        <v>459</v>
      </c>
    </row>
    <row r="13" spans="1:9" ht="22.5" customHeight="1" x14ac:dyDescent="0.25">
      <c r="A13" s="10"/>
      <c r="B13" s="3" t="s">
        <v>460</v>
      </c>
    </row>
    <row r="14" spans="1:9" ht="22.5" customHeight="1" x14ac:dyDescent="0.25">
      <c r="A14" s="10"/>
      <c r="B14" s="3" t="s">
        <v>464</v>
      </c>
    </row>
    <row r="15" spans="1:9" ht="22.5" customHeight="1" x14ac:dyDescent="0.25">
      <c r="A15" s="10"/>
      <c r="B15" s="3" t="s">
        <v>465</v>
      </c>
    </row>
    <row r="16" spans="1:9" x14ac:dyDescent="0.25">
      <c r="A16" s="10" t="s">
        <v>16</v>
      </c>
      <c r="B16" s="2" t="s">
        <v>17</v>
      </c>
    </row>
    <row r="17" spans="1:10" ht="57" customHeight="1" x14ac:dyDescent="0.25">
      <c r="A17" s="78" t="s">
        <v>18</v>
      </c>
      <c r="B17" s="78"/>
      <c r="C17" s="78"/>
      <c r="D17" s="78"/>
      <c r="E17" s="78"/>
      <c r="F17" s="78"/>
      <c r="G17" s="78"/>
      <c r="H17" s="78"/>
      <c r="I17" s="78"/>
      <c r="J17" s="16"/>
    </row>
    <row r="18" spans="1:10" ht="1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16.5" customHeight="1" x14ac:dyDescent="0.25">
      <c r="A20" s="85"/>
      <c r="B20" s="85"/>
      <c r="C20" s="91"/>
      <c r="D20" s="92"/>
      <c r="E20" s="86"/>
      <c r="F20" s="56" t="s">
        <v>25</v>
      </c>
      <c r="G20" s="56" t="s">
        <v>26</v>
      </c>
      <c r="H20" s="56" t="s">
        <v>27</v>
      </c>
      <c r="I20" s="87"/>
    </row>
    <row r="21" spans="1:10" ht="41.25" customHeight="1" x14ac:dyDescent="0.25">
      <c r="A21" s="18">
        <v>1</v>
      </c>
      <c r="B21" s="23" t="s">
        <v>444</v>
      </c>
      <c r="C21" s="44" t="s">
        <v>357</v>
      </c>
      <c r="D21" s="25" t="s">
        <v>317</v>
      </c>
      <c r="E21" s="45"/>
      <c r="F21" s="45"/>
      <c r="G21" s="23" t="str">
        <f>IF(AND(F21&gt;=90),"Xuất sắc",IF(AND(F21&gt;=80),"Tốt",IF(AND(F21&gt;=70),"Khá",IF(AND(F21&gt;=60),"TB",IF(AND(F21&gt;=50),"TB",IF(AND(F21&lt;50),IF(AND(F21&gt;0),"Yếu",IF(AND(F21=0),"Không XL"," "))))))))</f>
        <v>Không XL</v>
      </c>
      <c r="H21" s="70">
        <v>1</v>
      </c>
      <c r="I21" s="36"/>
    </row>
    <row r="22" spans="1:10" ht="41.25" customHeight="1" x14ac:dyDescent="0.25">
      <c r="A22" s="18">
        <v>2</v>
      </c>
      <c r="B22" s="23" t="s">
        <v>445</v>
      </c>
      <c r="C22" s="24" t="s">
        <v>88</v>
      </c>
      <c r="D22" s="25" t="s">
        <v>73</v>
      </c>
      <c r="E22" s="45"/>
      <c r="F22" s="45"/>
      <c r="G22" s="23" t="str">
        <f>IF(AND(F22&gt;=90),"Xuất sắc",IF(AND(F22&gt;=80),"Tốt",IF(AND(F22&gt;=70),"Khá",IF(AND(F22&gt;=60),"TB",IF(AND(F22&gt;=50),"TB",IF(AND(F22&lt;50),IF(AND(F22&gt;0),"Yếu",IF(AND(F22=0),"Không XL"," "))))))))</f>
        <v>Không XL</v>
      </c>
      <c r="H22" s="70">
        <v>1</v>
      </c>
      <c r="I22" s="36"/>
    </row>
    <row r="23" spans="1:10" ht="41.25" customHeight="1" x14ac:dyDescent="0.25">
      <c r="A23" s="18">
        <v>3</v>
      </c>
      <c r="B23" s="23" t="s">
        <v>446</v>
      </c>
      <c r="C23" s="24" t="s">
        <v>59</v>
      </c>
      <c r="D23" s="25" t="s">
        <v>73</v>
      </c>
      <c r="E23" s="45"/>
      <c r="F23" s="45"/>
      <c r="G23" s="23" t="str">
        <f t="shared" ref="G23:G28" si="0">IF(AND(F23&gt;=90),"Xuất sắc",IF(AND(F23&gt;=80),"Tốt",IF(AND(F23&gt;=70),"Khá",IF(AND(F23&gt;=60),"TB",IF(AND(F23&gt;=50),"TB",IF(AND(F23&lt;50),IF(AND(F23&gt;0),"Yếu",IF(AND(F23=0),"Không XL"," "))))))))</f>
        <v>Không XL</v>
      </c>
      <c r="H23" s="70">
        <v>1</v>
      </c>
      <c r="I23" s="36"/>
    </row>
    <row r="24" spans="1:10" ht="41.25" customHeight="1" x14ac:dyDescent="0.25">
      <c r="A24" s="18">
        <v>4</v>
      </c>
      <c r="B24" s="23" t="s">
        <v>447</v>
      </c>
      <c r="C24" s="24" t="s">
        <v>99</v>
      </c>
      <c r="D24" s="25" t="s">
        <v>77</v>
      </c>
      <c r="E24" s="45"/>
      <c r="F24" s="45"/>
      <c r="G24" s="23" t="str">
        <f t="shared" si="0"/>
        <v>Không XL</v>
      </c>
      <c r="H24" s="70">
        <v>1</v>
      </c>
      <c r="I24" s="35"/>
    </row>
    <row r="25" spans="1:10" ht="41.25" customHeight="1" x14ac:dyDescent="0.25">
      <c r="A25" s="18">
        <v>5</v>
      </c>
      <c r="B25" s="23" t="s">
        <v>448</v>
      </c>
      <c r="C25" s="24" t="s">
        <v>89</v>
      </c>
      <c r="D25" s="25" t="s">
        <v>97</v>
      </c>
      <c r="E25" s="45"/>
      <c r="F25" s="45"/>
      <c r="G25" s="23" t="str">
        <f t="shared" si="0"/>
        <v>Không XL</v>
      </c>
      <c r="H25" s="70">
        <v>1</v>
      </c>
      <c r="I25" s="35"/>
    </row>
    <row r="26" spans="1:10" ht="41.25" customHeight="1" x14ac:dyDescent="0.25">
      <c r="A26" s="18">
        <v>6</v>
      </c>
      <c r="B26" s="23" t="s">
        <v>449</v>
      </c>
      <c r="C26" s="24" t="s">
        <v>450</v>
      </c>
      <c r="D26" s="25" t="s">
        <v>451</v>
      </c>
      <c r="E26" s="45"/>
      <c r="F26" s="45"/>
      <c r="G26" s="23" t="str">
        <f t="shared" si="0"/>
        <v>Không XL</v>
      </c>
      <c r="H26" s="70">
        <v>1</v>
      </c>
      <c r="I26" s="35" t="s">
        <v>143</v>
      </c>
    </row>
    <row r="27" spans="1:10" ht="41.25" customHeight="1" x14ac:dyDescent="0.25">
      <c r="A27" s="18">
        <v>7</v>
      </c>
      <c r="B27" s="23" t="s">
        <v>452</v>
      </c>
      <c r="C27" s="24" t="s">
        <v>453</v>
      </c>
      <c r="D27" s="25" t="s">
        <v>451</v>
      </c>
      <c r="E27" s="45"/>
      <c r="F27" s="45"/>
      <c r="G27" s="23" t="str">
        <f t="shared" si="0"/>
        <v>Không XL</v>
      </c>
      <c r="H27" s="70">
        <v>1</v>
      </c>
      <c r="I27" s="35"/>
    </row>
    <row r="28" spans="1:10" ht="41.25" customHeight="1" x14ac:dyDescent="0.25">
      <c r="A28" s="18">
        <v>8</v>
      </c>
      <c r="B28" s="23" t="s">
        <v>454</v>
      </c>
      <c r="C28" s="43" t="s">
        <v>455</v>
      </c>
      <c r="D28" s="25" t="s">
        <v>456</v>
      </c>
      <c r="E28" s="45"/>
      <c r="F28" s="45"/>
      <c r="G28" s="23" t="str">
        <f t="shared" si="0"/>
        <v>Không XL</v>
      </c>
      <c r="H28" s="70">
        <v>1</v>
      </c>
      <c r="I28" s="35" t="s">
        <v>93</v>
      </c>
    </row>
    <row r="29" spans="1:10" ht="15" customHeight="1" x14ac:dyDescent="0.25">
      <c r="B29" s="26"/>
      <c r="C29" s="26"/>
      <c r="D29" s="26"/>
      <c r="E29" s="27"/>
      <c r="F29" s="27"/>
      <c r="G29" s="27"/>
      <c r="H29" s="26"/>
    </row>
    <row r="30" spans="1:10" s="1" customFormat="1" ht="26.25" customHeight="1" x14ac:dyDescent="0.25">
      <c r="B30" s="3" t="s">
        <v>28</v>
      </c>
      <c r="E30" s="52"/>
      <c r="F30" s="52"/>
      <c r="G30" s="52"/>
    </row>
    <row r="31" spans="1:10" s="1" customFormat="1" ht="31.5" x14ac:dyDescent="0.25">
      <c r="B31" s="13"/>
      <c r="C31" s="80" t="s">
        <v>29</v>
      </c>
      <c r="D31" s="81"/>
      <c r="E31" s="55" t="s">
        <v>30</v>
      </c>
      <c r="F31" s="55" t="s">
        <v>31</v>
      </c>
      <c r="G31" s="52"/>
    </row>
    <row r="32" spans="1:10" s="1" customFormat="1" ht="20.25" x14ac:dyDescent="0.3">
      <c r="C32" s="14" t="s">
        <v>32</v>
      </c>
      <c r="D32" s="15"/>
      <c r="E32" s="21">
        <f>COUNTIF(G21:G28,"Xuất sắc")</f>
        <v>0</v>
      </c>
      <c r="F32" s="22">
        <f>E32/$A$28</f>
        <v>0</v>
      </c>
      <c r="G32" s="20"/>
    </row>
    <row r="33" spans="1:10" s="1" customFormat="1" ht="15.75" x14ac:dyDescent="0.25">
      <c r="C33" s="14" t="s">
        <v>33</v>
      </c>
      <c r="D33" s="15"/>
      <c r="E33" s="21">
        <f>COUNTIF(G21:G28,"Tốt")</f>
        <v>0</v>
      </c>
      <c r="F33" s="22">
        <f t="shared" ref="F33:F37" si="1">E33/$A$28</f>
        <v>0</v>
      </c>
      <c r="G33" s="52"/>
    </row>
    <row r="34" spans="1:10" s="1" customFormat="1" ht="15.75" x14ac:dyDescent="0.25">
      <c r="C34" s="14" t="s">
        <v>34</v>
      </c>
      <c r="D34" s="15"/>
      <c r="E34" s="21">
        <f>COUNTIF(G21:G28,"Khá")</f>
        <v>0</v>
      </c>
      <c r="F34" s="22">
        <f t="shared" si="1"/>
        <v>0</v>
      </c>
      <c r="G34" s="52"/>
    </row>
    <row r="35" spans="1:10" s="1" customFormat="1" ht="15.75" x14ac:dyDescent="0.25">
      <c r="C35" s="14" t="s">
        <v>35</v>
      </c>
      <c r="D35" s="15"/>
      <c r="E35" s="21">
        <f>COUNTIF(G21:G28,"TB")</f>
        <v>0</v>
      </c>
      <c r="F35" s="22">
        <f t="shared" si="1"/>
        <v>0</v>
      </c>
      <c r="G35" s="52"/>
    </row>
    <row r="36" spans="1:10" s="1" customFormat="1" ht="15.75" x14ac:dyDescent="0.25">
      <c r="C36" s="14" t="s">
        <v>36</v>
      </c>
      <c r="D36" s="15"/>
      <c r="E36" s="21">
        <f>COUNTIF(G21:G28,"Yếu")</f>
        <v>0</v>
      </c>
      <c r="F36" s="22">
        <f t="shared" si="1"/>
        <v>0</v>
      </c>
      <c r="G36" s="52"/>
    </row>
    <row r="37" spans="1:10" s="1" customFormat="1" ht="15.75" x14ac:dyDescent="0.25">
      <c r="C37" s="14" t="s">
        <v>37</v>
      </c>
      <c r="D37" s="15"/>
      <c r="E37" s="21">
        <f>COUNTIF(G21:G28,"Không XL")</f>
        <v>8</v>
      </c>
      <c r="F37" s="22">
        <f t="shared" si="1"/>
        <v>1</v>
      </c>
      <c r="G37" s="52"/>
    </row>
    <row r="39" spans="1:10" ht="57" customHeight="1" x14ac:dyDescent="0.25">
      <c r="A39" s="78" t="s">
        <v>477</v>
      </c>
      <c r="B39" s="78"/>
      <c r="C39" s="78"/>
      <c r="D39" s="78"/>
      <c r="E39" s="78"/>
      <c r="F39" s="78"/>
      <c r="G39" s="78"/>
      <c r="H39" s="78"/>
      <c r="I39" s="78"/>
      <c r="J39" s="16"/>
    </row>
    <row r="41" spans="1:10" s="2" customFormat="1" x14ac:dyDescent="0.25">
      <c r="B41" s="75" t="s">
        <v>39</v>
      </c>
      <c r="C41" s="75"/>
      <c r="D41" s="75"/>
      <c r="E41" s="75"/>
      <c r="F41" s="75" t="s">
        <v>40</v>
      </c>
      <c r="G41" s="75"/>
      <c r="H41" s="75"/>
      <c r="I41" s="75"/>
    </row>
    <row r="45" spans="1:10" x14ac:dyDescent="0.25">
      <c r="C45" s="75"/>
      <c r="D45" s="96"/>
      <c r="E45" s="96"/>
      <c r="F45" s="96"/>
    </row>
    <row r="46" spans="1:10" x14ac:dyDescent="0.25">
      <c r="B46" s="75" t="s">
        <v>462</v>
      </c>
      <c r="C46" s="96"/>
      <c r="D46" s="96"/>
      <c r="E46" s="96"/>
      <c r="F46" s="75" t="s">
        <v>461</v>
      </c>
      <c r="G46" s="96"/>
      <c r="H46" s="96"/>
      <c r="I46" s="96"/>
    </row>
    <row r="47" spans="1:10" x14ac:dyDescent="0.25">
      <c r="B47" s="57"/>
      <c r="C47" s="57"/>
      <c r="D47" s="57"/>
      <c r="H47" s="57"/>
      <c r="I47" s="57"/>
    </row>
    <row r="48" spans="1:10" x14ac:dyDescent="0.25">
      <c r="A48" s="94" t="s">
        <v>43</v>
      </c>
      <c r="B48" s="94"/>
      <c r="C48" s="94"/>
      <c r="D48" s="94"/>
      <c r="E48" s="94"/>
      <c r="F48" s="94"/>
      <c r="G48" s="94"/>
      <c r="H48" s="94"/>
      <c r="I48" s="94"/>
    </row>
    <row r="49" spans="1:9" ht="105.75" customHeight="1" x14ac:dyDescent="0.25">
      <c r="A49" s="95" t="s">
        <v>106</v>
      </c>
      <c r="B49" s="84"/>
      <c r="C49" s="84"/>
      <c r="D49" s="84"/>
      <c r="E49" s="84"/>
      <c r="F49" s="84"/>
      <c r="G49" s="84"/>
      <c r="H49" s="84"/>
      <c r="I49" s="84"/>
    </row>
    <row r="51" spans="1:9" x14ac:dyDescent="0.25">
      <c r="I51" s="17" t="s">
        <v>478</v>
      </c>
    </row>
    <row r="52" spans="1:9" x14ac:dyDescent="0.25">
      <c r="F52" s="75" t="s">
        <v>46</v>
      </c>
      <c r="G52" s="75"/>
      <c r="H52" s="75"/>
    </row>
    <row r="58" spans="1:9" x14ac:dyDescent="0.25">
      <c r="F58" s="96" t="s">
        <v>104</v>
      </c>
      <c r="G58" s="75"/>
      <c r="H58" s="75"/>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48:I48"/>
    <mergeCell ref="A49:I49"/>
    <mergeCell ref="F52:H52"/>
    <mergeCell ref="F58:H58"/>
    <mergeCell ref="C31:D31"/>
    <mergeCell ref="A39:I39"/>
    <mergeCell ref="B41:E41"/>
    <mergeCell ref="F41:I41"/>
    <mergeCell ref="C45:F45"/>
    <mergeCell ref="B46:E46"/>
    <mergeCell ref="F46:I46"/>
  </mergeCells>
  <pageMargins left="0.51181102362204722" right="0.27559055118110237" top="0.78740157480314965" bottom="0.23622047244094491" header="0.31496062992125984" footer="0.15748031496062992"/>
  <pageSetup paperSize="9" orientation="portrait" r:id="rId1"/>
  <headerFooter differentFirst="1">
    <oddHeader>&amp;C&amp;"Times New Roman,Regular"&amp;P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6"/>
  <sheetViews>
    <sheetView zoomScale="130" zoomScaleNormal="130" workbookViewId="0">
      <selection activeCell="F13" sqref="F13"/>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69" customWidth="1"/>
    <col min="6" max="6" width="9.140625" style="69"/>
    <col min="7" max="7" width="11.5703125" style="69"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66"/>
      <c r="B4" s="66"/>
      <c r="C4" s="66"/>
      <c r="D4" s="66"/>
      <c r="E4" s="66"/>
      <c r="F4" s="65"/>
      <c r="G4" s="65"/>
      <c r="H4" s="65"/>
      <c r="I4" s="65"/>
    </row>
    <row r="5" spans="1:9" ht="23.25" customHeight="1" x14ac:dyDescent="0.25">
      <c r="A5" s="75" t="s">
        <v>4</v>
      </c>
      <c r="B5" s="75"/>
      <c r="C5" s="75"/>
      <c r="D5" s="75"/>
      <c r="E5" s="75"/>
      <c r="F5" s="75"/>
      <c r="G5" s="75"/>
      <c r="H5" s="75"/>
      <c r="I5" s="75"/>
    </row>
    <row r="6" spans="1:9" s="2" customFormat="1" x14ac:dyDescent="0.25">
      <c r="B6" s="2" t="s">
        <v>488</v>
      </c>
      <c r="D6" s="9" t="s">
        <v>57</v>
      </c>
      <c r="F6" s="9" t="s">
        <v>473</v>
      </c>
    </row>
    <row r="7" spans="1:9" s="2" customFormat="1" x14ac:dyDescent="0.25">
      <c r="E7" s="65"/>
      <c r="F7" s="65"/>
      <c r="G7" s="65"/>
    </row>
    <row r="8" spans="1:9" ht="21.75" customHeight="1" x14ac:dyDescent="0.25">
      <c r="A8" s="10" t="s">
        <v>6</v>
      </c>
      <c r="B8" s="3" t="s">
        <v>476</v>
      </c>
    </row>
    <row r="9" spans="1:9" ht="21.75" customHeight="1" x14ac:dyDescent="0.25">
      <c r="A9" s="10" t="s">
        <v>8</v>
      </c>
      <c r="B9" s="2" t="s">
        <v>474</v>
      </c>
    </row>
    <row r="10" spans="1:9" ht="21.75" customHeight="1" x14ac:dyDescent="0.25">
      <c r="A10" s="10" t="s">
        <v>10</v>
      </c>
      <c r="B10" s="2" t="s">
        <v>11</v>
      </c>
    </row>
    <row r="11" spans="1:9" ht="22.5" customHeight="1" x14ac:dyDescent="0.25">
      <c r="A11" s="10"/>
      <c r="B11" s="3" t="s">
        <v>434</v>
      </c>
    </row>
    <row r="12" spans="1:9" ht="22.5" customHeight="1" x14ac:dyDescent="0.25">
      <c r="A12" s="10"/>
      <c r="B12" s="3" t="s">
        <v>588</v>
      </c>
    </row>
    <row r="13" spans="1:9" ht="22.5" customHeight="1" x14ac:dyDescent="0.25">
      <c r="A13" s="10"/>
      <c r="B13" s="3" t="s">
        <v>589</v>
      </c>
    </row>
    <row r="14" spans="1:9" ht="22.5" customHeight="1" x14ac:dyDescent="0.25">
      <c r="A14" s="10"/>
      <c r="B14" s="3" t="s">
        <v>587</v>
      </c>
    </row>
    <row r="15" spans="1:9" ht="22.5" customHeight="1" x14ac:dyDescent="0.25">
      <c r="A15" s="10"/>
      <c r="B15" s="3" t="s">
        <v>475</v>
      </c>
    </row>
    <row r="16" spans="1:9" ht="18.75" customHeight="1" x14ac:dyDescent="0.25">
      <c r="A16" s="10" t="s">
        <v>16</v>
      </c>
      <c r="B16" s="2" t="s">
        <v>17</v>
      </c>
    </row>
    <row r="17" spans="1:10" ht="57" customHeight="1" x14ac:dyDescent="0.25">
      <c r="A17" s="78" t="s">
        <v>18</v>
      </c>
      <c r="B17" s="78"/>
      <c r="C17" s="78"/>
      <c r="D17" s="78"/>
      <c r="E17" s="78"/>
      <c r="F17" s="78"/>
      <c r="G17" s="78"/>
      <c r="H17" s="78"/>
      <c r="I17" s="78"/>
      <c r="J17" s="16"/>
    </row>
    <row r="18" spans="1:10" ht="17.2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20.25" customHeight="1" x14ac:dyDescent="0.25">
      <c r="A20" s="85"/>
      <c r="B20" s="85"/>
      <c r="C20" s="91"/>
      <c r="D20" s="92"/>
      <c r="E20" s="86"/>
      <c r="F20" s="68" t="s">
        <v>25</v>
      </c>
      <c r="G20" s="68" t="s">
        <v>26</v>
      </c>
      <c r="H20" s="68" t="s">
        <v>27</v>
      </c>
      <c r="I20" s="87"/>
    </row>
    <row r="21" spans="1:10" ht="27" customHeight="1" x14ac:dyDescent="0.25">
      <c r="A21" s="18">
        <v>1</v>
      </c>
      <c r="B21" s="23" t="s">
        <v>489</v>
      </c>
      <c r="C21" s="44" t="s">
        <v>129</v>
      </c>
      <c r="D21" s="25" t="s">
        <v>60</v>
      </c>
      <c r="E21" s="45"/>
      <c r="F21" s="45"/>
      <c r="G21" s="23" t="str">
        <f>IF(AND(F21&gt;=90),"Xuất sắc",IF(AND(F21&gt;=80),"Tốt",IF(AND(F21&gt;=70),"Khá",IF(AND(F21&gt;=60),"TB",IF(AND(F21&gt;=50),"TB",IF(AND(F21&lt;50),IF(AND(F21&gt;0),"Yếu",IF(AND(F21=0),"Không XL"," "))))))))</f>
        <v>Không XL</v>
      </c>
      <c r="H21" s="70">
        <v>1</v>
      </c>
      <c r="I21" s="61"/>
    </row>
    <row r="22" spans="1:10" ht="27" customHeight="1" x14ac:dyDescent="0.25">
      <c r="A22" s="18">
        <v>2</v>
      </c>
      <c r="B22" s="23" t="s">
        <v>490</v>
      </c>
      <c r="C22" s="44" t="s">
        <v>88</v>
      </c>
      <c r="D22" s="25" t="s">
        <v>61</v>
      </c>
      <c r="E22" s="45"/>
      <c r="F22" s="45"/>
      <c r="G22" s="23" t="str">
        <f t="shared" ref="G22:G32" si="0">IF(AND(F22&gt;=90),"Xuất sắc",IF(AND(F22&gt;=80),"Tốt",IF(AND(F22&gt;=70),"Khá",IF(AND(F22&gt;=60),"TB",IF(AND(F22&gt;=50),"TB",IF(AND(F22&lt;50),IF(AND(F22&gt;0),"Yếu",IF(AND(F22=0),"Không XL"," "))))))))</f>
        <v>Không XL</v>
      </c>
      <c r="H22" s="70">
        <v>1</v>
      </c>
      <c r="I22" s="61"/>
    </row>
    <row r="23" spans="1:10" ht="27" customHeight="1" x14ac:dyDescent="0.25">
      <c r="A23" s="18">
        <v>3</v>
      </c>
      <c r="B23" s="23" t="s">
        <v>491</v>
      </c>
      <c r="C23" s="44" t="s">
        <v>190</v>
      </c>
      <c r="D23" s="25" t="s">
        <v>100</v>
      </c>
      <c r="E23" s="45"/>
      <c r="F23" s="45"/>
      <c r="G23" s="23" t="str">
        <f t="shared" si="0"/>
        <v>Không XL</v>
      </c>
      <c r="H23" s="70">
        <v>1</v>
      </c>
      <c r="I23" s="61"/>
    </row>
    <row r="24" spans="1:10" ht="27" customHeight="1" x14ac:dyDescent="0.25">
      <c r="A24" s="18">
        <v>4</v>
      </c>
      <c r="B24" s="23" t="s">
        <v>492</v>
      </c>
      <c r="C24" s="44" t="s">
        <v>493</v>
      </c>
      <c r="D24" s="25" t="s">
        <v>63</v>
      </c>
      <c r="E24" s="45"/>
      <c r="F24" s="45"/>
      <c r="G24" s="23" t="str">
        <f t="shared" si="0"/>
        <v>Không XL</v>
      </c>
      <c r="H24" s="70">
        <v>1</v>
      </c>
      <c r="I24" s="61"/>
    </row>
    <row r="25" spans="1:10" ht="27" customHeight="1" x14ac:dyDescent="0.25">
      <c r="A25" s="18">
        <v>5</v>
      </c>
      <c r="B25" s="23" t="s">
        <v>494</v>
      </c>
      <c r="C25" s="44" t="s">
        <v>102</v>
      </c>
      <c r="D25" s="25" t="s">
        <v>63</v>
      </c>
      <c r="E25" s="45"/>
      <c r="F25" s="45"/>
      <c r="G25" s="23" t="str">
        <f t="shared" si="0"/>
        <v>Không XL</v>
      </c>
      <c r="H25" s="70">
        <v>1</v>
      </c>
      <c r="I25" s="61"/>
    </row>
    <row r="26" spans="1:10" ht="27" customHeight="1" x14ac:dyDescent="0.25">
      <c r="A26" s="18">
        <v>6</v>
      </c>
      <c r="B26" s="23" t="s">
        <v>495</v>
      </c>
      <c r="C26" s="44" t="s">
        <v>238</v>
      </c>
      <c r="D26" s="25" t="s">
        <v>63</v>
      </c>
      <c r="E26" s="45"/>
      <c r="F26" s="45"/>
      <c r="G26" s="23" t="str">
        <f t="shared" si="0"/>
        <v>Không XL</v>
      </c>
      <c r="H26" s="70">
        <v>1</v>
      </c>
      <c r="I26" s="61"/>
    </row>
    <row r="27" spans="1:10" ht="27" customHeight="1" x14ac:dyDescent="0.25">
      <c r="A27" s="18">
        <v>7</v>
      </c>
      <c r="B27" s="23" t="s">
        <v>496</v>
      </c>
      <c r="C27" s="44" t="s">
        <v>497</v>
      </c>
      <c r="D27" s="25" t="s">
        <v>63</v>
      </c>
      <c r="E27" s="45"/>
      <c r="F27" s="45"/>
      <c r="G27" s="23" t="str">
        <f t="shared" si="0"/>
        <v>Không XL</v>
      </c>
      <c r="H27" s="70">
        <v>1</v>
      </c>
      <c r="I27" s="61"/>
    </row>
    <row r="28" spans="1:10" ht="27" customHeight="1" x14ac:dyDescent="0.25">
      <c r="A28" s="18">
        <v>8</v>
      </c>
      <c r="B28" s="23" t="s">
        <v>498</v>
      </c>
      <c r="C28" s="44" t="s">
        <v>497</v>
      </c>
      <c r="D28" s="25" t="s">
        <v>86</v>
      </c>
      <c r="E28" s="45"/>
      <c r="F28" s="45"/>
      <c r="G28" s="23" t="str">
        <f t="shared" si="0"/>
        <v>Không XL</v>
      </c>
      <c r="H28" s="70">
        <v>1</v>
      </c>
      <c r="I28" s="61"/>
    </row>
    <row r="29" spans="1:10" ht="27" customHeight="1" x14ac:dyDescent="0.25">
      <c r="A29" s="18">
        <v>9</v>
      </c>
      <c r="B29" s="23" t="s">
        <v>499</v>
      </c>
      <c r="C29" s="44" t="s">
        <v>453</v>
      </c>
      <c r="D29" s="25" t="s">
        <v>204</v>
      </c>
      <c r="E29" s="45"/>
      <c r="F29" s="45"/>
      <c r="G29" s="23" t="str">
        <f t="shared" si="0"/>
        <v>Không XL</v>
      </c>
      <c r="H29" s="70">
        <v>1</v>
      </c>
      <c r="I29" s="61"/>
    </row>
    <row r="30" spans="1:10" ht="27" customHeight="1" x14ac:dyDescent="0.25">
      <c r="A30" s="18">
        <v>10</v>
      </c>
      <c r="B30" s="23" t="s">
        <v>500</v>
      </c>
      <c r="C30" s="44" t="s">
        <v>334</v>
      </c>
      <c r="D30" s="25" t="s">
        <v>501</v>
      </c>
      <c r="E30" s="45"/>
      <c r="F30" s="45"/>
      <c r="G30" s="23" t="str">
        <f t="shared" si="0"/>
        <v>Không XL</v>
      </c>
      <c r="H30" s="70">
        <v>1</v>
      </c>
      <c r="I30" s="61"/>
    </row>
    <row r="31" spans="1:10" ht="27" customHeight="1" x14ac:dyDescent="0.25">
      <c r="A31" s="18">
        <v>11</v>
      </c>
      <c r="B31" s="23" t="s">
        <v>502</v>
      </c>
      <c r="C31" s="44" t="s">
        <v>468</v>
      </c>
      <c r="D31" s="25" t="s">
        <v>503</v>
      </c>
      <c r="E31" s="45"/>
      <c r="F31" s="45"/>
      <c r="G31" s="23" t="str">
        <f t="shared" si="0"/>
        <v>Không XL</v>
      </c>
      <c r="H31" s="70">
        <v>1</v>
      </c>
      <c r="I31" s="61"/>
    </row>
    <row r="32" spans="1:10" ht="27" customHeight="1" x14ac:dyDescent="0.25">
      <c r="A32" s="18">
        <v>12</v>
      </c>
      <c r="B32" s="23" t="s">
        <v>504</v>
      </c>
      <c r="C32" s="24" t="s">
        <v>505</v>
      </c>
      <c r="D32" s="25" t="s">
        <v>119</v>
      </c>
      <c r="E32" s="45"/>
      <c r="F32" s="45"/>
      <c r="G32" s="23" t="str">
        <f t="shared" si="0"/>
        <v>Không XL</v>
      </c>
      <c r="H32" s="70">
        <v>1</v>
      </c>
      <c r="I32" s="61"/>
    </row>
    <row r="33" spans="1:9" ht="27" customHeight="1" x14ac:dyDescent="0.25">
      <c r="A33" s="18">
        <v>13</v>
      </c>
      <c r="B33" s="23" t="s">
        <v>506</v>
      </c>
      <c r="C33" s="24" t="s">
        <v>507</v>
      </c>
      <c r="D33" s="25" t="s">
        <v>314</v>
      </c>
      <c r="E33" s="45"/>
      <c r="F33" s="45"/>
      <c r="G33" s="23" t="str">
        <f t="shared" ref="G33:G76" si="1">IF(AND(F33&gt;=90),"Xuất sắc",IF(AND(F33&gt;=80),"Tốt",IF(AND(F33&gt;=70),"Khá",IF(AND(F33&gt;=60),"TB",IF(AND(F33&gt;=50),"TB",IF(AND(F33&lt;50),IF(AND(F33&gt;0),"Yếu",IF(AND(F33=0),"Không XL"," "))))))))</f>
        <v>Không XL</v>
      </c>
      <c r="H33" s="70">
        <v>1</v>
      </c>
      <c r="I33" s="61"/>
    </row>
    <row r="34" spans="1:9" ht="27" customHeight="1" x14ac:dyDescent="0.25">
      <c r="A34" s="18">
        <v>14</v>
      </c>
      <c r="B34" s="23" t="s">
        <v>508</v>
      </c>
      <c r="C34" s="24" t="s">
        <v>509</v>
      </c>
      <c r="D34" s="25" t="s">
        <v>111</v>
      </c>
      <c r="E34" s="45"/>
      <c r="F34" s="45"/>
      <c r="G34" s="23" t="str">
        <f t="shared" si="1"/>
        <v>Không XL</v>
      </c>
      <c r="H34" s="70">
        <v>1</v>
      </c>
      <c r="I34" s="62"/>
    </row>
    <row r="35" spans="1:9" ht="27" customHeight="1" x14ac:dyDescent="0.25">
      <c r="A35" s="18">
        <v>15</v>
      </c>
      <c r="B35" s="23" t="s">
        <v>510</v>
      </c>
      <c r="C35" s="24" t="s">
        <v>511</v>
      </c>
      <c r="D35" s="25" t="s">
        <v>111</v>
      </c>
      <c r="E35" s="45"/>
      <c r="F35" s="45"/>
      <c r="G35" s="23" t="str">
        <f t="shared" si="1"/>
        <v>Không XL</v>
      </c>
      <c r="H35" s="70">
        <v>1</v>
      </c>
      <c r="I35" s="62"/>
    </row>
    <row r="36" spans="1:9" ht="27" customHeight="1" x14ac:dyDescent="0.25">
      <c r="A36" s="18">
        <v>16</v>
      </c>
      <c r="B36" s="23" t="s">
        <v>512</v>
      </c>
      <c r="C36" s="43" t="s">
        <v>513</v>
      </c>
      <c r="D36" s="25" t="s">
        <v>111</v>
      </c>
      <c r="E36" s="45"/>
      <c r="F36" s="45"/>
      <c r="G36" s="23" t="str">
        <f t="shared" si="1"/>
        <v>Không XL</v>
      </c>
      <c r="H36" s="70">
        <v>1</v>
      </c>
      <c r="I36" s="35"/>
    </row>
    <row r="37" spans="1:9" ht="27" customHeight="1" x14ac:dyDescent="0.25">
      <c r="A37" s="18">
        <v>17</v>
      </c>
      <c r="B37" s="23" t="s">
        <v>514</v>
      </c>
      <c r="C37" s="24" t="s">
        <v>515</v>
      </c>
      <c r="D37" s="25" t="s">
        <v>67</v>
      </c>
      <c r="E37" s="45"/>
      <c r="F37" s="45"/>
      <c r="G37" s="23" t="str">
        <f t="shared" si="1"/>
        <v>Không XL</v>
      </c>
      <c r="H37" s="70">
        <v>1</v>
      </c>
      <c r="I37" s="62"/>
    </row>
    <row r="38" spans="1:9" ht="35.25" customHeight="1" x14ac:dyDescent="0.25">
      <c r="A38" s="18">
        <v>18</v>
      </c>
      <c r="B38" s="23" t="s">
        <v>516</v>
      </c>
      <c r="C38" s="43" t="s">
        <v>517</v>
      </c>
      <c r="D38" s="25" t="s">
        <v>69</v>
      </c>
      <c r="E38" s="45"/>
      <c r="F38" s="45"/>
      <c r="G38" s="23" t="str">
        <f t="shared" si="1"/>
        <v>Không XL</v>
      </c>
      <c r="H38" s="70">
        <v>1</v>
      </c>
      <c r="I38" s="62"/>
    </row>
    <row r="39" spans="1:9" ht="24.75" customHeight="1" x14ac:dyDescent="0.25">
      <c r="A39" s="18">
        <v>19</v>
      </c>
      <c r="B39" s="23" t="s">
        <v>518</v>
      </c>
      <c r="C39" s="24" t="s">
        <v>519</v>
      </c>
      <c r="D39" s="25" t="s">
        <v>69</v>
      </c>
      <c r="E39" s="45"/>
      <c r="F39" s="45"/>
      <c r="G39" s="23" t="str">
        <f t="shared" si="1"/>
        <v>Không XL</v>
      </c>
      <c r="H39" s="70">
        <v>1</v>
      </c>
      <c r="I39" s="61"/>
    </row>
    <row r="40" spans="1:9" ht="38.25" x14ac:dyDescent="0.25">
      <c r="A40" s="18">
        <v>20</v>
      </c>
      <c r="B40" s="23" t="s">
        <v>520</v>
      </c>
      <c r="C40" s="43" t="s">
        <v>521</v>
      </c>
      <c r="D40" s="25" t="s">
        <v>522</v>
      </c>
      <c r="E40" s="45"/>
      <c r="F40" s="45"/>
      <c r="G40" s="23" t="str">
        <f t="shared" si="1"/>
        <v>Không XL</v>
      </c>
      <c r="H40" s="70">
        <v>1</v>
      </c>
      <c r="I40" s="72" t="s">
        <v>586</v>
      </c>
    </row>
    <row r="41" spans="1:9" ht="24.75" customHeight="1" x14ac:dyDescent="0.25">
      <c r="A41" s="18">
        <v>21</v>
      </c>
      <c r="B41" s="23" t="s">
        <v>523</v>
      </c>
      <c r="C41" s="24" t="s">
        <v>524</v>
      </c>
      <c r="D41" s="25" t="s">
        <v>525</v>
      </c>
      <c r="E41" s="45"/>
      <c r="F41" s="45"/>
      <c r="G41" s="23" t="str">
        <f t="shared" si="1"/>
        <v>Không XL</v>
      </c>
      <c r="H41" s="70">
        <v>1</v>
      </c>
      <c r="I41" s="59"/>
    </row>
    <row r="42" spans="1:9" ht="24.75" customHeight="1" x14ac:dyDescent="0.25">
      <c r="A42" s="18">
        <v>22</v>
      </c>
      <c r="B42" s="23" t="s">
        <v>526</v>
      </c>
      <c r="C42" s="24" t="s">
        <v>221</v>
      </c>
      <c r="D42" s="25" t="s">
        <v>126</v>
      </c>
      <c r="E42" s="45"/>
      <c r="F42" s="45"/>
      <c r="G42" s="23" t="str">
        <f t="shared" si="1"/>
        <v>Không XL</v>
      </c>
      <c r="H42" s="70">
        <v>1</v>
      </c>
      <c r="I42" s="62"/>
    </row>
    <row r="43" spans="1:9" ht="24.75" customHeight="1" x14ac:dyDescent="0.25">
      <c r="A43" s="18">
        <v>23</v>
      </c>
      <c r="B43" s="23" t="s">
        <v>527</v>
      </c>
      <c r="C43" s="24" t="s">
        <v>102</v>
      </c>
      <c r="D43" s="25" t="s">
        <v>141</v>
      </c>
      <c r="E43" s="45"/>
      <c r="F43" s="45"/>
      <c r="G43" s="23" t="str">
        <f t="shared" si="1"/>
        <v>Không XL</v>
      </c>
      <c r="H43" s="70">
        <v>1</v>
      </c>
      <c r="I43" s="62"/>
    </row>
    <row r="44" spans="1:9" ht="24.75" customHeight="1" x14ac:dyDescent="0.25">
      <c r="A44" s="18">
        <v>24</v>
      </c>
      <c r="B44" s="23" t="s">
        <v>528</v>
      </c>
      <c r="C44" s="24" t="s">
        <v>436</v>
      </c>
      <c r="D44" s="25" t="s">
        <v>529</v>
      </c>
      <c r="E44" s="45"/>
      <c r="F44" s="45"/>
      <c r="G44" s="23" t="str">
        <f t="shared" si="1"/>
        <v>Không XL</v>
      </c>
      <c r="H44" s="70">
        <v>1</v>
      </c>
      <c r="I44" s="62"/>
    </row>
    <row r="45" spans="1:9" ht="24.75" customHeight="1" x14ac:dyDescent="0.25">
      <c r="A45" s="18">
        <v>25</v>
      </c>
      <c r="B45" s="23" t="s">
        <v>530</v>
      </c>
      <c r="C45" s="24" t="s">
        <v>531</v>
      </c>
      <c r="D45" s="25" t="s">
        <v>71</v>
      </c>
      <c r="E45" s="45"/>
      <c r="F45" s="45"/>
      <c r="G45" s="23" t="str">
        <f t="shared" si="1"/>
        <v>Không XL</v>
      </c>
      <c r="H45" s="70">
        <v>1</v>
      </c>
      <c r="I45" s="35"/>
    </row>
    <row r="46" spans="1:9" ht="24.75" customHeight="1" x14ac:dyDescent="0.25">
      <c r="A46" s="18">
        <v>26</v>
      </c>
      <c r="B46" s="23" t="s">
        <v>532</v>
      </c>
      <c r="C46" s="24" t="s">
        <v>471</v>
      </c>
      <c r="D46" s="25" t="s">
        <v>533</v>
      </c>
      <c r="E46" s="45"/>
      <c r="F46" s="45"/>
      <c r="G46" s="23" t="str">
        <f t="shared" si="1"/>
        <v>Không XL</v>
      </c>
      <c r="H46" s="70">
        <v>1</v>
      </c>
      <c r="I46" s="62"/>
    </row>
    <row r="47" spans="1:9" ht="24.75" customHeight="1" x14ac:dyDescent="0.25">
      <c r="A47" s="18">
        <v>27</v>
      </c>
      <c r="B47" s="23" t="s">
        <v>534</v>
      </c>
      <c r="C47" s="24" t="s">
        <v>535</v>
      </c>
      <c r="D47" s="25" t="s">
        <v>536</v>
      </c>
      <c r="E47" s="45"/>
      <c r="F47" s="45"/>
      <c r="G47" s="23" t="str">
        <f t="shared" si="1"/>
        <v>Không XL</v>
      </c>
      <c r="H47" s="70">
        <v>1</v>
      </c>
      <c r="I47" s="62"/>
    </row>
    <row r="48" spans="1:9" ht="24.75" customHeight="1" x14ac:dyDescent="0.25">
      <c r="A48" s="18">
        <v>28</v>
      </c>
      <c r="B48" s="23" t="s">
        <v>537</v>
      </c>
      <c r="C48" s="24" t="s">
        <v>538</v>
      </c>
      <c r="D48" s="25" t="s">
        <v>101</v>
      </c>
      <c r="E48" s="45"/>
      <c r="F48" s="45"/>
      <c r="G48" s="23" t="str">
        <f t="shared" si="1"/>
        <v>Không XL</v>
      </c>
      <c r="H48" s="70">
        <v>1</v>
      </c>
      <c r="I48" s="62"/>
    </row>
    <row r="49" spans="1:9" ht="24.75" customHeight="1" x14ac:dyDescent="0.25">
      <c r="A49" s="18">
        <v>29</v>
      </c>
      <c r="B49" s="23" t="s">
        <v>539</v>
      </c>
      <c r="C49" s="24" t="s">
        <v>87</v>
      </c>
      <c r="D49" s="25" t="s">
        <v>540</v>
      </c>
      <c r="E49" s="45"/>
      <c r="F49" s="45"/>
      <c r="G49" s="23" t="str">
        <f t="shared" si="1"/>
        <v>Không XL</v>
      </c>
      <c r="H49" s="70">
        <v>1</v>
      </c>
      <c r="I49" s="61"/>
    </row>
    <row r="50" spans="1:9" ht="24.75" customHeight="1" x14ac:dyDescent="0.25">
      <c r="A50" s="18">
        <v>30</v>
      </c>
      <c r="B50" s="23" t="s">
        <v>541</v>
      </c>
      <c r="C50" s="24" t="s">
        <v>433</v>
      </c>
      <c r="D50" s="25" t="s">
        <v>542</v>
      </c>
      <c r="E50" s="45"/>
      <c r="F50" s="45"/>
      <c r="G50" s="23" t="str">
        <f t="shared" si="1"/>
        <v>Không XL</v>
      </c>
      <c r="H50" s="70">
        <v>1</v>
      </c>
      <c r="I50" s="61"/>
    </row>
    <row r="51" spans="1:9" ht="24.75" customHeight="1" x14ac:dyDescent="0.25">
      <c r="A51" s="18">
        <v>31</v>
      </c>
      <c r="B51" s="23" t="s">
        <v>543</v>
      </c>
      <c r="C51" s="24" t="s">
        <v>183</v>
      </c>
      <c r="D51" s="25" t="s">
        <v>91</v>
      </c>
      <c r="E51" s="45"/>
      <c r="F51" s="45"/>
      <c r="G51" s="23" t="str">
        <f t="shared" si="1"/>
        <v>Không XL</v>
      </c>
      <c r="H51" s="70">
        <v>1</v>
      </c>
      <c r="I51" s="62"/>
    </row>
    <row r="52" spans="1:9" ht="24.75" customHeight="1" x14ac:dyDescent="0.25">
      <c r="A52" s="18">
        <v>32</v>
      </c>
      <c r="B52" s="23" t="s">
        <v>544</v>
      </c>
      <c r="C52" s="24" t="s">
        <v>545</v>
      </c>
      <c r="D52" s="25" t="s">
        <v>76</v>
      </c>
      <c r="E52" s="45"/>
      <c r="F52" s="45"/>
      <c r="G52" s="23" t="str">
        <f t="shared" si="1"/>
        <v>Không XL</v>
      </c>
      <c r="H52" s="70">
        <v>1</v>
      </c>
      <c r="I52" s="62"/>
    </row>
    <row r="53" spans="1:9" ht="24.75" customHeight="1" x14ac:dyDescent="0.25">
      <c r="A53" s="18">
        <v>33</v>
      </c>
      <c r="B53" s="23" t="s">
        <v>546</v>
      </c>
      <c r="C53" s="24" t="s">
        <v>547</v>
      </c>
      <c r="D53" s="25" t="s">
        <v>470</v>
      </c>
      <c r="E53" s="45"/>
      <c r="F53" s="45"/>
      <c r="G53" s="23" t="str">
        <f t="shared" si="1"/>
        <v>Không XL</v>
      </c>
      <c r="H53" s="70">
        <v>1</v>
      </c>
      <c r="I53" s="62"/>
    </row>
    <row r="54" spans="1:9" ht="24.75" customHeight="1" x14ac:dyDescent="0.25">
      <c r="A54" s="18">
        <v>34</v>
      </c>
      <c r="B54" s="23" t="s">
        <v>548</v>
      </c>
      <c r="C54" s="24" t="s">
        <v>549</v>
      </c>
      <c r="D54" s="25" t="s">
        <v>77</v>
      </c>
      <c r="E54" s="45"/>
      <c r="F54" s="45"/>
      <c r="G54" s="23" t="str">
        <f t="shared" si="1"/>
        <v>Không XL</v>
      </c>
      <c r="H54" s="70">
        <v>1</v>
      </c>
      <c r="I54" s="62"/>
    </row>
    <row r="55" spans="1:9" ht="24.75" customHeight="1" x14ac:dyDescent="0.25">
      <c r="A55" s="18">
        <v>35</v>
      </c>
      <c r="B55" s="23" t="s">
        <v>550</v>
      </c>
      <c r="C55" s="24" t="s">
        <v>551</v>
      </c>
      <c r="D55" s="25" t="s">
        <v>112</v>
      </c>
      <c r="E55" s="45"/>
      <c r="F55" s="45"/>
      <c r="G55" s="23" t="str">
        <f t="shared" si="1"/>
        <v>Không XL</v>
      </c>
      <c r="H55" s="70">
        <v>1</v>
      </c>
      <c r="I55" s="62" t="s">
        <v>93</v>
      </c>
    </row>
    <row r="56" spans="1:9" ht="24.75" customHeight="1" x14ac:dyDescent="0.25">
      <c r="A56" s="18">
        <v>36</v>
      </c>
      <c r="B56" s="23" t="s">
        <v>552</v>
      </c>
      <c r="C56" s="24" t="s">
        <v>89</v>
      </c>
      <c r="D56" s="25" t="s">
        <v>112</v>
      </c>
      <c r="E56" s="45"/>
      <c r="F56" s="45"/>
      <c r="G56" s="23" t="str">
        <f t="shared" si="1"/>
        <v>Không XL</v>
      </c>
      <c r="H56" s="70">
        <v>1</v>
      </c>
      <c r="I56" s="63"/>
    </row>
    <row r="57" spans="1:9" ht="24.75" customHeight="1" x14ac:dyDescent="0.25">
      <c r="A57" s="18">
        <v>37</v>
      </c>
      <c r="B57" s="23" t="s">
        <v>553</v>
      </c>
      <c r="C57" s="24" t="s">
        <v>554</v>
      </c>
      <c r="D57" s="25" t="s">
        <v>466</v>
      </c>
      <c r="E57" s="45"/>
      <c r="F57" s="45"/>
      <c r="G57" s="23" t="str">
        <f t="shared" si="1"/>
        <v>Không XL</v>
      </c>
      <c r="H57" s="70">
        <v>1</v>
      </c>
      <c r="I57" s="62"/>
    </row>
    <row r="58" spans="1:9" ht="24.75" customHeight="1" x14ac:dyDescent="0.25">
      <c r="A58" s="18">
        <v>38</v>
      </c>
      <c r="B58" s="23" t="s">
        <v>555</v>
      </c>
      <c r="C58" s="24" t="s">
        <v>556</v>
      </c>
      <c r="D58" s="25" t="s">
        <v>466</v>
      </c>
      <c r="E58" s="45"/>
      <c r="F58" s="45"/>
      <c r="G58" s="23" t="str">
        <f t="shared" si="1"/>
        <v>Không XL</v>
      </c>
      <c r="H58" s="70">
        <v>1</v>
      </c>
      <c r="I58" s="62"/>
    </row>
    <row r="59" spans="1:9" ht="24.75" customHeight="1" x14ac:dyDescent="0.25">
      <c r="A59" s="18">
        <v>39</v>
      </c>
      <c r="B59" s="23" t="s">
        <v>557</v>
      </c>
      <c r="C59" s="24" t="s">
        <v>102</v>
      </c>
      <c r="D59" s="25" t="s">
        <v>466</v>
      </c>
      <c r="E59" s="45"/>
      <c r="F59" s="45"/>
      <c r="G59" s="23" t="str">
        <f t="shared" si="1"/>
        <v>Không XL</v>
      </c>
      <c r="H59" s="70">
        <v>1</v>
      </c>
      <c r="I59" s="62"/>
    </row>
    <row r="60" spans="1:9" ht="24.75" customHeight="1" x14ac:dyDescent="0.25">
      <c r="A60" s="18">
        <v>40</v>
      </c>
      <c r="B60" s="23" t="s">
        <v>558</v>
      </c>
      <c r="C60" s="43" t="s">
        <v>559</v>
      </c>
      <c r="D60" s="25" t="s">
        <v>136</v>
      </c>
      <c r="E60" s="45"/>
      <c r="F60" s="45"/>
      <c r="G60" s="23" t="str">
        <f t="shared" si="1"/>
        <v>Không XL</v>
      </c>
      <c r="H60" s="70">
        <v>1</v>
      </c>
      <c r="I60" s="35"/>
    </row>
    <row r="61" spans="1:9" ht="31.5" x14ac:dyDescent="0.25">
      <c r="A61" s="18">
        <v>41</v>
      </c>
      <c r="B61" s="23" t="s">
        <v>560</v>
      </c>
      <c r="C61" s="43" t="s">
        <v>561</v>
      </c>
      <c r="D61" s="25" t="s">
        <v>137</v>
      </c>
      <c r="E61" s="45"/>
      <c r="F61" s="45"/>
      <c r="G61" s="23" t="str">
        <f t="shared" si="1"/>
        <v>Không XL</v>
      </c>
      <c r="H61" s="70">
        <v>1</v>
      </c>
      <c r="I61" s="62"/>
    </row>
    <row r="62" spans="1:9" ht="26.25" customHeight="1" x14ac:dyDescent="0.25">
      <c r="A62" s="18">
        <v>42</v>
      </c>
      <c r="B62" s="23" t="s">
        <v>562</v>
      </c>
      <c r="C62" s="24" t="s">
        <v>563</v>
      </c>
      <c r="D62" s="25" t="s">
        <v>250</v>
      </c>
      <c r="E62" s="45"/>
      <c r="F62" s="45"/>
      <c r="G62" s="23" t="str">
        <f t="shared" si="1"/>
        <v>Không XL</v>
      </c>
      <c r="H62" s="70">
        <v>1</v>
      </c>
      <c r="I62" s="62" t="s">
        <v>94</v>
      </c>
    </row>
    <row r="63" spans="1:9" ht="26.25" customHeight="1" x14ac:dyDescent="0.25">
      <c r="A63" s="18">
        <v>43</v>
      </c>
      <c r="B63" s="23" t="s">
        <v>564</v>
      </c>
      <c r="C63" s="24" t="s">
        <v>565</v>
      </c>
      <c r="D63" s="25" t="s">
        <v>566</v>
      </c>
      <c r="E63" s="45"/>
      <c r="F63" s="45"/>
      <c r="G63" s="23" t="str">
        <f t="shared" si="1"/>
        <v>Không XL</v>
      </c>
      <c r="H63" s="70">
        <v>1</v>
      </c>
      <c r="I63" s="62"/>
    </row>
    <row r="64" spans="1:9" ht="26.25" customHeight="1" x14ac:dyDescent="0.25">
      <c r="A64" s="18">
        <v>44</v>
      </c>
      <c r="B64" s="23" t="s">
        <v>567</v>
      </c>
      <c r="C64" s="24" t="s">
        <v>433</v>
      </c>
      <c r="D64" s="25" t="s">
        <v>105</v>
      </c>
      <c r="E64" s="45"/>
      <c r="F64" s="45"/>
      <c r="G64" s="23" t="str">
        <f t="shared" si="1"/>
        <v>Không XL</v>
      </c>
      <c r="H64" s="70">
        <v>1</v>
      </c>
      <c r="I64" s="62"/>
    </row>
    <row r="65" spans="1:9" ht="26.25" customHeight="1" x14ac:dyDescent="0.25">
      <c r="A65" s="18">
        <v>45</v>
      </c>
      <c r="B65" s="23" t="s">
        <v>568</v>
      </c>
      <c r="C65" s="24" t="s">
        <v>171</v>
      </c>
      <c r="D65" s="25" t="s">
        <v>109</v>
      </c>
      <c r="E65" s="45"/>
      <c r="F65" s="45"/>
      <c r="G65" s="23" t="str">
        <f t="shared" si="1"/>
        <v>Không XL</v>
      </c>
      <c r="H65" s="70">
        <v>1</v>
      </c>
      <c r="I65" s="62"/>
    </row>
    <row r="66" spans="1:9" ht="26.25" customHeight="1" x14ac:dyDescent="0.25">
      <c r="A66" s="18">
        <v>46</v>
      </c>
      <c r="B66" s="23" t="s">
        <v>569</v>
      </c>
      <c r="C66" s="24" t="s">
        <v>171</v>
      </c>
      <c r="D66" s="25" t="s">
        <v>109</v>
      </c>
      <c r="E66" s="45"/>
      <c r="F66" s="45"/>
      <c r="G66" s="23" t="str">
        <f t="shared" si="1"/>
        <v>Không XL</v>
      </c>
      <c r="H66" s="70">
        <v>1</v>
      </c>
      <c r="I66" s="62"/>
    </row>
    <row r="67" spans="1:9" ht="26.25" customHeight="1" x14ac:dyDescent="0.25">
      <c r="A67" s="18">
        <v>47</v>
      </c>
      <c r="B67" s="23" t="s">
        <v>570</v>
      </c>
      <c r="C67" s="24" t="s">
        <v>467</v>
      </c>
      <c r="D67" s="25" t="s">
        <v>98</v>
      </c>
      <c r="E67" s="45"/>
      <c r="F67" s="45"/>
      <c r="G67" s="23" t="str">
        <f t="shared" si="1"/>
        <v>Không XL</v>
      </c>
      <c r="H67" s="70">
        <v>1</v>
      </c>
      <c r="I67" s="62"/>
    </row>
    <row r="68" spans="1:9" ht="26.25" customHeight="1" x14ac:dyDescent="0.25">
      <c r="A68" s="18">
        <v>48</v>
      </c>
      <c r="B68" s="23" t="s">
        <v>571</v>
      </c>
      <c r="C68" s="24" t="s">
        <v>572</v>
      </c>
      <c r="D68" s="25" t="s">
        <v>472</v>
      </c>
      <c r="E68" s="45"/>
      <c r="F68" s="45"/>
      <c r="G68" s="23" t="str">
        <f t="shared" si="1"/>
        <v>Không XL</v>
      </c>
      <c r="H68" s="70">
        <v>1</v>
      </c>
      <c r="I68" s="62"/>
    </row>
    <row r="69" spans="1:9" ht="26.25" customHeight="1" x14ac:dyDescent="0.25">
      <c r="A69" s="18">
        <v>49</v>
      </c>
      <c r="B69" s="23" t="s">
        <v>573</v>
      </c>
      <c r="C69" s="43" t="s">
        <v>443</v>
      </c>
      <c r="D69" s="25" t="s">
        <v>138</v>
      </c>
      <c r="E69" s="45"/>
      <c r="F69" s="45"/>
      <c r="G69" s="23" t="str">
        <f t="shared" si="1"/>
        <v>Không XL</v>
      </c>
      <c r="H69" s="70">
        <v>1</v>
      </c>
      <c r="I69" s="62"/>
    </row>
    <row r="70" spans="1:9" ht="26.25" customHeight="1" x14ac:dyDescent="0.25">
      <c r="A70" s="18">
        <v>50</v>
      </c>
      <c r="B70" s="23" t="s">
        <v>574</v>
      </c>
      <c r="C70" s="24" t="s">
        <v>575</v>
      </c>
      <c r="D70" s="25" t="s">
        <v>138</v>
      </c>
      <c r="E70" s="45"/>
      <c r="F70" s="45"/>
      <c r="G70" s="23" t="str">
        <f t="shared" si="1"/>
        <v>Không XL</v>
      </c>
      <c r="H70" s="70">
        <v>1</v>
      </c>
      <c r="I70" s="62"/>
    </row>
    <row r="71" spans="1:9" ht="26.25" customHeight="1" x14ac:dyDescent="0.25">
      <c r="A71" s="18">
        <v>51</v>
      </c>
      <c r="B71" s="23" t="s">
        <v>576</v>
      </c>
      <c r="C71" s="43" t="s">
        <v>577</v>
      </c>
      <c r="D71" s="25" t="s">
        <v>578</v>
      </c>
      <c r="E71" s="45"/>
      <c r="F71" s="45"/>
      <c r="G71" s="23" t="str">
        <f t="shared" si="1"/>
        <v>Không XL</v>
      </c>
      <c r="H71" s="70">
        <v>1</v>
      </c>
      <c r="I71" s="62"/>
    </row>
    <row r="72" spans="1:9" ht="26.25" customHeight="1" x14ac:dyDescent="0.25">
      <c r="A72" s="18">
        <v>52</v>
      </c>
      <c r="B72" s="23" t="s">
        <v>579</v>
      </c>
      <c r="C72" s="24" t="s">
        <v>580</v>
      </c>
      <c r="D72" s="25" t="s">
        <v>82</v>
      </c>
      <c r="E72" s="45"/>
      <c r="F72" s="45"/>
      <c r="G72" s="23" t="str">
        <f t="shared" si="1"/>
        <v>Không XL</v>
      </c>
      <c r="H72" s="70">
        <v>1</v>
      </c>
      <c r="I72" s="35"/>
    </row>
    <row r="73" spans="1:9" ht="26.25" customHeight="1" x14ac:dyDescent="0.25">
      <c r="A73" s="18">
        <v>53</v>
      </c>
      <c r="B73" s="23" t="s">
        <v>581</v>
      </c>
      <c r="C73" s="24" t="s">
        <v>582</v>
      </c>
      <c r="D73" s="25" t="s">
        <v>441</v>
      </c>
      <c r="E73" s="45"/>
      <c r="F73" s="45"/>
      <c r="G73" s="23" t="str">
        <f t="shared" si="1"/>
        <v>Không XL</v>
      </c>
      <c r="H73" s="70">
        <v>1</v>
      </c>
      <c r="I73" s="62"/>
    </row>
    <row r="74" spans="1:9" ht="26.25" customHeight="1" x14ac:dyDescent="0.25">
      <c r="A74" s="18">
        <v>54</v>
      </c>
      <c r="B74" s="23" t="s">
        <v>583</v>
      </c>
      <c r="C74" s="24" t="s">
        <v>283</v>
      </c>
      <c r="D74" s="25" t="s">
        <v>133</v>
      </c>
      <c r="E74" s="45"/>
      <c r="F74" s="45"/>
      <c r="G74" s="23" t="str">
        <f t="shared" si="1"/>
        <v>Không XL</v>
      </c>
      <c r="H74" s="70">
        <v>1</v>
      </c>
      <c r="I74" s="35"/>
    </row>
    <row r="75" spans="1:9" ht="26.25" customHeight="1" x14ac:dyDescent="0.25">
      <c r="A75" s="18">
        <v>55</v>
      </c>
      <c r="B75" s="23" t="s">
        <v>584</v>
      </c>
      <c r="C75" s="24" t="s">
        <v>224</v>
      </c>
      <c r="D75" s="25" t="s">
        <v>103</v>
      </c>
      <c r="E75" s="45"/>
      <c r="F75" s="45"/>
      <c r="G75" s="23" t="str">
        <f t="shared" si="1"/>
        <v>Không XL</v>
      </c>
      <c r="H75" s="70">
        <v>1</v>
      </c>
      <c r="I75" s="62"/>
    </row>
    <row r="76" spans="1:9" ht="26.25" customHeight="1" x14ac:dyDescent="0.25">
      <c r="A76" s="18">
        <v>56</v>
      </c>
      <c r="B76" s="23" t="s">
        <v>585</v>
      </c>
      <c r="C76" s="43" t="s">
        <v>142</v>
      </c>
      <c r="D76" s="25" t="s">
        <v>108</v>
      </c>
      <c r="E76" s="45"/>
      <c r="F76" s="45"/>
      <c r="G76" s="23" t="str">
        <f t="shared" si="1"/>
        <v>Không XL</v>
      </c>
      <c r="H76" s="70">
        <v>1</v>
      </c>
      <c r="I76" s="62"/>
    </row>
    <row r="77" spans="1:9" ht="14.25" customHeight="1" x14ac:dyDescent="0.25">
      <c r="B77" s="26"/>
      <c r="C77" s="26"/>
      <c r="D77" s="26"/>
      <c r="E77" s="27"/>
      <c r="F77" s="27"/>
      <c r="G77" s="27"/>
      <c r="H77" s="26"/>
    </row>
    <row r="78" spans="1:9" s="1" customFormat="1" ht="26.25" customHeight="1" x14ac:dyDescent="0.25">
      <c r="B78" s="3" t="s">
        <v>28</v>
      </c>
      <c r="E78" s="64"/>
      <c r="F78" s="64"/>
      <c r="G78" s="64"/>
    </row>
    <row r="79" spans="1:9" s="1" customFormat="1" ht="31.5" x14ac:dyDescent="0.25">
      <c r="B79" s="13"/>
      <c r="C79" s="80" t="s">
        <v>29</v>
      </c>
      <c r="D79" s="81"/>
      <c r="E79" s="67" t="s">
        <v>30</v>
      </c>
      <c r="F79" s="67" t="s">
        <v>31</v>
      </c>
      <c r="G79" s="64"/>
    </row>
    <row r="80" spans="1:9" s="1" customFormat="1" ht="20.25" x14ac:dyDescent="0.3">
      <c r="C80" s="14" t="s">
        <v>32</v>
      </c>
      <c r="D80" s="15"/>
      <c r="E80" s="21">
        <f>COUNTIF(G21:G76,"Xuất sắc")</f>
        <v>0</v>
      </c>
      <c r="F80" s="22">
        <f>E80/$A$76</f>
        <v>0</v>
      </c>
      <c r="G80" s="20"/>
    </row>
    <row r="81" spans="1:10" s="1" customFormat="1" ht="15.75" x14ac:dyDescent="0.25">
      <c r="C81" s="14" t="s">
        <v>33</v>
      </c>
      <c r="D81" s="15"/>
      <c r="E81" s="21">
        <f>COUNTIF(G21:G76,"Tốt")</f>
        <v>0</v>
      </c>
      <c r="F81" s="22">
        <f t="shared" ref="F81:F85" si="2">E81/$A$76</f>
        <v>0</v>
      </c>
      <c r="G81" s="64"/>
    </row>
    <row r="82" spans="1:10" s="1" customFormat="1" ht="15.75" x14ac:dyDescent="0.25">
      <c r="C82" s="14" t="s">
        <v>34</v>
      </c>
      <c r="D82" s="15"/>
      <c r="E82" s="21">
        <f>COUNTIF(G21:G76,"Khá")</f>
        <v>0</v>
      </c>
      <c r="F82" s="22">
        <f t="shared" si="2"/>
        <v>0</v>
      </c>
      <c r="G82" s="64"/>
    </row>
    <row r="83" spans="1:10" s="1" customFormat="1" ht="15.75" x14ac:dyDescent="0.25">
      <c r="C83" s="14" t="s">
        <v>35</v>
      </c>
      <c r="D83" s="15"/>
      <c r="E83" s="21">
        <f>COUNTIF(G21:G76,"TB")</f>
        <v>0</v>
      </c>
      <c r="F83" s="22">
        <f t="shared" si="2"/>
        <v>0</v>
      </c>
      <c r="G83" s="64"/>
    </row>
    <row r="84" spans="1:10" s="1" customFormat="1" ht="15.75" x14ac:dyDescent="0.25">
      <c r="C84" s="14" t="s">
        <v>36</v>
      </c>
      <c r="D84" s="15"/>
      <c r="E84" s="21">
        <f>COUNTIF(G21:G76,"Yếu")</f>
        <v>0</v>
      </c>
      <c r="F84" s="22">
        <f t="shared" si="2"/>
        <v>0</v>
      </c>
      <c r="G84" s="64"/>
    </row>
    <row r="85" spans="1:10" s="1" customFormat="1" ht="15.75" x14ac:dyDescent="0.25">
      <c r="C85" s="14" t="s">
        <v>37</v>
      </c>
      <c r="D85" s="15"/>
      <c r="E85" s="21">
        <f>COUNTIF(G21:G76,"Không XL")</f>
        <v>56</v>
      </c>
      <c r="F85" s="22">
        <f t="shared" si="2"/>
        <v>1</v>
      </c>
      <c r="G85" s="64"/>
    </row>
    <row r="86" spans="1:10" ht="13.5" customHeight="1" x14ac:dyDescent="0.25"/>
    <row r="87" spans="1:10" ht="57" customHeight="1" x14ac:dyDescent="0.25">
      <c r="A87" s="78" t="s">
        <v>477</v>
      </c>
      <c r="B87" s="78"/>
      <c r="C87" s="78"/>
      <c r="D87" s="78"/>
      <c r="E87" s="78"/>
      <c r="F87" s="78"/>
      <c r="G87" s="78"/>
      <c r="H87" s="78"/>
      <c r="I87" s="78"/>
      <c r="J87" s="16"/>
    </row>
    <row r="88" spans="1:10" ht="11.25" customHeight="1" x14ac:dyDescent="0.25"/>
    <row r="89" spans="1:10" s="2" customFormat="1" x14ac:dyDescent="0.25">
      <c r="B89" s="75" t="s">
        <v>39</v>
      </c>
      <c r="C89" s="75"/>
      <c r="D89" s="75"/>
      <c r="E89" s="75"/>
      <c r="F89" s="75" t="s">
        <v>40</v>
      </c>
      <c r="G89" s="75"/>
      <c r="H89" s="75"/>
      <c r="I89" s="75"/>
    </row>
    <row r="94" spans="1:10" x14ac:dyDescent="0.25">
      <c r="B94" s="75" t="s">
        <v>590</v>
      </c>
      <c r="C94" s="96"/>
      <c r="D94" s="96"/>
      <c r="E94" s="96"/>
      <c r="F94" s="75" t="s">
        <v>435</v>
      </c>
      <c r="G94" s="96"/>
      <c r="H94" s="96"/>
      <c r="I94" s="96"/>
    </row>
    <row r="95" spans="1:10" x14ac:dyDescent="0.25">
      <c r="B95" s="69"/>
      <c r="C95" s="69"/>
      <c r="D95" s="69"/>
      <c r="H95" s="69"/>
      <c r="I95" s="69"/>
    </row>
    <row r="96" spans="1:10" x14ac:dyDescent="0.25">
      <c r="A96" s="94" t="s">
        <v>43</v>
      </c>
      <c r="B96" s="94"/>
      <c r="C96" s="94"/>
      <c r="D96" s="94"/>
      <c r="E96" s="94"/>
      <c r="F96" s="94"/>
      <c r="G96" s="94"/>
      <c r="H96" s="94"/>
      <c r="I96" s="94"/>
    </row>
    <row r="97" spans="1:9" ht="102" customHeight="1" x14ac:dyDescent="0.25">
      <c r="A97" s="95" t="s">
        <v>106</v>
      </c>
      <c r="B97" s="84"/>
      <c r="C97" s="84"/>
      <c r="D97" s="84"/>
      <c r="E97" s="84"/>
      <c r="F97" s="84"/>
      <c r="G97" s="84"/>
      <c r="H97" s="84"/>
      <c r="I97" s="84"/>
    </row>
    <row r="99" spans="1:9" x14ac:dyDescent="0.25">
      <c r="I99" s="17" t="s">
        <v>478</v>
      </c>
    </row>
    <row r="100" spans="1:9" x14ac:dyDescent="0.25">
      <c r="F100" s="75" t="s">
        <v>46</v>
      </c>
      <c r="G100" s="75"/>
      <c r="H100" s="75"/>
    </row>
    <row r="106" spans="1:9" x14ac:dyDescent="0.25">
      <c r="F106" s="96" t="s">
        <v>104</v>
      </c>
      <c r="G106" s="75"/>
      <c r="H106" s="75"/>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96:I96"/>
    <mergeCell ref="A97:I97"/>
    <mergeCell ref="F100:H100"/>
    <mergeCell ref="F106:H106"/>
    <mergeCell ref="C79:D79"/>
    <mergeCell ref="A87:I87"/>
    <mergeCell ref="B89:E89"/>
    <mergeCell ref="F89:I89"/>
    <mergeCell ref="B94:E94"/>
    <mergeCell ref="F94:I94"/>
  </mergeCells>
  <pageMargins left="0.51181102362204722" right="0.27559055118110237" top="0.59" bottom="0.28000000000000003" header="0.31496062992125984" footer="0.15748031496062992"/>
  <pageSetup paperSize="9" orientation="portrait" r:id="rId1"/>
  <headerFooter differentFirst="1">
    <oddHeader>&amp;C&amp;"Times New Roman,Regular"&amp;P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topLeftCell="A9" zoomScale="130" zoomScaleNormal="130" workbookViewId="0">
      <selection activeCell="F14" sqref="F14"/>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69" customWidth="1"/>
    <col min="6" max="6" width="9.140625" style="69"/>
    <col min="7" max="7" width="11.5703125" style="69"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66"/>
      <c r="B4" s="66"/>
      <c r="C4" s="66"/>
      <c r="D4" s="66"/>
      <c r="E4" s="66"/>
      <c r="F4" s="65"/>
      <c r="G4" s="65"/>
      <c r="H4" s="65"/>
      <c r="I4" s="65"/>
    </row>
    <row r="5" spans="1:9" ht="23.25" customHeight="1" x14ac:dyDescent="0.25">
      <c r="A5" s="75" t="s">
        <v>4</v>
      </c>
      <c r="B5" s="75"/>
      <c r="C5" s="75"/>
      <c r="D5" s="75"/>
      <c r="E5" s="75"/>
      <c r="F5" s="75"/>
      <c r="G5" s="75"/>
      <c r="H5" s="75"/>
      <c r="I5" s="75"/>
    </row>
    <row r="6" spans="1:9" s="2" customFormat="1" x14ac:dyDescent="0.25">
      <c r="B6" s="2" t="s">
        <v>591</v>
      </c>
      <c r="D6" s="9" t="s">
        <v>57</v>
      </c>
      <c r="F6" s="9" t="s">
        <v>473</v>
      </c>
    </row>
    <row r="7" spans="1:9" s="2" customFormat="1" x14ac:dyDescent="0.25">
      <c r="E7" s="65"/>
      <c r="F7" s="65"/>
      <c r="G7" s="65"/>
    </row>
    <row r="8" spans="1:9" ht="21.75" customHeight="1" x14ac:dyDescent="0.25">
      <c r="A8" s="10" t="s">
        <v>6</v>
      </c>
      <c r="B8" s="3" t="s">
        <v>476</v>
      </c>
    </row>
    <row r="9" spans="1:9" ht="21.75" customHeight="1" x14ac:dyDescent="0.25">
      <c r="A9" s="10" t="s">
        <v>8</v>
      </c>
      <c r="B9" s="2" t="s">
        <v>474</v>
      </c>
    </row>
    <row r="10" spans="1:9" ht="21.75" customHeight="1" x14ac:dyDescent="0.25">
      <c r="A10" s="10" t="s">
        <v>10</v>
      </c>
      <c r="B10" s="2" t="s">
        <v>11</v>
      </c>
    </row>
    <row r="11" spans="1:9" ht="22.5" customHeight="1" x14ac:dyDescent="0.25">
      <c r="A11" s="10"/>
      <c r="B11" s="3" t="s">
        <v>592</v>
      </c>
    </row>
    <row r="12" spans="1:9" ht="22.5" customHeight="1" x14ac:dyDescent="0.25">
      <c r="A12" s="10"/>
      <c r="B12" s="3" t="s">
        <v>666</v>
      </c>
    </row>
    <row r="13" spans="1:9" ht="22.5" customHeight="1" x14ac:dyDescent="0.25">
      <c r="A13" s="10"/>
      <c r="B13" s="3" t="s">
        <v>667</v>
      </c>
    </row>
    <row r="14" spans="1:9" ht="22.5" customHeight="1" x14ac:dyDescent="0.25">
      <c r="A14" s="10"/>
      <c r="B14" s="3" t="s">
        <v>668</v>
      </c>
    </row>
    <row r="15" spans="1:9" ht="22.5" customHeight="1" x14ac:dyDescent="0.25">
      <c r="A15" s="10"/>
      <c r="B15" s="3" t="s">
        <v>475</v>
      </c>
    </row>
    <row r="16" spans="1:9" ht="18.75" customHeight="1" x14ac:dyDescent="0.25">
      <c r="A16" s="10" t="s">
        <v>16</v>
      </c>
      <c r="B16" s="2" t="s">
        <v>17</v>
      </c>
    </row>
    <row r="17" spans="1:10" ht="57" customHeight="1" x14ac:dyDescent="0.25">
      <c r="A17" s="78" t="s">
        <v>18</v>
      </c>
      <c r="B17" s="78"/>
      <c r="C17" s="78"/>
      <c r="D17" s="78"/>
      <c r="E17" s="78"/>
      <c r="F17" s="78"/>
      <c r="G17" s="78"/>
      <c r="H17" s="78"/>
      <c r="I17" s="78"/>
      <c r="J17" s="16"/>
    </row>
    <row r="18" spans="1:10" ht="17.2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20.25" customHeight="1" x14ac:dyDescent="0.25">
      <c r="A20" s="85"/>
      <c r="B20" s="85"/>
      <c r="C20" s="91"/>
      <c r="D20" s="92"/>
      <c r="E20" s="86"/>
      <c r="F20" s="68" t="s">
        <v>25</v>
      </c>
      <c r="G20" s="68" t="s">
        <v>26</v>
      </c>
      <c r="H20" s="68" t="s">
        <v>27</v>
      </c>
      <c r="I20" s="87"/>
    </row>
    <row r="21" spans="1:10" ht="27" customHeight="1" x14ac:dyDescent="0.25">
      <c r="A21" s="18">
        <v>1</v>
      </c>
      <c r="B21" s="23" t="s">
        <v>593</v>
      </c>
      <c r="C21" s="44" t="s">
        <v>469</v>
      </c>
      <c r="D21" s="25" t="s">
        <v>60</v>
      </c>
      <c r="E21" s="45"/>
      <c r="F21" s="45"/>
      <c r="G21" s="23" t="str">
        <f>IF(AND(F21&gt;=90),"Xuất sắc",IF(AND(F21&gt;=80),"Tốt",IF(AND(F21&gt;=70),"Khá",IF(AND(F21&gt;=60),"TB",IF(AND(F21&gt;=50),"TB",IF(AND(F21&lt;50),IF(AND(F21&gt;0),"Yếu",IF(AND(F21=0),"Không XL"," "))))))))</f>
        <v>Không XL</v>
      </c>
      <c r="H21" s="70">
        <v>1</v>
      </c>
      <c r="I21" s="61"/>
    </row>
    <row r="22" spans="1:10" ht="27" customHeight="1" x14ac:dyDescent="0.25">
      <c r="A22" s="18">
        <v>2</v>
      </c>
      <c r="B22" s="23" t="s">
        <v>594</v>
      </c>
      <c r="C22" s="44" t="s">
        <v>595</v>
      </c>
      <c r="D22" s="25" t="s">
        <v>150</v>
      </c>
      <c r="E22" s="45"/>
      <c r="F22" s="45"/>
      <c r="G22" s="23" t="str">
        <f t="shared" ref="G22:G60" si="0">IF(AND(F22&gt;=90),"Xuất sắc",IF(AND(F22&gt;=80),"Tốt",IF(AND(F22&gt;=70),"Khá",IF(AND(F22&gt;=60),"TB",IF(AND(F22&gt;=50),"TB",IF(AND(F22&lt;50),IF(AND(F22&gt;0),"Yếu",IF(AND(F22=0),"Không XL"," "))))))))</f>
        <v>Không XL</v>
      </c>
      <c r="H22" s="70">
        <v>1</v>
      </c>
      <c r="I22" s="61"/>
    </row>
    <row r="23" spans="1:10" ht="27" customHeight="1" x14ac:dyDescent="0.25">
      <c r="A23" s="18">
        <v>3</v>
      </c>
      <c r="B23" s="23" t="s">
        <v>596</v>
      </c>
      <c r="C23" s="44" t="s">
        <v>597</v>
      </c>
      <c r="D23" s="25" t="s">
        <v>61</v>
      </c>
      <c r="E23" s="45"/>
      <c r="F23" s="45"/>
      <c r="G23" s="23" t="str">
        <f t="shared" si="0"/>
        <v>Không XL</v>
      </c>
      <c r="H23" s="70">
        <v>1</v>
      </c>
      <c r="I23" s="61" t="s">
        <v>93</v>
      </c>
    </row>
    <row r="24" spans="1:10" ht="30.75" customHeight="1" x14ac:dyDescent="0.25">
      <c r="A24" s="18">
        <v>4</v>
      </c>
      <c r="B24" s="23" t="s">
        <v>598</v>
      </c>
      <c r="C24" s="44" t="s">
        <v>599</v>
      </c>
      <c r="D24" s="25" t="s">
        <v>600</v>
      </c>
      <c r="E24" s="45"/>
      <c r="F24" s="45"/>
      <c r="G24" s="23" t="str">
        <f t="shared" si="0"/>
        <v>Không XL</v>
      </c>
      <c r="H24" s="70">
        <v>1</v>
      </c>
      <c r="I24" s="61"/>
    </row>
    <row r="25" spans="1:10" ht="27" customHeight="1" x14ac:dyDescent="0.25">
      <c r="A25" s="18">
        <v>5</v>
      </c>
      <c r="B25" s="23" t="s">
        <v>601</v>
      </c>
      <c r="C25" s="44" t="s">
        <v>247</v>
      </c>
      <c r="D25" s="25" t="s">
        <v>602</v>
      </c>
      <c r="E25" s="45"/>
      <c r="F25" s="45"/>
      <c r="G25" s="23" t="str">
        <f t="shared" si="0"/>
        <v>Không XL</v>
      </c>
      <c r="H25" s="70">
        <v>1</v>
      </c>
      <c r="I25" s="61"/>
    </row>
    <row r="26" spans="1:10" ht="27" customHeight="1" x14ac:dyDescent="0.25">
      <c r="A26" s="18">
        <v>6</v>
      </c>
      <c r="B26" s="23" t="s">
        <v>603</v>
      </c>
      <c r="C26" s="44" t="s">
        <v>139</v>
      </c>
      <c r="D26" s="25" t="s">
        <v>110</v>
      </c>
      <c r="E26" s="45"/>
      <c r="F26" s="45"/>
      <c r="G26" s="23" t="str">
        <f t="shared" si="0"/>
        <v>Không XL</v>
      </c>
      <c r="H26" s="70">
        <v>1</v>
      </c>
      <c r="I26" s="61"/>
    </row>
    <row r="27" spans="1:10" ht="27" customHeight="1" x14ac:dyDescent="0.25">
      <c r="A27" s="18">
        <v>7</v>
      </c>
      <c r="B27" s="23" t="s">
        <v>604</v>
      </c>
      <c r="C27" s="44" t="s">
        <v>605</v>
      </c>
      <c r="D27" s="25" t="s">
        <v>110</v>
      </c>
      <c r="E27" s="45"/>
      <c r="F27" s="45"/>
      <c r="G27" s="23" t="str">
        <f t="shared" si="0"/>
        <v>Không XL</v>
      </c>
      <c r="H27" s="70">
        <v>1</v>
      </c>
      <c r="I27" s="61"/>
    </row>
    <row r="28" spans="1:10" ht="27" customHeight="1" x14ac:dyDescent="0.25">
      <c r="A28" s="18">
        <v>8</v>
      </c>
      <c r="B28" s="23" t="s">
        <v>606</v>
      </c>
      <c r="C28" s="44" t="s">
        <v>59</v>
      </c>
      <c r="D28" s="25" t="s">
        <v>62</v>
      </c>
      <c r="E28" s="45"/>
      <c r="F28" s="45"/>
      <c r="G28" s="23" t="str">
        <f t="shared" si="0"/>
        <v>Không XL</v>
      </c>
      <c r="H28" s="70">
        <v>1</v>
      </c>
      <c r="I28" s="61"/>
    </row>
    <row r="29" spans="1:10" ht="27" customHeight="1" x14ac:dyDescent="0.25">
      <c r="A29" s="18">
        <v>9</v>
      </c>
      <c r="B29" s="23" t="s">
        <v>607</v>
      </c>
      <c r="C29" s="44" t="s">
        <v>608</v>
      </c>
      <c r="D29" s="25" t="s">
        <v>63</v>
      </c>
      <c r="E29" s="45"/>
      <c r="F29" s="45"/>
      <c r="G29" s="23" t="str">
        <f t="shared" si="0"/>
        <v>Không XL</v>
      </c>
      <c r="H29" s="70">
        <v>1</v>
      </c>
      <c r="I29" s="61"/>
    </row>
    <row r="30" spans="1:10" ht="27" customHeight="1" x14ac:dyDescent="0.25">
      <c r="A30" s="18">
        <v>10</v>
      </c>
      <c r="B30" s="23" t="s">
        <v>609</v>
      </c>
      <c r="C30" s="44" t="s">
        <v>610</v>
      </c>
      <c r="D30" s="25" t="s">
        <v>385</v>
      </c>
      <c r="E30" s="45"/>
      <c r="F30" s="45"/>
      <c r="G30" s="23" t="str">
        <f t="shared" si="0"/>
        <v>Không XL</v>
      </c>
      <c r="H30" s="70">
        <v>1</v>
      </c>
      <c r="I30" s="61"/>
    </row>
    <row r="31" spans="1:10" ht="27" customHeight="1" x14ac:dyDescent="0.25">
      <c r="A31" s="18">
        <v>11</v>
      </c>
      <c r="B31" s="23" t="s">
        <v>611</v>
      </c>
      <c r="C31" s="44" t="s">
        <v>171</v>
      </c>
      <c r="D31" s="25" t="s">
        <v>308</v>
      </c>
      <c r="E31" s="45"/>
      <c r="F31" s="45"/>
      <c r="G31" s="23" t="str">
        <f t="shared" si="0"/>
        <v>Không XL</v>
      </c>
      <c r="H31" s="70">
        <v>1</v>
      </c>
      <c r="I31" s="61" t="s">
        <v>94</v>
      </c>
    </row>
    <row r="32" spans="1:10" ht="27" customHeight="1" x14ac:dyDescent="0.25">
      <c r="A32" s="18">
        <v>12</v>
      </c>
      <c r="B32" s="23" t="s">
        <v>612</v>
      </c>
      <c r="C32" s="24" t="s">
        <v>122</v>
      </c>
      <c r="D32" s="25" t="s">
        <v>503</v>
      </c>
      <c r="E32" s="45"/>
      <c r="F32" s="45"/>
      <c r="G32" s="23" t="str">
        <f t="shared" si="0"/>
        <v>Không XL</v>
      </c>
      <c r="H32" s="70">
        <v>1</v>
      </c>
      <c r="I32" s="61"/>
    </row>
    <row r="33" spans="1:9" ht="27" customHeight="1" x14ac:dyDescent="0.25">
      <c r="A33" s="18">
        <v>13</v>
      </c>
      <c r="B33" s="23" t="s">
        <v>613</v>
      </c>
      <c r="C33" s="24" t="s">
        <v>614</v>
      </c>
      <c r="D33" s="25" t="s">
        <v>67</v>
      </c>
      <c r="E33" s="45"/>
      <c r="F33" s="45"/>
      <c r="G33" s="23" t="str">
        <f t="shared" si="0"/>
        <v>Không XL</v>
      </c>
      <c r="H33" s="70">
        <v>1</v>
      </c>
      <c r="I33" s="61"/>
    </row>
    <row r="34" spans="1:9" ht="27" customHeight="1" x14ac:dyDescent="0.25">
      <c r="A34" s="18">
        <v>14</v>
      </c>
      <c r="B34" s="23" t="s">
        <v>615</v>
      </c>
      <c r="C34" s="24" t="s">
        <v>616</v>
      </c>
      <c r="D34" s="25" t="s">
        <v>68</v>
      </c>
      <c r="E34" s="45"/>
      <c r="F34" s="45"/>
      <c r="G34" s="23" t="str">
        <f t="shared" si="0"/>
        <v>Không XL</v>
      </c>
      <c r="H34" s="70">
        <v>1</v>
      </c>
      <c r="I34" s="62"/>
    </row>
    <row r="35" spans="1:9" ht="27" customHeight="1" x14ac:dyDescent="0.25">
      <c r="A35" s="18">
        <v>15</v>
      </c>
      <c r="B35" s="23" t="s">
        <v>617</v>
      </c>
      <c r="C35" s="24" t="s">
        <v>618</v>
      </c>
      <c r="D35" s="25" t="s">
        <v>126</v>
      </c>
      <c r="E35" s="45"/>
      <c r="F35" s="45"/>
      <c r="G35" s="23" t="str">
        <f t="shared" si="0"/>
        <v>Không XL</v>
      </c>
      <c r="H35" s="70">
        <v>1</v>
      </c>
      <c r="I35" s="62"/>
    </row>
    <row r="36" spans="1:9" ht="27" customHeight="1" x14ac:dyDescent="0.25">
      <c r="A36" s="18">
        <v>16</v>
      </c>
      <c r="B36" s="23" t="s">
        <v>619</v>
      </c>
      <c r="C36" s="43" t="s">
        <v>102</v>
      </c>
      <c r="D36" s="25" t="s">
        <v>126</v>
      </c>
      <c r="E36" s="45"/>
      <c r="F36" s="45"/>
      <c r="G36" s="23" t="str">
        <f t="shared" si="0"/>
        <v>Không XL</v>
      </c>
      <c r="H36" s="70">
        <v>1</v>
      </c>
      <c r="I36" s="35"/>
    </row>
    <row r="37" spans="1:9" ht="27" customHeight="1" x14ac:dyDescent="0.25">
      <c r="A37" s="18">
        <v>17</v>
      </c>
      <c r="B37" s="23" t="s">
        <v>620</v>
      </c>
      <c r="C37" s="24" t="s">
        <v>621</v>
      </c>
      <c r="D37" s="25" t="s">
        <v>135</v>
      </c>
      <c r="E37" s="45"/>
      <c r="F37" s="45"/>
      <c r="G37" s="23" t="str">
        <f t="shared" si="0"/>
        <v>Không XL</v>
      </c>
      <c r="H37" s="70">
        <v>1</v>
      </c>
      <c r="I37" s="62"/>
    </row>
    <row r="38" spans="1:9" ht="27" customHeight="1" x14ac:dyDescent="0.25">
      <c r="A38" s="18">
        <v>18</v>
      </c>
      <c r="B38" s="23" t="s">
        <v>622</v>
      </c>
      <c r="C38" s="43" t="s">
        <v>122</v>
      </c>
      <c r="D38" s="25" t="s">
        <v>135</v>
      </c>
      <c r="E38" s="45"/>
      <c r="F38" s="45"/>
      <c r="G38" s="23" t="str">
        <f t="shared" si="0"/>
        <v>Không XL</v>
      </c>
      <c r="H38" s="70">
        <v>1</v>
      </c>
      <c r="I38" s="62"/>
    </row>
    <row r="39" spans="1:9" ht="27" customHeight="1" x14ac:dyDescent="0.25">
      <c r="A39" s="18">
        <v>19</v>
      </c>
      <c r="B39" s="23" t="s">
        <v>623</v>
      </c>
      <c r="C39" s="24" t="s">
        <v>624</v>
      </c>
      <c r="D39" s="25" t="s">
        <v>135</v>
      </c>
      <c r="E39" s="45"/>
      <c r="F39" s="45"/>
      <c r="G39" s="23" t="str">
        <f t="shared" si="0"/>
        <v>Không XL</v>
      </c>
      <c r="H39" s="70">
        <v>1</v>
      </c>
      <c r="I39" s="61"/>
    </row>
    <row r="40" spans="1:9" ht="27" customHeight="1" x14ac:dyDescent="0.25">
      <c r="A40" s="18">
        <v>20</v>
      </c>
      <c r="B40" s="23" t="s">
        <v>625</v>
      </c>
      <c r="C40" s="43" t="s">
        <v>122</v>
      </c>
      <c r="D40" s="25" t="s">
        <v>141</v>
      </c>
      <c r="E40" s="45"/>
      <c r="F40" s="45"/>
      <c r="G40" s="23" t="str">
        <f t="shared" si="0"/>
        <v>Không XL</v>
      </c>
      <c r="H40" s="70">
        <v>1</v>
      </c>
      <c r="I40" s="71" t="s">
        <v>286</v>
      </c>
    </row>
    <row r="41" spans="1:9" ht="27" customHeight="1" x14ac:dyDescent="0.25">
      <c r="A41" s="18">
        <v>21</v>
      </c>
      <c r="B41" s="23" t="s">
        <v>626</v>
      </c>
      <c r="C41" s="24" t="s">
        <v>64</v>
      </c>
      <c r="D41" s="25" t="s">
        <v>72</v>
      </c>
      <c r="E41" s="45"/>
      <c r="F41" s="45"/>
      <c r="G41" s="23" t="str">
        <f t="shared" si="0"/>
        <v>Không XL</v>
      </c>
      <c r="H41" s="70">
        <v>1</v>
      </c>
      <c r="I41" s="73" t="s">
        <v>287</v>
      </c>
    </row>
    <row r="42" spans="1:9" ht="27" customHeight="1" x14ac:dyDescent="0.25">
      <c r="A42" s="18">
        <v>22</v>
      </c>
      <c r="B42" s="23" t="s">
        <v>627</v>
      </c>
      <c r="C42" s="24" t="s">
        <v>628</v>
      </c>
      <c r="D42" s="25" t="s">
        <v>101</v>
      </c>
      <c r="E42" s="45"/>
      <c r="F42" s="45"/>
      <c r="G42" s="23" t="str">
        <f t="shared" si="0"/>
        <v>Không XL</v>
      </c>
      <c r="H42" s="70">
        <v>1</v>
      </c>
      <c r="I42" s="62"/>
    </row>
    <row r="43" spans="1:9" ht="27" customHeight="1" x14ac:dyDescent="0.25">
      <c r="A43" s="18">
        <v>23</v>
      </c>
      <c r="B43" s="23" t="s">
        <v>629</v>
      </c>
      <c r="C43" s="24" t="s">
        <v>630</v>
      </c>
      <c r="D43" s="25" t="s">
        <v>75</v>
      </c>
      <c r="E43" s="45"/>
      <c r="F43" s="45"/>
      <c r="G43" s="23" t="str">
        <f t="shared" si="0"/>
        <v>Không XL</v>
      </c>
      <c r="H43" s="70">
        <v>1</v>
      </c>
      <c r="I43" s="62"/>
    </row>
    <row r="44" spans="1:9" ht="27" customHeight="1" x14ac:dyDescent="0.25">
      <c r="A44" s="18">
        <v>24</v>
      </c>
      <c r="B44" s="23" t="s">
        <v>631</v>
      </c>
      <c r="C44" s="24" t="s">
        <v>632</v>
      </c>
      <c r="D44" s="25" t="s">
        <v>633</v>
      </c>
      <c r="E44" s="45"/>
      <c r="F44" s="45"/>
      <c r="G44" s="23" t="str">
        <f t="shared" si="0"/>
        <v>Không XL</v>
      </c>
      <c r="H44" s="70">
        <v>1</v>
      </c>
      <c r="I44" s="62"/>
    </row>
    <row r="45" spans="1:9" ht="27" customHeight="1" x14ac:dyDescent="0.25">
      <c r="A45" s="18">
        <v>25</v>
      </c>
      <c r="B45" s="23" t="s">
        <v>634</v>
      </c>
      <c r="C45" s="24" t="s">
        <v>411</v>
      </c>
      <c r="D45" s="25" t="s">
        <v>105</v>
      </c>
      <c r="E45" s="45"/>
      <c r="F45" s="45"/>
      <c r="G45" s="23" t="str">
        <f t="shared" si="0"/>
        <v>Không XL</v>
      </c>
      <c r="H45" s="70">
        <v>1</v>
      </c>
      <c r="I45" s="35"/>
    </row>
    <row r="46" spans="1:9" ht="27" customHeight="1" x14ac:dyDescent="0.25">
      <c r="A46" s="18">
        <v>26</v>
      </c>
      <c r="B46" s="23" t="s">
        <v>635</v>
      </c>
      <c r="C46" s="24" t="s">
        <v>636</v>
      </c>
      <c r="D46" s="25" t="s">
        <v>105</v>
      </c>
      <c r="E46" s="45"/>
      <c r="F46" s="45"/>
      <c r="G46" s="23" t="str">
        <f t="shared" si="0"/>
        <v>Không XL</v>
      </c>
      <c r="H46" s="70">
        <v>1</v>
      </c>
      <c r="I46" s="62"/>
    </row>
    <row r="47" spans="1:9" ht="27" customHeight="1" x14ac:dyDescent="0.25">
      <c r="A47" s="18">
        <v>27</v>
      </c>
      <c r="B47" s="23" t="s">
        <v>637</v>
      </c>
      <c r="C47" s="24" t="s">
        <v>638</v>
      </c>
      <c r="D47" s="25" t="s">
        <v>639</v>
      </c>
      <c r="E47" s="45"/>
      <c r="F47" s="45"/>
      <c r="G47" s="23" t="str">
        <f t="shared" si="0"/>
        <v>Không XL</v>
      </c>
      <c r="H47" s="70">
        <v>1</v>
      </c>
      <c r="I47" s="62"/>
    </row>
    <row r="48" spans="1:9" ht="27" customHeight="1" x14ac:dyDescent="0.25">
      <c r="A48" s="18">
        <v>28</v>
      </c>
      <c r="B48" s="23" t="s">
        <v>640</v>
      </c>
      <c r="C48" s="24" t="s">
        <v>440</v>
      </c>
      <c r="D48" s="25" t="s">
        <v>641</v>
      </c>
      <c r="E48" s="45"/>
      <c r="F48" s="45"/>
      <c r="G48" s="23" t="str">
        <f t="shared" si="0"/>
        <v>Không XL</v>
      </c>
      <c r="H48" s="70">
        <v>1</v>
      </c>
      <c r="I48" s="73" t="s">
        <v>665</v>
      </c>
    </row>
    <row r="49" spans="1:9" ht="27" customHeight="1" x14ac:dyDescent="0.25">
      <c r="A49" s="18">
        <v>29</v>
      </c>
      <c r="B49" s="23" t="s">
        <v>642</v>
      </c>
      <c r="C49" s="24" t="s">
        <v>122</v>
      </c>
      <c r="D49" s="25" t="s">
        <v>98</v>
      </c>
      <c r="E49" s="45"/>
      <c r="F49" s="45"/>
      <c r="G49" s="23" t="str">
        <f t="shared" si="0"/>
        <v>Không XL</v>
      </c>
      <c r="H49" s="70">
        <v>1</v>
      </c>
      <c r="I49" s="61"/>
    </row>
    <row r="50" spans="1:9" ht="27" customHeight="1" x14ac:dyDescent="0.25">
      <c r="A50" s="18">
        <v>30</v>
      </c>
      <c r="B50" s="23" t="s">
        <v>643</v>
      </c>
      <c r="C50" s="24" t="s">
        <v>644</v>
      </c>
      <c r="D50" s="25" t="s">
        <v>132</v>
      </c>
      <c r="E50" s="45"/>
      <c r="F50" s="45"/>
      <c r="G50" s="23" t="str">
        <f t="shared" si="0"/>
        <v>Không XL</v>
      </c>
      <c r="H50" s="70">
        <v>1</v>
      </c>
      <c r="I50" s="61"/>
    </row>
    <row r="51" spans="1:9" ht="27" customHeight="1" x14ac:dyDescent="0.25">
      <c r="A51" s="18">
        <v>31</v>
      </c>
      <c r="B51" s="23" t="s">
        <v>645</v>
      </c>
      <c r="C51" s="24" t="s">
        <v>646</v>
      </c>
      <c r="D51" s="25" t="s">
        <v>123</v>
      </c>
      <c r="E51" s="45"/>
      <c r="F51" s="45"/>
      <c r="G51" s="23" t="str">
        <f t="shared" si="0"/>
        <v>Không XL</v>
      </c>
      <c r="H51" s="70">
        <v>1</v>
      </c>
      <c r="I51" s="62"/>
    </row>
    <row r="52" spans="1:9" ht="27" customHeight="1" x14ac:dyDescent="0.25">
      <c r="A52" s="18">
        <v>32</v>
      </c>
      <c r="B52" s="23" t="s">
        <v>647</v>
      </c>
      <c r="C52" s="24" t="s">
        <v>545</v>
      </c>
      <c r="D52" s="25" t="s">
        <v>648</v>
      </c>
      <c r="E52" s="45"/>
      <c r="F52" s="45"/>
      <c r="G52" s="23" t="str">
        <f t="shared" si="0"/>
        <v>Không XL</v>
      </c>
      <c r="H52" s="70">
        <v>1</v>
      </c>
      <c r="I52" s="62"/>
    </row>
    <row r="53" spans="1:9" ht="27" customHeight="1" x14ac:dyDescent="0.25">
      <c r="A53" s="18">
        <v>33</v>
      </c>
      <c r="B53" s="23" t="s">
        <v>649</v>
      </c>
      <c r="C53" s="24" t="s">
        <v>471</v>
      </c>
      <c r="D53" s="25" t="s">
        <v>138</v>
      </c>
      <c r="E53" s="45"/>
      <c r="F53" s="45"/>
      <c r="G53" s="23" t="str">
        <f t="shared" si="0"/>
        <v>Không XL</v>
      </c>
      <c r="H53" s="70">
        <v>1</v>
      </c>
      <c r="I53" s="62"/>
    </row>
    <row r="54" spans="1:9" ht="27" customHeight="1" x14ac:dyDescent="0.25">
      <c r="A54" s="18">
        <v>34</v>
      </c>
      <c r="B54" s="23" t="s">
        <v>650</v>
      </c>
      <c r="C54" s="24" t="s">
        <v>74</v>
      </c>
      <c r="D54" s="25" t="s">
        <v>270</v>
      </c>
      <c r="E54" s="45"/>
      <c r="F54" s="45"/>
      <c r="G54" s="23" t="str">
        <f t="shared" si="0"/>
        <v>Không XL</v>
      </c>
      <c r="H54" s="70">
        <v>1</v>
      </c>
      <c r="I54" s="62"/>
    </row>
    <row r="55" spans="1:9" ht="27" customHeight="1" x14ac:dyDescent="0.25">
      <c r="A55" s="18">
        <v>35</v>
      </c>
      <c r="B55" s="23" t="s">
        <v>651</v>
      </c>
      <c r="C55" s="24" t="s">
        <v>652</v>
      </c>
      <c r="D55" s="25" t="s">
        <v>83</v>
      </c>
      <c r="E55" s="45"/>
      <c r="F55" s="45"/>
      <c r="G55" s="23" t="str">
        <f t="shared" si="0"/>
        <v>Không XL</v>
      </c>
      <c r="H55" s="70">
        <v>1</v>
      </c>
      <c r="I55" s="62"/>
    </row>
    <row r="56" spans="1:9" ht="27" customHeight="1" x14ac:dyDescent="0.25">
      <c r="A56" s="18">
        <v>36</v>
      </c>
      <c r="B56" s="23" t="s">
        <v>653</v>
      </c>
      <c r="C56" s="24" t="s">
        <v>654</v>
      </c>
      <c r="D56" s="25" t="s">
        <v>655</v>
      </c>
      <c r="E56" s="45"/>
      <c r="F56" s="45"/>
      <c r="G56" s="23" t="str">
        <f t="shared" si="0"/>
        <v>Không XL</v>
      </c>
      <c r="H56" s="70">
        <v>1</v>
      </c>
      <c r="I56" s="63"/>
    </row>
    <row r="57" spans="1:9" ht="27" customHeight="1" x14ac:dyDescent="0.25">
      <c r="A57" s="18">
        <v>37</v>
      </c>
      <c r="B57" s="23" t="s">
        <v>656</v>
      </c>
      <c r="C57" s="24" t="s">
        <v>657</v>
      </c>
      <c r="D57" s="25" t="s">
        <v>658</v>
      </c>
      <c r="E57" s="45"/>
      <c r="F57" s="45"/>
      <c r="G57" s="23" t="str">
        <f t="shared" si="0"/>
        <v>Không XL</v>
      </c>
      <c r="H57" s="70">
        <v>1</v>
      </c>
      <c r="I57" s="62" t="s">
        <v>289</v>
      </c>
    </row>
    <row r="58" spans="1:9" ht="27" customHeight="1" x14ac:dyDescent="0.25">
      <c r="A58" s="18">
        <v>38</v>
      </c>
      <c r="B58" s="23" t="s">
        <v>659</v>
      </c>
      <c r="C58" s="24" t="s">
        <v>660</v>
      </c>
      <c r="D58" s="25" t="s">
        <v>661</v>
      </c>
      <c r="E58" s="45"/>
      <c r="F58" s="45"/>
      <c r="G58" s="23" t="str">
        <f t="shared" si="0"/>
        <v>Không XL</v>
      </c>
      <c r="H58" s="70">
        <v>1</v>
      </c>
      <c r="I58" s="62"/>
    </row>
    <row r="59" spans="1:9" ht="27" customHeight="1" x14ac:dyDescent="0.25">
      <c r="A59" s="18">
        <v>39</v>
      </c>
      <c r="B59" s="23" t="s">
        <v>662</v>
      </c>
      <c r="C59" s="24" t="s">
        <v>59</v>
      </c>
      <c r="D59" s="25" t="s">
        <v>663</v>
      </c>
      <c r="E59" s="45"/>
      <c r="F59" s="45"/>
      <c r="G59" s="23" t="str">
        <f t="shared" si="0"/>
        <v>Không XL</v>
      </c>
      <c r="H59" s="70">
        <v>1</v>
      </c>
      <c r="I59" s="62" t="s">
        <v>95</v>
      </c>
    </row>
    <row r="60" spans="1:9" ht="27" customHeight="1" x14ac:dyDescent="0.25">
      <c r="A60" s="18">
        <v>40</v>
      </c>
      <c r="B60" s="23" t="s">
        <v>664</v>
      </c>
      <c r="C60" s="43" t="s">
        <v>438</v>
      </c>
      <c r="D60" s="25" t="s">
        <v>133</v>
      </c>
      <c r="E60" s="45"/>
      <c r="F60" s="45"/>
      <c r="G60" s="23" t="str">
        <f t="shared" si="0"/>
        <v>Không XL</v>
      </c>
      <c r="H60" s="70">
        <v>1</v>
      </c>
      <c r="I60" s="35"/>
    </row>
    <row r="61" spans="1:9" ht="18.75" customHeight="1" x14ac:dyDescent="0.25">
      <c r="B61" s="26"/>
      <c r="C61" s="26"/>
      <c r="D61" s="26"/>
      <c r="E61" s="27"/>
      <c r="F61" s="27"/>
      <c r="G61" s="27"/>
      <c r="H61" s="26"/>
    </row>
    <row r="62" spans="1:9" s="1" customFormat="1" ht="26.25" customHeight="1" x14ac:dyDescent="0.25">
      <c r="B62" s="3" t="s">
        <v>28</v>
      </c>
      <c r="E62" s="64"/>
      <c r="F62" s="64"/>
      <c r="G62" s="64"/>
    </row>
    <row r="63" spans="1:9" s="1" customFormat="1" ht="31.5" x14ac:dyDescent="0.25">
      <c r="B63" s="13"/>
      <c r="C63" s="80" t="s">
        <v>29</v>
      </c>
      <c r="D63" s="81"/>
      <c r="E63" s="67" t="s">
        <v>30</v>
      </c>
      <c r="F63" s="67" t="s">
        <v>31</v>
      </c>
      <c r="G63" s="64"/>
    </row>
    <row r="64" spans="1:9" s="1" customFormat="1" ht="20.25" x14ac:dyDescent="0.3">
      <c r="C64" s="14" t="s">
        <v>32</v>
      </c>
      <c r="D64" s="15"/>
      <c r="E64" s="21">
        <f>COUNTIF(G21:G60,"Xuất sắc")</f>
        <v>0</v>
      </c>
      <c r="F64" s="22">
        <f>E64/$A$60</f>
        <v>0</v>
      </c>
      <c r="G64" s="20"/>
    </row>
    <row r="65" spans="1:10" s="1" customFormat="1" ht="15.75" x14ac:dyDescent="0.25">
      <c r="C65" s="14" t="s">
        <v>33</v>
      </c>
      <c r="D65" s="15"/>
      <c r="E65" s="21">
        <f>COUNTIF(G21:G60,"Tốt")</f>
        <v>0</v>
      </c>
      <c r="F65" s="22">
        <f t="shared" ref="F65:F69" si="1">E65/$A$60</f>
        <v>0</v>
      </c>
      <c r="G65" s="64"/>
    </row>
    <row r="66" spans="1:10" s="1" customFormat="1" ht="15.75" x14ac:dyDescent="0.25">
      <c r="C66" s="14" t="s">
        <v>34</v>
      </c>
      <c r="D66" s="15"/>
      <c r="E66" s="21">
        <f>COUNTIF(G21:G60,"Khá")</f>
        <v>0</v>
      </c>
      <c r="F66" s="22">
        <f t="shared" si="1"/>
        <v>0</v>
      </c>
      <c r="G66" s="64"/>
    </row>
    <row r="67" spans="1:10" s="1" customFormat="1" ht="15.75" x14ac:dyDescent="0.25">
      <c r="C67" s="14" t="s">
        <v>35</v>
      </c>
      <c r="D67" s="15"/>
      <c r="E67" s="21">
        <f>COUNTIF(G21:G60,"TB")</f>
        <v>0</v>
      </c>
      <c r="F67" s="22">
        <f t="shared" si="1"/>
        <v>0</v>
      </c>
      <c r="G67" s="64"/>
    </row>
    <row r="68" spans="1:10" s="1" customFormat="1" ht="15.75" x14ac:dyDescent="0.25">
      <c r="C68" s="14" t="s">
        <v>36</v>
      </c>
      <c r="D68" s="15"/>
      <c r="E68" s="21">
        <f>COUNTIF(G21:G60,"Yếu")</f>
        <v>0</v>
      </c>
      <c r="F68" s="22">
        <f t="shared" si="1"/>
        <v>0</v>
      </c>
      <c r="G68" s="64"/>
    </row>
    <row r="69" spans="1:10" s="1" customFormat="1" ht="15.75" x14ac:dyDescent="0.25">
      <c r="C69" s="14" t="s">
        <v>37</v>
      </c>
      <c r="D69" s="15"/>
      <c r="E69" s="21">
        <f>COUNTIF(G21:G60,"Không XL")</f>
        <v>40</v>
      </c>
      <c r="F69" s="22">
        <f t="shared" si="1"/>
        <v>1</v>
      </c>
      <c r="G69" s="64"/>
    </row>
    <row r="71" spans="1:10" ht="57" customHeight="1" x14ac:dyDescent="0.25">
      <c r="A71" s="78" t="s">
        <v>477</v>
      </c>
      <c r="B71" s="78"/>
      <c r="C71" s="78"/>
      <c r="D71" s="78"/>
      <c r="E71" s="78"/>
      <c r="F71" s="78"/>
      <c r="G71" s="78"/>
      <c r="H71" s="78"/>
      <c r="I71" s="78"/>
      <c r="J71" s="16"/>
    </row>
    <row r="73" spans="1:10" s="2" customFormat="1" x14ac:dyDescent="0.25">
      <c r="B73" s="75" t="s">
        <v>39</v>
      </c>
      <c r="C73" s="75"/>
      <c r="D73" s="75"/>
      <c r="E73" s="75"/>
      <c r="F73" s="75" t="s">
        <v>40</v>
      </c>
      <c r="G73" s="75"/>
      <c r="H73" s="75"/>
      <c r="I73" s="75"/>
    </row>
    <row r="78" spans="1:10" x14ac:dyDescent="0.25">
      <c r="B78" s="75" t="s">
        <v>669</v>
      </c>
      <c r="C78" s="96"/>
      <c r="D78" s="96"/>
      <c r="E78" s="96"/>
      <c r="F78" s="75" t="s">
        <v>670</v>
      </c>
      <c r="G78" s="96"/>
      <c r="H78" s="96"/>
      <c r="I78" s="96"/>
    </row>
    <row r="79" spans="1:10" x14ac:dyDescent="0.25">
      <c r="B79" s="69"/>
      <c r="C79" s="69"/>
      <c r="D79" s="69"/>
      <c r="H79" s="69"/>
      <c r="I79" s="69"/>
    </row>
    <row r="80" spans="1:10" x14ac:dyDescent="0.25">
      <c r="A80" s="94" t="s">
        <v>43</v>
      </c>
      <c r="B80" s="94"/>
      <c r="C80" s="94"/>
      <c r="D80" s="94"/>
      <c r="E80" s="94"/>
      <c r="F80" s="94"/>
      <c r="G80" s="94"/>
      <c r="H80" s="94"/>
      <c r="I80" s="94"/>
    </row>
    <row r="81" spans="1:9" ht="102" customHeight="1" x14ac:dyDescent="0.25">
      <c r="A81" s="95" t="s">
        <v>106</v>
      </c>
      <c r="B81" s="84"/>
      <c r="C81" s="84"/>
      <c r="D81" s="84"/>
      <c r="E81" s="84"/>
      <c r="F81" s="84"/>
      <c r="G81" s="84"/>
      <c r="H81" s="84"/>
      <c r="I81" s="84"/>
    </row>
    <row r="83" spans="1:9" x14ac:dyDescent="0.25">
      <c r="I83" s="17" t="s">
        <v>478</v>
      </c>
    </row>
    <row r="84" spans="1:9" x14ac:dyDescent="0.25">
      <c r="F84" s="75" t="s">
        <v>46</v>
      </c>
      <c r="G84" s="75"/>
      <c r="H84" s="75"/>
    </row>
    <row r="90" spans="1:9" x14ac:dyDescent="0.25">
      <c r="F90" s="96" t="s">
        <v>104</v>
      </c>
      <c r="G90" s="75"/>
      <c r="H90" s="75"/>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80:I80"/>
    <mergeCell ref="A81:I81"/>
    <mergeCell ref="F84:H84"/>
    <mergeCell ref="F90:H90"/>
    <mergeCell ref="C63:D63"/>
    <mergeCell ref="A71:I71"/>
    <mergeCell ref="B73:E73"/>
    <mergeCell ref="F73:I73"/>
    <mergeCell ref="B78:E78"/>
    <mergeCell ref="F78:I78"/>
  </mergeCells>
  <pageMargins left="0.51181102362204722" right="0.27559055118110237" top="0.59" bottom="0.28000000000000003" header="0.31496062992125984" footer="0.15748031496062992"/>
  <pageSetup paperSize="9" orientation="portrait" r:id="rId1"/>
  <headerFooter differentFirst="1">
    <oddHeader>&amp;C&amp;"Times New Roman,Regular"&amp;P</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opLeftCell="A43" zoomScale="130" zoomScaleNormal="130" workbookViewId="0">
      <selection activeCell="H48" sqref="H48"/>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69" customWidth="1"/>
    <col min="6" max="6" width="9.140625" style="69"/>
    <col min="7" max="7" width="11.5703125" style="69"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66"/>
      <c r="B4" s="66"/>
      <c r="C4" s="66"/>
      <c r="D4" s="66"/>
      <c r="E4" s="66"/>
      <c r="F4" s="65"/>
      <c r="G4" s="65"/>
      <c r="H4" s="65"/>
      <c r="I4" s="65"/>
    </row>
    <row r="5" spans="1:9" ht="23.25" customHeight="1" x14ac:dyDescent="0.25">
      <c r="A5" s="75" t="s">
        <v>4</v>
      </c>
      <c r="B5" s="75"/>
      <c r="C5" s="75"/>
      <c r="D5" s="75"/>
      <c r="E5" s="75"/>
      <c r="F5" s="75"/>
      <c r="G5" s="75"/>
      <c r="H5" s="75"/>
      <c r="I5" s="75"/>
    </row>
    <row r="6" spans="1:9" s="2" customFormat="1" x14ac:dyDescent="0.25">
      <c r="B6" s="2" t="s">
        <v>671</v>
      </c>
      <c r="D6" s="9" t="s">
        <v>57</v>
      </c>
      <c r="F6" s="9" t="s">
        <v>473</v>
      </c>
    </row>
    <row r="7" spans="1:9" s="2" customFormat="1" x14ac:dyDescent="0.25">
      <c r="E7" s="65"/>
      <c r="F7" s="65"/>
      <c r="G7" s="65"/>
    </row>
    <row r="8" spans="1:9" ht="21.75" customHeight="1" x14ac:dyDescent="0.25">
      <c r="A8" s="10" t="s">
        <v>6</v>
      </c>
      <c r="B8" s="3" t="s">
        <v>476</v>
      </c>
    </row>
    <row r="9" spans="1:9" ht="21.75" customHeight="1" x14ac:dyDescent="0.25">
      <c r="A9" s="10" t="s">
        <v>8</v>
      </c>
      <c r="B9" s="2" t="s">
        <v>474</v>
      </c>
    </row>
    <row r="10" spans="1:9" ht="21.75" customHeight="1" x14ac:dyDescent="0.25">
      <c r="A10" s="10" t="s">
        <v>10</v>
      </c>
      <c r="B10" s="2" t="s">
        <v>11</v>
      </c>
    </row>
    <row r="11" spans="1:9" ht="22.5" customHeight="1" x14ac:dyDescent="0.25">
      <c r="A11" s="10"/>
      <c r="B11" s="3" t="s">
        <v>145</v>
      </c>
    </row>
    <row r="12" spans="1:9" ht="22.5" customHeight="1" x14ac:dyDescent="0.25">
      <c r="A12" s="10"/>
      <c r="B12" s="3" t="s">
        <v>712</v>
      </c>
    </row>
    <row r="13" spans="1:9" ht="22.5" customHeight="1" x14ac:dyDescent="0.25">
      <c r="A13" s="10"/>
      <c r="B13" s="3" t="s">
        <v>672</v>
      </c>
    </row>
    <row r="14" spans="1:9" ht="22.5" customHeight="1" x14ac:dyDescent="0.25">
      <c r="A14" s="10"/>
      <c r="B14" s="3" t="s">
        <v>713</v>
      </c>
    </row>
    <row r="15" spans="1:9" ht="22.5" customHeight="1" x14ac:dyDescent="0.25">
      <c r="A15" s="10"/>
      <c r="B15" s="3" t="s">
        <v>475</v>
      </c>
    </row>
    <row r="16" spans="1:9" ht="18.75" customHeight="1" x14ac:dyDescent="0.25">
      <c r="A16" s="10" t="s">
        <v>16</v>
      </c>
      <c r="B16" s="2" t="s">
        <v>17</v>
      </c>
    </row>
    <row r="17" spans="1:10" ht="57" customHeight="1" x14ac:dyDescent="0.25">
      <c r="A17" s="78" t="s">
        <v>18</v>
      </c>
      <c r="B17" s="78"/>
      <c r="C17" s="78"/>
      <c r="D17" s="78"/>
      <c r="E17" s="78"/>
      <c r="F17" s="78"/>
      <c r="G17" s="78"/>
      <c r="H17" s="78"/>
      <c r="I17" s="78"/>
      <c r="J17" s="16"/>
    </row>
    <row r="18" spans="1:10" ht="17.2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20.25" customHeight="1" x14ac:dyDescent="0.25">
      <c r="A20" s="85"/>
      <c r="B20" s="85"/>
      <c r="C20" s="91"/>
      <c r="D20" s="92"/>
      <c r="E20" s="86"/>
      <c r="F20" s="68" t="s">
        <v>25</v>
      </c>
      <c r="G20" s="68" t="s">
        <v>26</v>
      </c>
      <c r="H20" s="68" t="s">
        <v>27</v>
      </c>
      <c r="I20" s="87"/>
    </row>
    <row r="21" spans="1:10" ht="28.5" customHeight="1" x14ac:dyDescent="0.25">
      <c r="A21" s="18">
        <v>1</v>
      </c>
      <c r="B21" s="23" t="s">
        <v>673</v>
      </c>
      <c r="C21" s="44" t="s">
        <v>674</v>
      </c>
      <c r="D21" s="25" t="s">
        <v>61</v>
      </c>
      <c r="E21" s="45"/>
      <c r="F21" s="45"/>
      <c r="G21" s="23" t="str">
        <f>IF(AND(F21&gt;=90),"Xuất sắc",IF(AND(F21&gt;=80),"Tốt",IF(AND(F21&gt;=70),"Khá",IF(AND(F21&gt;=60),"TB",IF(AND(F21&gt;=50),"TB",IF(AND(F21&lt;50),IF(AND(F21&gt;0),"Yếu",IF(AND(F21=0),"Không XL"," "))))))))</f>
        <v>Không XL</v>
      </c>
      <c r="H21" s="70">
        <v>1</v>
      </c>
      <c r="I21" s="61"/>
    </row>
    <row r="22" spans="1:10" ht="28.5" customHeight="1" x14ac:dyDescent="0.25">
      <c r="A22" s="18">
        <v>2</v>
      </c>
      <c r="B22" s="23" t="s">
        <v>675</v>
      </c>
      <c r="C22" s="44" t="s">
        <v>676</v>
      </c>
      <c r="D22" s="25" t="s">
        <v>100</v>
      </c>
      <c r="E22" s="45"/>
      <c r="F22" s="45"/>
      <c r="G22" s="23" t="str">
        <f t="shared" ref="G22:G45" si="0">IF(AND(F22&gt;=90),"Xuất sắc",IF(AND(F22&gt;=80),"Tốt",IF(AND(F22&gt;=70),"Khá",IF(AND(F22&gt;=60),"TB",IF(AND(F22&gt;=50),"TB",IF(AND(F22&lt;50),IF(AND(F22&gt;0),"Yếu",IF(AND(F22=0),"Không XL"," "))))))))</f>
        <v>Không XL</v>
      </c>
      <c r="H22" s="70">
        <v>1</v>
      </c>
      <c r="I22" s="61"/>
    </row>
    <row r="23" spans="1:10" ht="28.5" customHeight="1" x14ac:dyDescent="0.25">
      <c r="A23" s="18">
        <v>3</v>
      </c>
      <c r="B23" s="23" t="s">
        <v>677</v>
      </c>
      <c r="C23" s="44" t="s">
        <v>125</v>
      </c>
      <c r="D23" s="25" t="s">
        <v>62</v>
      </c>
      <c r="E23" s="45"/>
      <c r="F23" s="45"/>
      <c r="G23" s="23" t="str">
        <f t="shared" si="0"/>
        <v>Không XL</v>
      </c>
      <c r="H23" s="70">
        <v>1</v>
      </c>
      <c r="I23" s="61"/>
    </row>
    <row r="24" spans="1:10" ht="28.5" customHeight="1" x14ac:dyDescent="0.25">
      <c r="A24" s="18">
        <v>4</v>
      </c>
      <c r="B24" s="23" t="s">
        <v>678</v>
      </c>
      <c r="C24" s="44" t="s">
        <v>679</v>
      </c>
      <c r="D24" s="25" t="s">
        <v>63</v>
      </c>
      <c r="E24" s="45"/>
      <c r="F24" s="45"/>
      <c r="G24" s="23" t="str">
        <f t="shared" si="0"/>
        <v>Không XL</v>
      </c>
      <c r="H24" s="70">
        <v>1</v>
      </c>
      <c r="I24" s="61"/>
    </row>
    <row r="25" spans="1:10" ht="28.5" customHeight="1" x14ac:dyDescent="0.25">
      <c r="A25" s="18">
        <v>5</v>
      </c>
      <c r="B25" s="23" t="s">
        <v>680</v>
      </c>
      <c r="C25" s="44" t="s">
        <v>171</v>
      </c>
      <c r="D25" s="25" t="s">
        <v>305</v>
      </c>
      <c r="E25" s="45"/>
      <c r="F25" s="45"/>
      <c r="G25" s="23" t="str">
        <f t="shared" si="0"/>
        <v>Không XL</v>
      </c>
      <c r="H25" s="70">
        <v>1</v>
      </c>
      <c r="I25" s="61"/>
    </row>
    <row r="26" spans="1:10" ht="28.5" customHeight="1" x14ac:dyDescent="0.25">
      <c r="A26" s="18">
        <v>6</v>
      </c>
      <c r="B26" s="23" t="s">
        <v>681</v>
      </c>
      <c r="C26" s="44" t="s">
        <v>118</v>
      </c>
      <c r="D26" s="25" t="s">
        <v>308</v>
      </c>
      <c r="E26" s="45"/>
      <c r="F26" s="45"/>
      <c r="G26" s="23" t="str">
        <f t="shared" si="0"/>
        <v>Không XL</v>
      </c>
      <c r="H26" s="70">
        <v>1</v>
      </c>
      <c r="I26" s="61" t="s">
        <v>93</v>
      </c>
    </row>
    <row r="27" spans="1:10" ht="28.5" customHeight="1" x14ac:dyDescent="0.25">
      <c r="A27" s="18">
        <v>7</v>
      </c>
      <c r="B27" s="23" t="s">
        <v>682</v>
      </c>
      <c r="C27" s="44" t="s">
        <v>439</v>
      </c>
      <c r="D27" s="25" t="s">
        <v>311</v>
      </c>
      <c r="E27" s="45"/>
      <c r="F27" s="45"/>
      <c r="G27" s="23" t="str">
        <f t="shared" si="0"/>
        <v>Không XL</v>
      </c>
      <c r="H27" s="70">
        <v>1</v>
      </c>
      <c r="I27" s="61"/>
    </row>
    <row r="28" spans="1:10" ht="28.5" customHeight="1" x14ac:dyDescent="0.25">
      <c r="A28" s="18">
        <v>8</v>
      </c>
      <c r="B28" s="23" t="s">
        <v>683</v>
      </c>
      <c r="C28" s="44" t="s">
        <v>684</v>
      </c>
      <c r="D28" s="25" t="s">
        <v>317</v>
      </c>
      <c r="E28" s="45"/>
      <c r="F28" s="45"/>
      <c r="G28" s="23" t="str">
        <f t="shared" si="0"/>
        <v>Không XL</v>
      </c>
      <c r="H28" s="70">
        <v>1</v>
      </c>
      <c r="I28" s="61"/>
    </row>
    <row r="29" spans="1:10" ht="28.5" customHeight="1" x14ac:dyDescent="0.25">
      <c r="A29" s="18">
        <v>9</v>
      </c>
      <c r="B29" s="23" t="s">
        <v>685</v>
      </c>
      <c r="C29" s="44" t="s">
        <v>81</v>
      </c>
      <c r="D29" s="25" t="s">
        <v>69</v>
      </c>
      <c r="E29" s="45"/>
      <c r="F29" s="45"/>
      <c r="G29" s="23" t="str">
        <f t="shared" si="0"/>
        <v>Không XL</v>
      </c>
      <c r="H29" s="70">
        <v>1</v>
      </c>
      <c r="I29" s="61"/>
    </row>
    <row r="30" spans="1:10" ht="28.5" customHeight="1" x14ac:dyDescent="0.25">
      <c r="A30" s="18">
        <v>10</v>
      </c>
      <c r="B30" s="23" t="s">
        <v>686</v>
      </c>
      <c r="C30" s="44" t="s">
        <v>391</v>
      </c>
      <c r="D30" s="25" t="s">
        <v>69</v>
      </c>
      <c r="E30" s="45"/>
      <c r="F30" s="45"/>
      <c r="G30" s="23" t="str">
        <f t="shared" si="0"/>
        <v>Không XL</v>
      </c>
      <c r="H30" s="70">
        <v>1</v>
      </c>
      <c r="I30" s="61"/>
    </row>
    <row r="31" spans="1:10" ht="28.5" customHeight="1" x14ac:dyDescent="0.25">
      <c r="A31" s="18">
        <v>11</v>
      </c>
      <c r="B31" s="23" t="s">
        <v>687</v>
      </c>
      <c r="C31" s="44" t="s">
        <v>688</v>
      </c>
      <c r="D31" s="25" t="s">
        <v>533</v>
      </c>
      <c r="E31" s="45"/>
      <c r="F31" s="45"/>
      <c r="G31" s="23" t="str">
        <f t="shared" si="0"/>
        <v>Không XL</v>
      </c>
      <c r="H31" s="70">
        <v>1</v>
      </c>
      <c r="I31" s="61"/>
    </row>
    <row r="32" spans="1:10" ht="28.5" customHeight="1" x14ac:dyDescent="0.25">
      <c r="A32" s="18">
        <v>12</v>
      </c>
      <c r="B32" s="23" t="s">
        <v>689</v>
      </c>
      <c r="C32" s="24" t="s">
        <v>122</v>
      </c>
      <c r="D32" s="25" t="s">
        <v>690</v>
      </c>
      <c r="E32" s="45"/>
      <c r="F32" s="45"/>
      <c r="G32" s="23" t="str">
        <f t="shared" si="0"/>
        <v>Không XL</v>
      </c>
      <c r="H32" s="70">
        <v>1</v>
      </c>
      <c r="I32" s="61" t="s">
        <v>94</v>
      </c>
    </row>
    <row r="33" spans="1:9" ht="28.5" customHeight="1" x14ac:dyDescent="0.25">
      <c r="A33" s="18">
        <v>13</v>
      </c>
      <c r="B33" s="23" t="s">
        <v>691</v>
      </c>
      <c r="C33" s="24" t="s">
        <v>509</v>
      </c>
      <c r="D33" s="25" t="s">
        <v>77</v>
      </c>
      <c r="E33" s="45"/>
      <c r="F33" s="45"/>
      <c r="G33" s="23" t="str">
        <f t="shared" si="0"/>
        <v>Không XL</v>
      </c>
      <c r="H33" s="70">
        <v>1</v>
      </c>
      <c r="I33" s="61"/>
    </row>
    <row r="34" spans="1:9" ht="28.5" customHeight="1" x14ac:dyDescent="0.25">
      <c r="A34" s="18">
        <v>14</v>
      </c>
      <c r="B34" s="23" t="s">
        <v>692</v>
      </c>
      <c r="C34" s="24" t="s">
        <v>74</v>
      </c>
      <c r="D34" s="25" t="s">
        <v>97</v>
      </c>
      <c r="E34" s="45"/>
      <c r="F34" s="45"/>
      <c r="G34" s="23" t="str">
        <f t="shared" si="0"/>
        <v>Không XL</v>
      </c>
      <c r="H34" s="70">
        <v>1</v>
      </c>
      <c r="I34" s="62"/>
    </row>
    <row r="35" spans="1:9" ht="28.5" customHeight="1" x14ac:dyDescent="0.25">
      <c r="A35" s="18">
        <v>15</v>
      </c>
      <c r="B35" s="23" t="s">
        <v>693</v>
      </c>
      <c r="C35" s="24" t="s">
        <v>694</v>
      </c>
      <c r="D35" s="25" t="s">
        <v>79</v>
      </c>
      <c r="E35" s="45"/>
      <c r="F35" s="45"/>
      <c r="G35" s="23" t="str">
        <f t="shared" si="0"/>
        <v>Không XL</v>
      </c>
      <c r="H35" s="70">
        <v>1</v>
      </c>
      <c r="I35" s="62"/>
    </row>
    <row r="36" spans="1:9" ht="28.5" customHeight="1" x14ac:dyDescent="0.25">
      <c r="A36" s="18">
        <v>16</v>
      </c>
      <c r="B36" s="23" t="s">
        <v>695</v>
      </c>
      <c r="C36" s="43" t="s">
        <v>66</v>
      </c>
      <c r="D36" s="25" t="s">
        <v>131</v>
      </c>
      <c r="E36" s="45"/>
      <c r="F36" s="45"/>
      <c r="G36" s="23" t="str">
        <f t="shared" si="0"/>
        <v>Không XL</v>
      </c>
      <c r="H36" s="70">
        <v>1</v>
      </c>
      <c r="I36" s="35"/>
    </row>
    <row r="37" spans="1:9" ht="28.5" customHeight="1" x14ac:dyDescent="0.25">
      <c r="A37" s="18">
        <v>17</v>
      </c>
      <c r="B37" s="23" t="s">
        <v>696</v>
      </c>
      <c r="C37" s="24" t="s">
        <v>89</v>
      </c>
      <c r="D37" s="25" t="s">
        <v>131</v>
      </c>
      <c r="E37" s="45"/>
      <c r="F37" s="45"/>
      <c r="G37" s="23" t="str">
        <f t="shared" si="0"/>
        <v>Không XL</v>
      </c>
      <c r="H37" s="70">
        <v>1</v>
      </c>
      <c r="I37" s="62"/>
    </row>
    <row r="38" spans="1:9" ht="28.5" customHeight="1" x14ac:dyDescent="0.25">
      <c r="A38" s="18">
        <v>18</v>
      </c>
      <c r="B38" s="23" t="s">
        <v>697</v>
      </c>
      <c r="C38" s="43" t="s">
        <v>113</v>
      </c>
      <c r="D38" s="25" t="s">
        <v>98</v>
      </c>
      <c r="E38" s="45"/>
      <c r="F38" s="45"/>
      <c r="G38" s="23" t="str">
        <f t="shared" si="0"/>
        <v>Không XL</v>
      </c>
      <c r="H38" s="70">
        <v>1</v>
      </c>
      <c r="I38" s="62"/>
    </row>
    <row r="39" spans="1:9" ht="28.5" customHeight="1" x14ac:dyDescent="0.25">
      <c r="A39" s="18">
        <v>19</v>
      </c>
      <c r="B39" s="23" t="s">
        <v>698</v>
      </c>
      <c r="C39" s="24" t="s">
        <v>384</v>
      </c>
      <c r="D39" s="25" t="s">
        <v>138</v>
      </c>
      <c r="E39" s="45"/>
      <c r="F39" s="45"/>
      <c r="G39" s="23" t="str">
        <f t="shared" si="0"/>
        <v>Không XL</v>
      </c>
      <c r="H39" s="70">
        <v>1</v>
      </c>
      <c r="I39" s="61"/>
    </row>
    <row r="40" spans="1:9" ht="28.5" customHeight="1" x14ac:dyDescent="0.25">
      <c r="A40" s="18">
        <v>20</v>
      </c>
      <c r="B40" s="23" t="s">
        <v>699</v>
      </c>
      <c r="C40" s="43" t="s">
        <v>700</v>
      </c>
      <c r="D40" s="25" t="s">
        <v>80</v>
      </c>
      <c r="E40" s="45"/>
      <c r="F40" s="45"/>
      <c r="G40" s="23" t="str">
        <f t="shared" si="0"/>
        <v>Không XL</v>
      </c>
      <c r="H40" s="70">
        <v>1</v>
      </c>
      <c r="I40" s="71" t="s">
        <v>95</v>
      </c>
    </row>
    <row r="41" spans="1:9" ht="28.5" customHeight="1" x14ac:dyDescent="0.25">
      <c r="A41" s="18">
        <v>21</v>
      </c>
      <c r="B41" s="23" t="s">
        <v>701</v>
      </c>
      <c r="C41" s="24" t="s">
        <v>99</v>
      </c>
      <c r="D41" s="25" t="s">
        <v>82</v>
      </c>
      <c r="E41" s="45"/>
      <c r="F41" s="45"/>
      <c r="G41" s="23" t="str">
        <f t="shared" si="0"/>
        <v>Không XL</v>
      </c>
      <c r="H41" s="70">
        <v>1</v>
      </c>
      <c r="I41" s="73"/>
    </row>
    <row r="42" spans="1:9" ht="28.5" customHeight="1" x14ac:dyDescent="0.25">
      <c r="A42" s="18">
        <v>22</v>
      </c>
      <c r="B42" s="23" t="s">
        <v>702</v>
      </c>
      <c r="C42" s="24" t="s">
        <v>703</v>
      </c>
      <c r="D42" s="25" t="s">
        <v>451</v>
      </c>
      <c r="E42" s="45"/>
      <c r="F42" s="45"/>
      <c r="G42" s="23" t="str">
        <f t="shared" si="0"/>
        <v>Không XL</v>
      </c>
      <c r="H42" s="70">
        <v>1</v>
      </c>
      <c r="I42" s="62"/>
    </row>
    <row r="43" spans="1:9" ht="28.5" customHeight="1" x14ac:dyDescent="0.25">
      <c r="A43" s="18">
        <v>23</v>
      </c>
      <c r="B43" s="23" t="s">
        <v>704</v>
      </c>
      <c r="C43" s="24" t="s">
        <v>705</v>
      </c>
      <c r="D43" s="25" t="s">
        <v>120</v>
      </c>
      <c r="E43" s="45"/>
      <c r="F43" s="45"/>
      <c r="G43" s="23" t="str">
        <f t="shared" si="0"/>
        <v>Không XL</v>
      </c>
      <c r="H43" s="70">
        <v>1</v>
      </c>
      <c r="I43" s="62"/>
    </row>
    <row r="44" spans="1:9" ht="28.5" customHeight="1" x14ac:dyDescent="0.25">
      <c r="A44" s="18">
        <v>24</v>
      </c>
      <c r="B44" s="23" t="s">
        <v>706</v>
      </c>
      <c r="C44" s="24" t="s">
        <v>707</v>
      </c>
      <c r="D44" s="25" t="s">
        <v>708</v>
      </c>
      <c r="E44" s="45"/>
      <c r="F44" s="45"/>
      <c r="G44" s="23" t="str">
        <f t="shared" si="0"/>
        <v>Không XL</v>
      </c>
      <c r="H44" s="70">
        <v>1</v>
      </c>
      <c r="I44" s="62"/>
    </row>
    <row r="45" spans="1:9" ht="28.5" customHeight="1" x14ac:dyDescent="0.25">
      <c r="A45" s="18">
        <v>25</v>
      </c>
      <c r="B45" s="23" t="s">
        <v>709</v>
      </c>
      <c r="C45" s="24" t="s">
        <v>710</v>
      </c>
      <c r="D45" s="25" t="s">
        <v>108</v>
      </c>
      <c r="E45" s="45"/>
      <c r="F45" s="45"/>
      <c r="G45" s="23" t="str">
        <f t="shared" si="0"/>
        <v>Không XL</v>
      </c>
      <c r="H45" s="70">
        <v>1</v>
      </c>
      <c r="I45" s="35"/>
    </row>
    <row r="46" spans="1:9" ht="18.75" customHeight="1" x14ac:dyDescent="0.25">
      <c r="B46" s="26"/>
      <c r="C46" s="26"/>
      <c r="D46" s="26"/>
      <c r="E46" s="27"/>
      <c r="F46" s="27"/>
      <c r="G46" s="27"/>
      <c r="H46" s="26"/>
    </row>
    <row r="47" spans="1:9" s="1" customFormat="1" ht="26.25" customHeight="1" x14ac:dyDescent="0.25">
      <c r="B47" s="3" t="s">
        <v>28</v>
      </c>
      <c r="E47" s="64"/>
      <c r="F47" s="64"/>
      <c r="G47" s="64"/>
    </row>
    <row r="48" spans="1:9" s="1" customFormat="1" ht="31.5" x14ac:dyDescent="0.25">
      <c r="B48" s="13"/>
      <c r="C48" s="80" t="s">
        <v>29</v>
      </c>
      <c r="D48" s="81"/>
      <c r="E48" s="67" t="s">
        <v>30</v>
      </c>
      <c r="F48" s="67" t="s">
        <v>31</v>
      </c>
      <c r="G48" s="64"/>
    </row>
    <row r="49" spans="1:10" s="1" customFormat="1" ht="20.25" x14ac:dyDescent="0.3">
      <c r="C49" s="14" t="s">
        <v>32</v>
      </c>
      <c r="D49" s="15"/>
      <c r="E49" s="21">
        <f>COUNTIF(G21:G45,"Xuất sắc")</f>
        <v>0</v>
      </c>
      <c r="F49" s="22">
        <f>E49/$A$45</f>
        <v>0</v>
      </c>
      <c r="G49" s="20"/>
    </row>
    <row r="50" spans="1:10" s="1" customFormat="1" ht="15.75" x14ac:dyDescent="0.25">
      <c r="C50" s="14" t="s">
        <v>33</v>
      </c>
      <c r="D50" s="15"/>
      <c r="E50" s="21">
        <f>COUNTIF(G21:G45,"Tốt")</f>
        <v>0</v>
      </c>
      <c r="F50" s="22">
        <f t="shared" ref="F50:F54" si="1">E50/$A$45</f>
        <v>0</v>
      </c>
      <c r="G50" s="64"/>
    </row>
    <row r="51" spans="1:10" s="1" customFormat="1" ht="15.75" x14ac:dyDescent="0.25">
      <c r="C51" s="14" t="s">
        <v>34</v>
      </c>
      <c r="D51" s="15"/>
      <c r="E51" s="21">
        <f>COUNTIF(G21:G45,"Khá")</f>
        <v>0</v>
      </c>
      <c r="F51" s="22">
        <f t="shared" si="1"/>
        <v>0</v>
      </c>
      <c r="G51" s="64"/>
    </row>
    <row r="52" spans="1:10" s="1" customFormat="1" ht="15.75" x14ac:dyDescent="0.25">
      <c r="C52" s="14" t="s">
        <v>35</v>
      </c>
      <c r="D52" s="15"/>
      <c r="E52" s="21">
        <f>COUNTIF(G21:G45,"TB")</f>
        <v>0</v>
      </c>
      <c r="F52" s="22">
        <f t="shared" si="1"/>
        <v>0</v>
      </c>
      <c r="G52" s="64"/>
    </row>
    <row r="53" spans="1:10" s="1" customFormat="1" ht="15.75" x14ac:dyDescent="0.25">
      <c r="C53" s="14" t="s">
        <v>36</v>
      </c>
      <c r="D53" s="15"/>
      <c r="E53" s="21">
        <f>COUNTIF(G21:G45,"Yếu")</f>
        <v>0</v>
      </c>
      <c r="F53" s="22">
        <f t="shared" si="1"/>
        <v>0</v>
      </c>
      <c r="G53" s="64"/>
    </row>
    <row r="54" spans="1:10" s="1" customFormat="1" ht="15.75" x14ac:dyDescent="0.25">
      <c r="C54" s="14" t="s">
        <v>37</v>
      </c>
      <c r="D54" s="15"/>
      <c r="E54" s="21">
        <f>COUNTIF(G21:G45,"Không XL")</f>
        <v>25</v>
      </c>
      <c r="F54" s="22">
        <f t="shared" si="1"/>
        <v>1</v>
      </c>
      <c r="G54" s="64"/>
    </row>
    <row r="56" spans="1:10" ht="57" customHeight="1" x14ac:dyDescent="0.25">
      <c r="A56" s="78" t="s">
        <v>477</v>
      </c>
      <c r="B56" s="78"/>
      <c r="C56" s="78"/>
      <c r="D56" s="78"/>
      <c r="E56" s="78"/>
      <c r="F56" s="78"/>
      <c r="G56" s="78"/>
      <c r="H56" s="78"/>
      <c r="I56" s="78"/>
      <c r="J56" s="16"/>
    </row>
    <row r="58" spans="1:10" s="2" customFormat="1" x14ac:dyDescent="0.25">
      <c r="B58" s="75" t="s">
        <v>39</v>
      </c>
      <c r="C58" s="75"/>
      <c r="D58" s="75"/>
      <c r="E58" s="75"/>
      <c r="F58" s="75" t="s">
        <v>40</v>
      </c>
      <c r="G58" s="75"/>
      <c r="H58" s="75"/>
      <c r="I58" s="75"/>
    </row>
    <row r="63" spans="1:10" x14ac:dyDescent="0.25">
      <c r="B63" s="75" t="s">
        <v>711</v>
      </c>
      <c r="C63" s="96"/>
      <c r="D63" s="96"/>
      <c r="E63" s="96"/>
      <c r="F63" s="75" t="s">
        <v>185</v>
      </c>
      <c r="G63" s="96"/>
      <c r="H63" s="96"/>
      <c r="I63" s="96"/>
    </row>
    <row r="64" spans="1:10" x14ac:dyDescent="0.25">
      <c r="B64" s="69"/>
      <c r="C64" s="69"/>
      <c r="D64" s="69"/>
      <c r="H64" s="69"/>
      <c r="I64" s="69"/>
    </row>
    <row r="65" spans="1:9" x14ac:dyDescent="0.25">
      <c r="A65" s="94" t="s">
        <v>43</v>
      </c>
      <c r="B65" s="94"/>
      <c r="C65" s="94"/>
      <c r="D65" s="94"/>
      <c r="E65" s="94"/>
      <c r="F65" s="94"/>
      <c r="G65" s="94"/>
      <c r="H65" s="94"/>
      <c r="I65" s="94"/>
    </row>
    <row r="66" spans="1:9" ht="102" customHeight="1" x14ac:dyDescent="0.25">
      <c r="A66" s="95" t="s">
        <v>106</v>
      </c>
      <c r="B66" s="84"/>
      <c r="C66" s="84"/>
      <c r="D66" s="84"/>
      <c r="E66" s="84"/>
      <c r="F66" s="84"/>
      <c r="G66" s="84"/>
      <c r="H66" s="84"/>
      <c r="I66" s="84"/>
    </row>
    <row r="68" spans="1:9" x14ac:dyDescent="0.25">
      <c r="I68" s="17" t="s">
        <v>478</v>
      </c>
    </row>
    <row r="69" spans="1:9" x14ac:dyDescent="0.25">
      <c r="F69" s="75" t="s">
        <v>46</v>
      </c>
      <c r="G69" s="75"/>
      <c r="H69" s="75"/>
    </row>
    <row r="75" spans="1:9" x14ac:dyDescent="0.25">
      <c r="F75" s="96" t="s">
        <v>104</v>
      </c>
      <c r="G75" s="75"/>
      <c r="H75" s="75"/>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65:I65"/>
    <mergeCell ref="A66:I66"/>
    <mergeCell ref="F69:H69"/>
    <mergeCell ref="F75:H75"/>
    <mergeCell ref="C48:D48"/>
    <mergeCell ref="A56:I56"/>
    <mergeCell ref="B58:E58"/>
    <mergeCell ref="F58:I58"/>
    <mergeCell ref="B63:E63"/>
    <mergeCell ref="F63:I63"/>
  </mergeCells>
  <pageMargins left="0.51181102362204722" right="0.27559055118110237" top="0.59" bottom="0.28000000000000003" header="0.31496062992125984" footer="0.15748031496062992"/>
  <pageSetup paperSize="9" orientation="portrait" r:id="rId1"/>
  <headerFooter differentFirst="1">
    <oddHeader>&amp;C&amp;"Times New Roman,Regular"&amp;P</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11" zoomScale="130" zoomScaleNormal="130" workbookViewId="0">
      <selection activeCell="C19" sqref="C19:D20"/>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69" customWidth="1"/>
    <col min="6" max="6" width="9.140625" style="69"/>
    <col min="7" max="7" width="11.5703125" style="69" customWidth="1"/>
    <col min="8" max="8" width="9.28515625" style="3" customWidth="1"/>
    <col min="9" max="9" width="12.5703125" style="3" customWidth="1"/>
    <col min="10" max="16384" width="9.140625" style="3"/>
  </cols>
  <sheetData>
    <row r="1" spans="1:9" s="1" customFormat="1" ht="15.75" x14ac:dyDescent="0.25">
      <c r="A1" s="74" t="s">
        <v>0</v>
      </c>
      <c r="B1" s="74"/>
      <c r="C1" s="74"/>
      <c r="D1" s="74"/>
      <c r="E1" s="6" t="s">
        <v>1</v>
      </c>
      <c r="F1" s="6"/>
      <c r="G1" s="6"/>
      <c r="H1" s="6"/>
      <c r="I1" s="6"/>
    </row>
    <row r="2" spans="1:9" s="1" customFormat="1" x14ac:dyDescent="0.25">
      <c r="A2" s="74" t="s">
        <v>2</v>
      </c>
      <c r="B2" s="74"/>
      <c r="C2" s="74"/>
      <c r="D2" s="74"/>
      <c r="E2" s="75" t="s">
        <v>3</v>
      </c>
      <c r="F2" s="75"/>
      <c r="G2" s="75"/>
      <c r="H2" s="75"/>
      <c r="I2" s="2"/>
    </row>
    <row r="3" spans="1:9" s="1" customFormat="1" x14ac:dyDescent="0.25">
      <c r="A3" s="76" t="s">
        <v>56</v>
      </c>
      <c r="B3" s="77"/>
      <c r="C3" s="77"/>
      <c r="D3" s="77"/>
      <c r="E3" s="6"/>
      <c r="F3" s="75"/>
      <c r="G3" s="75"/>
      <c r="H3" s="75"/>
      <c r="I3" s="75"/>
    </row>
    <row r="4" spans="1:9" s="1" customFormat="1" x14ac:dyDescent="0.25">
      <c r="A4" s="66"/>
      <c r="B4" s="66"/>
      <c r="C4" s="66"/>
      <c r="D4" s="66"/>
      <c r="E4" s="66"/>
      <c r="F4" s="65"/>
      <c r="G4" s="65"/>
      <c r="H4" s="65"/>
      <c r="I4" s="65"/>
    </row>
    <row r="5" spans="1:9" ht="23.25" customHeight="1" x14ac:dyDescent="0.25">
      <c r="A5" s="75" t="s">
        <v>4</v>
      </c>
      <c r="B5" s="75"/>
      <c r="C5" s="75"/>
      <c r="D5" s="75"/>
      <c r="E5" s="75"/>
      <c r="F5" s="75"/>
      <c r="G5" s="75"/>
      <c r="H5" s="75"/>
      <c r="I5" s="75"/>
    </row>
    <row r="6" spans="1:9" s="2" customFormat="1" x14ac:dyDescent="0.25">
      <c r="B6" s="2" t="s">
        <v>714</v>
      </c>
      <c r="D6" s="9" t="s">
        <v>57</v>
      </c>
      <c r="F6" s="9" t="s">
        <v>473</v>
      </c>
    </row>
    <row r="7" spans="1:9" s="2" customFormat="1" x14ac:dyDescent="0.25">
      <c r="E7" s="65"/>
      <c r="F7" s="65"/>
      <c r="G7" s="65"/>
    </row>
    <row r="8" spans="1:9" ht="21.75" customHeight="1" x14ac:dyDescent="0.25">
      <c r="A8" s="10" t="s">
        <v>6</v>
      </c>
      <c r="B8" s="3" t="s">
        <v>476</v>
      </c>
    </row>
    <row r="9" spans="1:9" ht="21.75" customHeight="1" x14ac:dyDescent="0.25">
      <c r="A9" s="10" t="s">
        <v>8</v>
      </c>
      <c r="B9" s="2" t="s">
        <v>474</v>
      </c>
    </row>
    <row r="10" spans="1:9" ht="21.75" customHeight="1" x14ac:dyDescent="0.25">
      <c r="A10" s="10" t="s">
        <v>10</v>
      </c>
      <c r="B10" s="2" t="s">
        <v>11</v>
      </c>
    </row>
    <row r="11" spans="1:9" ht="22.5" customHeight="1" x14ac:dyDescent="0.25">
      <c r="A11" s="10"/>
      <c r="B11" s="3" t="s">
        <v>431</v>
      </c>
    </row>
    <row r="12" spans="1:9" ht="22.5" customHeight="1" x14ac:dyDescent="0.25">
      <c r="A12" s="10"/>
      <c r="B12" s="3" t="s">
        <v>743</v>
      </c>
    </row>
    <row r="13" spans="1:9" ht="22.5" customHeight="1" x14ac:dyDescent="0.25">
      <c r="A13" s="10"/>
      <c r="B13" s="3" t="s">
        <v>744</v>
      </c>
    </row>
    <row r="14" spans="1:9" ht="22.5" customHeight="1" x14ac:dyDescent="0.25">
      <c r="A14" s="10"/>
      <c r="B14" s="3" t="s">
        <v>715</v>
      </c>
    </row>
    <row r="15" spans="1:9" ht="22.5" customHeight="1" x14ac:dyDescent="0.25">
      <c r="A15" s="10"/>
      <c r="B15" s="3" t="s">
        <v>475</v>
      </c>
    </row>
    <row r="16" spans="1:9" ht="18.75" customHeight="1" x14ac:dyDescent="0.25">
      <c r="A16" s="10" t="s">
        <v>16</v>
      </c>
      <c r="B16" s="2" t="s">
        <v>17</v>
      </c>
    </row>
    <row r="17" spans="1:10" ht="57" customHeight="1" x14ac:dyDescent="0.25">
      <c r="A17" s="78" t="s">
        <v>18</v>
      </c>
      <c r="B17" s="78"/>
      <c r="C17" s="78"/>
      <c r="D17" s="78"/>
      <c r="E17" s="78"/>
      <c r="F17" s="78"/>
      <c r="G17" s="78"/>
      <c r="H17" s="78"/>
      <c r="I17" s="78"/>
      <c r="J17" s="16"/>
    </row>
    <row r="18" spans="1:10" ht="17.25" customHeight="1" x14ac:dyDescent="0.25">
      <c r="A18" s="11"/>
    </row>
    <row r="19" spans="1:10" ht="33" customHeight="1" x14ac:dyDescent="0.25">
      <c r="A19" s="79" t="s">
        <v>19</v>
      </c>
      <c r="B19" s="79" t="s">
        <v>20</v>
      </c>
      <c r="C19" s="89" t="s">
        <v>21</v>
      </c>
      <c r="D19" s="90"/>
      <c r="E19" s="85" t="s">
        <v>22</v>
      </c>
      <c r="F19" s="79" t="s">
        <v>23</v>
      </c>
      <c r="G19" s="79"/>
      <c r="H19" s="79"/>
      <c r="I19" s="87" t="s">
        <v>24</v>
      </c>
    </row>
    <row r="20" spans="1:10" ht="20.25" customHeight="1" x14ac:dyDescent="0.25">
      <c r="A20" s="85"/>
      <c r="B20" s="85"/>
      <c r="C20" s="91"/>
      <c r="D20" s="92"/>
      <c r="E20" s="86"/>
      <c r="F20" s="68" t="s">
        <v>25</v>
      </c>
      <c r="G20" s="68" t="s">
        <v>26</v>
      </c>
      <c r="H20" s="68" t="s">
        <v>27</v>
      </c>
      <c r="I20" s="87"/>
    </row>
    <row r="21" spans="1:10" ht="23.25" customHeight="1" x14ac:dyDescent="0.25">
      <c r="A21" s="18">
        <v>1</v>
      </c>
      <c r="B21" s="23" t="s">
        <v>716</v>
      </c>
      <c r="C21" s="44" t="s">
        <v>717</v>
      </c>
      <c r="D21" s="25" t="s">
        <v>60</v>
      </c>
      <c r="E21" s="45"/>
      <c r="F21" s="45"/>
      <c r="G21" s="23" t="str">
        <f>IF(AND(F21&gt;=90),"Xuất sắc",IF(AND(F21&gt;=80),"Tốt",IF(AND(F21&gt;=70),"Khá",IF(AND(F21&gt;=60),"TB",IF(AND(F21&gt;=50),"TB",IF(AND(F21&lt;50),IF(AND(F21&gt;0),"Yếu",IF(AND(F21=0),"Không XL"," "))))))))</f>
        <v>Không XL</v>
      </c>
      <c r="H21" s="70">
        <v>1</v>
      </c>
      <c r="I21" s="61"/>
    </row>
    <row r="22" spans="1:10" ht="23.25" customHeight="1" x14ac:dyDescent="0.25">
      <c r="A22" s="18">
        <v>2</v>
      </c>
      <c r="B22" s="23" t="s">
        <v>718</v>
      </c>
      <c r="C22" s="44" t="s">
        <v>719</v>
      </c>
      <c r="D22" s="25" t="s">
        <v>110</v>
      </c>
      <c r="E22" s="45"/>
      <c r="F22" s="45"/>
      <c r="G22" s="23" t="str">
        <f t="shared" ref="G22:G35" si="0">IF(AND(F22&gt;=90),"Xuất sắc",IF(AND(F22&gt;=80),"Tốt",IF(AND(F22&gt;=70),"Khá",IF(AND(F22&gt;=60),"TB",IF(AND(F22&gt;=50),"TB",IF(AND(F22&lt;50),IF(AND(F22&gt;0),"Yếu",IF(AND(F22=0),"Không XL"," "))))))))</f>
        <v>Không XL</v>
      </c>
      <c r="H22" s="70">
        <v>1</v>
      </c>
      <c r="I22" s="61"/>
    </row>
    <row r="23" spans="1:10" ht="23.25" customHeight="1" x14ac:dyDescent="0.25">
      <c r="A23" s="18">
        <v>3</v>
      </c>
      <c r="B23" s="23" t="s">
        <v>720</v>
      </c>
      <c r="C23" s="44" t="s">
        <v>437</v>
      </c>
      <c r="D23" s="25" t="s">
        <v>308</v>
      </c>
      <c r="E23" s="45"/>
      <c r="F23" s="45"/>
      <c r="G23" s="23" t="str">
        <f t="shared" si="0"/>
        <v>Không XL</v>
      </c>
      <c r="H23" s="70">
        <v>1</v>
      </c>
      <c r="I23" s="61"/>
    </row>
    <row r="24" spans="1:10" ht="23.25" customHeight="1" x14ac:dyDescent="0.25">
      <c r="A24" s="18">
        <v>4</v>
      </c>
      <c r="B24" s="23" t="s">
        <v>721</v>
      </c>
      <c r="C24" s="44" t="s">
        <v>125</v>
      </c>
      <c r="D24" s="25" t="s">
        <v>119</v>
      </c>
      <c r="E24" s="45"/>
      <c r="F24" s="45"/>
      <c r="G24" s="23" t="str">
        <f t="shared" si="0"/>
        <v>Không XL</v>
      </c>
      <c r="H24" s="70">
        <v>1</v>
      </c>
      <c r="I24" s="61"/>
    </row>
    <row r="25" spans="1:10" ht="23.25" customHeight="1" x14ac:dyDescent="0.25">
      <c r="A25" s="18">
        <v>5</v>
      </c>
      <c r="B25" s="23" t="s">
        <v>722</v>
      </c>
      <c r="C25" s="44" t="s">
        <v>723</v>
      </c>
      <c r="D25" s="25" t="s">
        <v>69</v>
      </c>
      <c r="E25" s="45"/>
      <c r="F25" s="45"/>
      <c r="G25" s="23" t="str">
        <f t="shared" si="0"/>
        <v>Không XL</v>
      </c>
      <c r="H25" s="70">
        <v>1</v>
      </c>
      <c r="I25" s="61" t="s">
        <v>94</v>
      </c>
    </row>
    <row r="26" spans="1:10" ht="23.25" customHeight="1" x14ac:dyDescent="0.25">
      <c r="A26" s="18">
        <v>6</v>
      </c>
      <c r="B26" s="23" t="s">
        <v>724</v>
      </c>
      <c r="C26" s="44" t="s">
        <v>118</v>
      </c>
      <c r="D26" s="25" t="s">
        <v>725</v>
      </c>
      <c r="E26" s="45"/>
      <c r="F26" s="45"/>
      <c r="G26" s="23" t="str">
        <f t="shared" si="0"/>
        <v>Không XL</v>
      </c>
      <c r="H26" s="70">
        <v>1</v>
      </c>
      <c r="I26" s="61" t="s">
        <v>95</v>
      </c>
    </row>
    <row r="27" spans="1:10" ht="23.25" customHeight="1" x14ac:dyDescent="0.25">
      <c r="A27" s="18">
        <v>7</v>
      </c>
      <c r="B27" s="23" t="s">
        <v>726</v>
      </c>
      <c r="C27" s="44" t="s">
        <v>727</v>
      </c>
      <c r="D27" s="25" t="s">
        <v>728</v>
      </c>
      <c r="E27" s="45"/>
      <c r="F27" s="45"/>
      <c r="G27" s="23" t="str">
        <f t="shared" si="0"/>
        <v>Không XL</v>
      </c>
      <c r="H27" s="70">
        <v>1</v>
      </c>
      <c r="I27" s="61"/>
    </row>
    <row r="28" spans="1:10" ht="23.25" customHeight="1" x14ac:dyDescent="0.25">
      <c r="A28" s="18">
        <v>8</v>
      </c>
      <c r="B28" s="23" t="s">
        <v>729</v>
      </c>
      <c r="C28" s="44" t="s">
        <v>730</v>
      </c>
      <c r="D28" s="25" t="s">
        <v>135</v>
      </c>
      <c r="E28" s="45"/>
      <c r="F28" s="45"/>
      <c r="G28" s="23" t="str">
        <f t="shared" si="0"/>
        <v>Không XL</v>
      </c>
      <c r="H28" s="70">
        <v>1</v>
      </c>
      <c r="I28" s="61"/>
    </row>
    <row r="29" spans="1:10" ht="23.25" customHeight="1" x14ac:dyDescent="0.25">
      <c r="A29" s="18">
        <v>9</v>
      </c>
      <c r="B29" s="23" t="s">
        <v>731</v>
      </c>
      <c r="C29" s="44" t="s">
        <v>442</v>
      </c>
      <c r="D29" s="25" t="s">
        <v>101</v>
      </c>
      <c r="E29" s="45"/>
      <c r="F29" s="45"/>
      <c r="G29" s="23" t="str">
        <f t="shared" si="0"/>
        <v>Không XL</v>
      </c>
      <c r="H29" s="70">
        <v>1</v>
      </c>
      <c r="I29" s="61"/>
    </row>
    <row r="30" spans="1:10" ht="23.25" customHeight="1" x14ac:dyDescent="0.25">
      <c r="A30" s="18">
        <v>10</v>
      </c>
      <c r="B30" s="23" t="s">
        <v>732</v>
      </c>
      <c r="C30" s="44" t="s">
        <v>89</v>
      </c>
      <c r="D30" s="25" t="s">
        <v>181</v>
      </c>
      <c r="E30" s="45"/>
      <c r="F30" s="45"/>
      <c r="G30" s="23" t="str">
        <f t="shared" si="0"/>
        <v>Không XL</v>
      </c>
      <c r="H30" s="70">
        <v>1</v>
      </c>
      <c r="I30" s="61" t="s">
        <v>93</v>
      </c>
    </row>
    <row r="31" spans="1:10" ht="23.25" customHeight="1" x14ac:dyDescent="0.25">
      <c r="A31" s="18">
        <v>11</v>
      </c>
      <c r="B31" s="23" t="s">
        <v>733</v>
      </c>
      <c r="C31" s="44" t="s">
        <v>171</v>
      </c>
      <c r="D31" s="25" t="s">
        <v>75</v>
      </c>
      <c r="E31" s="45"/>
      <c r="F31" s="45"/>
      <c r="G31" s="23" t="str">
        <f t="shared" si="0"/>
        <v>Không XL</v>
      </c>
      <c r="H31" s="70">
        <v>1</v>
      </c>
      <c r="I31" s="61"/>
    </row>
    <row r="32" spans="1:10" ht="23.25" customHeight="1" x14ac:dyDescent="0.25">
      <c r="A32" s="18">
        <v>12</v>
      </c>
      <c r="B32" s="23" t="s">
        <v>734</v>
      </c>
      <c r="C32" s="24" t="s">
        <v>735</v>
      </c>
      <c r="D32" s="25" t="s">
        <v>77</v>
      </c>
      <c r="E32" s="45"/>
      <c r="F32" s="45"/>
      <c r="G32" s="23" t="str">
        <f t="shared" si="0"/>
        <v>Không XL</v>
      </c>
      <c r="H32" s="70">
        <v>1</v>
      </c>
      <c r="I32" s="61"/>
    </row>
    <row r="33" spans="1:10" ht="23.25" customHeight="1" x14ac:dyDescent="0.25">
      <c r="A33" s="18">
        <v>13</v>
      </c>
      <c r="B33" s="23" t="s">
        <v>736</v>
      </c>
      <c r="C33" s="24" t="s">
        <v>737</v>
      </c>
      <c r="D33" s="25" t="s">
        <v>108</v>
      </c>
      <c r="E33" s="45"/>
      <c r="F33" s="45"/>
      <c r="G33" s="23" t="str">
        <f t="shared" si="0"/>
        <v>Không XL</v>
      </c>
      <c r="H33" s="70">
        <v>1</v>
      </c>
      <c r="I33" s="61"/>
    </row>
    <row r="34" spans="1:10" ht="23.25" customHeight="1" x14ac:dyDescent="0.25">
      <c r="A34" s="18">
        <v>14</v>
      </c>
      <c r="B34" s="23" t="s">
        <v>738</v>
      </c>
      <c r="C34" s="24" t="s">
        <v>739</v>
      </c>
      <c r="D34" s="25" t="s">
        <v>740</v>
      </c>
      <c r="E34" s="45"/>
      <c r="F34" s="45"/>
      <c r="G34" s="23" t="str">
        <f t="shared" si="0"/>
        <v>Không XL</v>
      </c>
      <c r="H34" s="70">
        <v>1</v>
      </c>
      <c r="I34" s="62"/>
    </row>
    <row r="35" spans="1:10" ht="23.25" customHeight="1" x14ac:dyDescent="0.25">
      <c r="A35" s="18">
        <v>15</v>
      </c>
      <c r="B35" s="23" t="s">
        <v>741</v>
      </c>
      <c r="C35" s="24" t="s">
        <v>276</v>
      </c>
      <c r="D35" s="25" t="s">
        <v>742</v>
      </c>
      <c r="E35" s="45"/>
      <c r="F35" s="45"/>
      <c r="G35" s="23" t="str">
        <f t="shared" si="0"/>
        <v>Không XL</v>
      </c>
      <c r="H35" s="70">
        <v>1</v>
      </c>
      <c r="I35" s="62"/>
    </row>
    <row r="36" spans="1:10" ht="18.75" customHeight="1" x14ac:dyDescent="0.25">
      <c r="B36" s="26"/>
      <c r="C36" s="26"/>
      <c r="D36" s="26"/>
      <c r="E36" s="27"/>
      <c r="F36" s="27"/>
      <c r="G36" s="27"/>
      <c r="H36" s="26"/>
    </row>
    <row r="37" spans="1:10" s="1" customFormat="1" ht="26.25" customHeight="1" x14ac:dyDescent="0.25">
      <c r="B37" s="3" t="s">
        <v>28</v>
      </c>
      <c r="E37" s="64"/>
      <c r="F37" s="64"/>
      <c r="G37" s="64"/>
    </row>
    <row r="38" spans="1:10" s="1" customFormat="1" ht="31.5" x14ac:dyDescent="0.25">
      <c r="B38" s="13"/>
      <c r="C38" s="80" t="s">
        <v>29</v>
      </c>
      <c r="D38" s="81"/>
      <c r="E38" s="67" t="s">
        <v>30</v>
      </c>
      <c r="F38" s="67" t="s">
        <v>31</v>
      </c>
      <c r="G38" s="64"/>
    </row>
    <row r="39" spans="1:10" s="1" customFormat="1" ht="20.25" x14ac:dyDescent="0.3">
      <c r="C39" s="14" t="s">
        <v>32</v>
      </c>
      <c r="D39" s="15"/>
      <c r="E39" s="21">
        <f>COUNTIF(G21:G35,"Xuất sắc")</f>
        <v>0</v>
      </c>
      <c r="F39" s="22">
        <f>E39/$A$35</f>
        <v>0</v>
      </c>
      <c r="G39" s="20"/>
    </row>
    <row r="40" spans="1:10" s="1" customFormat="1" ht="15.75" x14ac:dyDescent="0.25">
      <c r="C40" s="14" t="s">
        <v>33</v>
      </c>
      <c r="D40" s="15"/>
      <c r="E40" s="21">
        <f>COUNTIF(G21:G35,"Tốt")</f>
        <v>0</v>
      </c>
      <c r="F40" s="22">
        <f t="shared" ref="F40:F44" si="1">E40/$A$35</f>
        <v>0</v>
      </c>
      <c r="G40" s="64"/>
    </row>
    <row r="41" spans="1:10" s="1" customFormat="1" ht="15.75" x14ac:dyDescent="0.25">
      <c r="C41" s="14" t="s">
        <v>34</v>
      </c>
      <c r="D41" s="15"/>
      <c r="E41" s="21">
        <f>COUNTIF(G21:G35,"Khá")</f>
        <v>0</v>
      </c>
      <c r="F41" s="22">
        <f t="shared" si="1"/>
        <v>0</v>
      </c>
      <c r="G41" s="64"/>
    </row>
    <row r="42" spans="1:10" s="1" customFormat="1" ht="15.75" x14ac:dyDescent="0.25">
      <c r="C42" s="14" t="s">
        <v>35</v>
      </c>
      <c r="D42" s="15"/>
      <c r="E42" s="21">
        <f>COUNTIF(G21:G35,"TB")</f>
        <v>0</v>
      </c>
      <c r="F42" s="22">
        <f t="shared" si="1"/>
        <v>0</v>
      </c>
      <c r="G42" s="64"/>
    </row>
    <row r="43" spans="1:10" s="1" customFormat="1" ht="15.75" x14ac:dyDescent="0.25">
      <c r="C43" s="14" t="s">
        <v>36</v>
      </c>
      <c r="D43" s="15"/>
      <c r="E43" s="21">
        <f>COUNTIF(G21:G35,"Yếu")</f>
        <v>0</v>
      </c>
      <c r="F43" s="22">
        <f t="shared" si="1"/>
        <v>0</v>
      </c>
      <c r="G43" s="64"/>
    </row>
    <row r="44" spans="1:10" s="1" customFormat="1" ht="15.75" x14ac:dyDescent="0.25">
      <c r="C44" s="14" t="s">
        <v>37</v>
      </c>
      <c r="D44" s="15"/>
      <c r="E44" s="21">
        <f>COUNTIF(G21:G35,"Không XL")</f>
        <v>15</v>
      </c>
      <c r="F44" s="22">
        <f t="shared" si="1"/>
        <v>1</v>
      </c>
      <c r="G44" s="64"/>
    </row>
    <row r="46" spans="1:10" ht="57" customHeight="1" x14ac:dyDescent="0.25">
      <c r="A46" s="78" t="s">
        <v>477</v>
      </c>
      <c r="B46" s="78"/>
      <c r="C46" s="78"/>
      <c r="D46" s="78"/>
      <c r="E46" s="78"/>
      <c r="F46" s="78"/>
      <c r="G46" s="78"/>
      <c r="H46" s="78"/>
      <c r="I46" s="78"/>
      <c r="J46" s="16"/>
    </row>
    <row r="48" spans="1:10" s="2" customFormat="1" x14ac:dyDescent="0.25">
      <c r="B48" s="75" t="s">
        <v>39</v>
      </c>
      <c r="C48" s="75"/>
      <c r="D48" s="75"/>
      <c r="E48" s="75"/>
      <c r="F48" s="75" t="s">
        <v>40</v>
      </c>
      <c r="G48" s="75"/>
      <c r="H48" s="75"/>
      <c r="I48" s="75"/>
    </row>
    <row r="53" spans="1:9" x14ac:dyDescent="0.25">
      <c r="B53" s="75" t="s">
        <v>745</v>
      </c>
      <c r="C53" s="96"/>
      <c r="D53" s="96"/>
      <c r="E53" s="96"/>
      <c r="F53" s="75" t="s">
        <v>432</v>
      </c>
      <c r="G53" s="96"/>
      <c r="H53" s="96"/>
      <c r="I53" s="96"/>
    </row>
    <row r="54" spans="1:9" x14ac:dyDescent="0.25">
      <c r="B54" s="69"/>
      <c r="C54" s="69"/>
      <c r="D54" s="69"/>
      <c r="H54" s="69"/>
      <c r="I54" s="69"/>
    </row>
    <row r="55" spans="1:9" x14ac:dyDescent="0.25">
      <c r="A55" s="94" t="s">
        <v>43</v>
      </c>
      <c r="B55" s="94"/>
      <c r="C55" s="94"/>
      <c r="D55" s="94"/>
      <c r="E55" s="94"/>
      <c r="F55" s="94"/>
      <c r="G55" s="94"/>
      <c r="H55" s="94"/>
      <c r="I55" s="94"/>
    </row>
    <row r="56" spans="1:9" ht="102" customHeight="1" x14ac:dyDescent="0.25">
      <c r="A56" s="95" t="s">
        <v>106</v>
      </c>
      <c r="B56" s="84"/>
      <c r="C56" s="84"/>
      <c r="D56" s="84"/>
      <c r="E56" s="84"/>
      <c r="F56" s="84"/>
      <c r="G56" s="84"/>
      <c r="H56" s="84"/>
      <c r="I56" s="84"/>
    </row>
    <row r="58" spans="1:9" x14ac:dyDescent="0.25">
      <c r="I58" s="17" t="s">
        <v>478</v>
      </c>
    </row>
    <row r="59" spans="1:9" x14ac:dyDescent="0.25">
      <c r="F59" s="75" t="s">
        <v>46</v>
      </c>
      <c r="G59" s="75"/>
      <c r="H59" s="75"/>
    </row>
    <row r="65" spans="6:8" x14ac:dyDescent="0.25">
      <c r="F65" s="96" t="s">
        <v>104</v>
      </c>
      <c r="G65" s="75"/>
      <c r="H65" s="75"/>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55:I55"/>
    <mergeCell ref="A56:I56"/>
    <mergeCell ref="F59:H59"/>
    <mergeCell ref="F65:H65"/>
    <mergeCell ref="C38:D38"/>
    <mergeCell ref="A46:I46"/>
    <mergeCell ref="B48:E48"/>
    <mergeCell ref="F48:I48"/>
    <mergeCell ref="B53:E53"/>
    <mergeCell ref="F53:I53"/>
  </mergeCells>
  <pageMargins left="0.51181102362204722" right="0.27559055118110237" top="0.59055118110236227" bottom="0.27559055118110237" header="0.31496062992125984" footer="0.15748031496062992"/>
  <pageSetup paperSize="9" orientation="portrait" r:id="rId1"/>
  <headerFooter differentFirst="1">
    <oddHeader>&amp;C&amp;"Times New Roman,Regular"&amp;P</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Sheet1</vt:lpstr>
      <vt:lpstr>23C1-ĐCN1</vt:lpstr>
      <vt:lpstr>23C1-ĐĐT1</vt:lpstr>
      <vt:lpstr>23C1-CDT1</vt:lpstr>
      <vt:lpstr>23C1-TDH1</vt:lpstr>
      <vt:lpstr>23C8-DCN1</vt:lpstr>
      <vt:lpstr>24C1-ĐCN1</vt:lpstr>
      <vt:lpstr>24C1-ĐĐT1</vt:lpstr>
      <vt:lpstr>24C1-CĐT1</vt:lpstr>
      <vt:lpstr>24C8-ĐCN1</vt:lpstr>
      <vt:lpstr>Sheet2</vt:lpstr>
      <vt:lpstr>Sheet3</vt:lpstr>
      <vt:lpstr>'23C1-CDT1'!Print_Titles</vt:lpstr>
      <vt:lpstr>'23C1-ĐCN1'!Print_Titles</vt:lpstr>
      <vt:lpstr>'23C1-ĐĐT1'!Print_Titles</vt:lpstr>
      <vt:lpstr>'23C1-TDH1'!Print_Titles</vt:lpstr>
      <vt:lpstr>'24C1-CĐT1'!Print_Titles</vt:lpstr>
      <vt:lpstr>'24C1-ĐCN1'!Print_Titles</vt:lpstr>
      <vt:lpstr>'24C1-ĐĐT1'!Print_Titles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Windows User</cp:lastModifiedBy>
  <cp:lastPrinted>2025-01-09T01:31:27Z</cp:lastPrinted>
  <dcterms:created xsi:type="dcterms:W3CDTF">2023-12-01T01:41:00Z</dcterms:created>
  <dcterms:modified xsi:type="dcterms:W3CDTF">2025-01-09T01:32:30Z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E256A9175823451FA8CD0BC10F115226_13</vt:lpwstr>
  </property>
  <property fmtid="{D5CDD505-2E9C-101B-9397-08002B2CF9AE}" pid="3" name="KSOProductBuildVer">
    <vt:lpwstr>1033-12.2.0.13306</vt:lpwstr>
  </property>
</Properties>
</file>