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635" windowHeight="7620" firstSheet="3" activeTab="3"/>
  </bookViews>
  <sheets>
    <sheet name="RL.Cá nhân" sheetId="24" r:id="rId1"/>
    <sheet name="M. Tong hop" sheetId="25" r:id="rId2"/>
    <sheet name="00000000" sheetId="10" state="veryHidden" r:id="rId3"/>
    <sheet name="23C1-DCN1" sheetId="39" r:id="rId4"/>
    <sheet name="23C1-DDT1" sheetId="40" r:id="rId5"/>
    <sheet name="23C1-CDT1" sheetId="44" r:id="rId6"/>
    <sheet name="23C1-TDH1" sheetId="43" r:id="rId7"/>
    <sheet name="23C8-DCN1" sheetId="42" r:id="rId8"/>
    <sheet name="24C1-DCN1" sheetId="54" r:id="rId9"/>
    <sheet name="24C1-DDT1" sheetId="55" r:id="rId10"/>
    <sheet name="24C1-CDT1" sheetId="56" r:id="rId11"/>
    <sheet name="24C8-DCN1" sheetId="57" r:id="rId12"/>
    <sheet name="Sheet5" sheetId="38" r:id="rId13"/>
  </sheets>
  <definedNames>
    <definedName name="_Fill" localSheetId="5" hidden="1">#REF!</definedName>
    <definedName name="_Fill" localSheetId="3" hidden="1">#REF!</definedName>
    <definedName name="_Fill" localSheetId="4" hidden="1">#REF!</definedName>
    <definedName name="_Fill" localSheetId="6" hidden="1">#REF!</definedName>
    <definedName name="_Fill" localSheetId="7" hidden="1">#REF!</definedName>
    <definedName name="_Fill" localSheetId="10" hidden="1">#REF!</definedName>
    <definedName name="_Fill" localSheetId="8" hidden="1">#REF!</definedName>
    <definedName name="_Fill" localSheetId="9" hidden="1">#REF!</definedName>
    <definedName name="_Fill" localSheetId="11" hidden="1">#REF!</definedName>
    <definedName name="_Fill" hidden="1">#REF!</definedName>
    <definedName name="_xlnm.Print_Titles" localSheetId="5">'23C1-CDT1'!$10:$11</definedName>
    <definedName name="_xlnm.Print_Titles" localSheetId="3">'23C1-DCN1'!$10:$11</definedName>
    <definedName name="_xlnm.Print_Titles" localSheetId="4">'23C1-DDT1'!$10:$11</definedName>
    <definedName name="_xlnm.Print_Titles" localSheetId="8">'24C1-DCN1'!$10:$11</definedName>
    <definedName name="_xlnm.Print_Titles" localSheetId="9">'24C1-DDT1'!$10:$11</definedName>
    <definedName name="_xlnm.Print_Titles" localSheetId="11">'24C8-DCN1'!$10:$11</definedName>
    <definedName name="_xlnm.Print_Titles" localSheetId="0">'RL.Cá nhân'!$7:$7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 i="57" l="1"/>
  <c r="H32" i="57"/>
  <c r="H33" i="57"/>
  <c r="H34" i="57"/>
  <c r="H35" i="57"/>
  <c r="H30" i="57"/>
  <c r="F31" i="57"/>
  <c r="F32" i="57"/>
  <c r="F33" i="57"/>
  <c r="F34" i="57"/>
  <c r="F35" i="57"/>
  <c r="F30" i="57"/>
  <c r="H26" i="57"/>
  <c r="F26" i="57"/>
  <c r="H25" i="57"/>
  <c r="F25" i="57"/>
  <c r="H24" i="57"/>
  <c r="F24" i="57"/>
  <c r="H23" i="57"/>
  <c r="F23" i="57"/>
  <c r="H22" i="57"/>
  <c r="F22" i="57"/>
  <c r="H21" i="57"/>
  <c r="F21" i="57"/>
  <c r="H20" i="57"/>
  <c r="F20" i="57"/>
  <c r="H19" i="57"/>
  <c r="F19" i="57"/>
  <c r="H18" i="57"/>
  <c r="F18" i="57"/>
  <c r="H17" i="57"/>
  <c r="F17" i="57"/>
  <c r="H16" i="57"/>
  <c r="F16" i="57"/>
  <c r="H15" i="57"/>
  <c r="F15" i="57"/>
  <c r="H14" i="57"/>
  <c r="F14" i="57"/>
  <c r="H13" i="57"/>
  <c r="F13" i="57"/>
  <c r="H12" i="57"/>
  <c r="G35" i="57" s="1"/>
  <c r="F12" i="57"/>
  <c r="E35" i="57" s="1"/>
  <c r="H41" i="56"/>
  <c r="H42" i="56"/>
  <c r="H43" i="56"/>
  <c r="H44" i="56"/>
  <c r="H45" i="56"/>
  <c r="H40" i="56"/>
  <c r="F41" i="56"/>
  <c r="F42" i="56"/>
  <c r="F43" i="56"/>
  <c r="F44" i="56"/>
  <c r="F45" i="56"/>
  <c r="F40" i="56"/>
  <c r="H36" i="56"/>
  <c r="F36" i="56"/>
  <c r="H35" i="56"/>
  <c r="F35" i="56"/>
  <c r="H34" i="56"/>
  <c r="F34" i="56"/>
  <c r="H33" i="56"/>
  <c r="F33" i="56"/>
  <c r="H32" i="56"/>
  <c r="F32" i="56"/>
  <c r="H31" i="56"/>
  <c r="F31" i="56"/>
  <c r="H30" i="56"/>
  <c r="F30" i="56"/>
  <c r="H29" i="56"/>
  <c r="F29" i="56"/>
  <c r="H28" i="56"/>
  <c r="F28" i="56"/>
  <c r="H27" i="56"/>
  <c r="F27" i="56"/>
  <c r="H26" i="56"/>
  <c r="F26" i="56"/>
  <c r="H25" i="56"/>
  <c r="F25" i="56"/>
  <c r="H24" i="56"/>
  <c r="F24" i="56"/>
  <c r="H23" i="56"/>
  <c r="F23" i="56"/>
  <c r="H22" i="56"/>
  <c r="F22" i="56"/>
  <c r="H21" i="56"/>
  <c r="F21" i="56"/>
  <c r="H20" i="56"/>
  <c r="F20" i="56"/>
  <c r="H19" i="56"/>
  <c r="F19" i="56"/>
  <c r="H18" i="56"/>
  <c r="F18" i="56"/>
  <c r="H17" i="56"/>
  <c r="F17" i="56"/>
  <c r="H16" i="56"/>
  <c r="F16" i="56"/>
  <c r="H15" i="56"/>
  <c r="F15" i="56"/>
  <c r="H14" i="56"/>
  <c r="F14" i="56"/>
  <c r="H13" i="56"/>
  <c r="F13" i="56"/>
  <c r="H12" i="56"/>
  <c r="G45" i="56" s="1"/>
  <c r="F12" i="56"/>
  <c r="E40" i="56" s="1"/>
  <c r="H56" i="55"/>
  <c r="H57" i="55"/>
  <c r="H58" i="55"/>
  <c r="H59" i="55"/>
  <c r="H60" i="55"/>
  <c r="H55" i="55"/>
  <c r="F56" i="55"/>
  <c r="F57" i="55"/>
  <c r="F58" i="55"/>
  <c r="F59" i="55"/>
  <c r="F60" i="55"/>
  <c r="F55" i="55"/>
  <c r="H51" i="55"/>
  <c r="F51" i="55"/>
  <c r="H50" i="55"/>
  <c r="F50" i="55"/>
  <c r="H49" i="55"/>
  <c r="F49" i="55"/>
  <c r="H48" i="55"/>
  <c r="F48" i="55"/>
  <c r="H47" i="55"/>
  <c r="F47" i="55"/>
  <c r="H46" i="55"/>
  <c r="F46" i="55"/>
  <c r="H45" i="55"/>
  <c r="F45" i="55"/>
  <c r="H44" i="55"/>
  <c r="F44" i="55"/>
  <c r="H43" i="55"/>
  <c r="F43" i="55"/>
  <c r="H42" i="55"/>
  <c r="F42" i="55"/>
  <c r="H41" i="55"/>
  <c r="F41" i="55"/>
  <c r="H40" i="55"/>
  <c r="F40" i="55"/>
  <c r="H39" i="55"/>
  <c r="F39" i="55"/>
  <c r="H38" i="55"/>
  <c r="F38" i="55"/>
  <c r="H37" i="55"/>
  <c r="F37" i="55"/>
  <c r="H36" i="55"/>
  <c r="F36" i="55"/>
  <c r="H35" i="55"/>
  <c r="F35" i="55"/>
  <c r="H34" i="55"/>
  <c r="F34" i="55"/>
  <c r="H33" i="55"/>
  <c r="F33" i="55"/>
  <c r="H32" i="55"/>
  <c r="F32" i="55"/>
  <c r="H31" i="55"/>
  <c r="F31" i="55"/>
  <c r="H30" i="55"/>
  <c r="F30" i="55"/>
  <c r="H29" i="55"/>
  <c r="F29" i="55"/>
  <c r="H28" i="55"/>
  <c r="F28" i="55"/>
  <c r="H27" i="55"/>
  <c r="F27" i="55"/>
  <c r="H26" i="55"/>
  <c r="F26" i="55"/>
  <c r="H25" i="55"/>
  <c r="F25" i="55"/>
  <c r="H24" i="55"/>
  <c r="F24" i="55"/>
  <c r="H23" i="55"/>
  <c r="F23" i="55"/>
  <c r="H22" i="55"/>
  <c r="F22" i="55"/>
  <c r="H21" i="55"/>
  <c r="F21" i="55"/>
  <c r="H20" i="55"/>
  <c r="F20" i="55"/>
  <c r="H19" i="55"/>
  <c r="F19" i="55"/>
  <c r="H18" i="55"/>
  <c r="F18" i="55"/>
  <c r="H17" i="55"/>
  <c r="F17" i="55"/>
  <c r="H16" i="55"/>
  <c r="F16" i="55"/>
  <c r="H15" i="55"/>
  <c r="F15" i="55"/>
  <c r="H14" i="55"/>
  <c r="F14" i="55"/>
  <c r="H13" i="55"/>
  <c r="F13" i="55"/>
  <c r="H12" i="55"/>
  <c r="G60" i="55" s="1"/>
  <c r="F12" i="55"/>
  <c r="E60" i="55" s="1"/>
  <c r="H13" i="54"/>
  <c r="H14" i="54"/>
  <c r="H15" i="54"/>
  <c r="H16" i="54"/>
  <c r="H17" i="54"/>
  <c r="H18" i="54"/>
  <c r="H19" i="54"/>
  <c r="H20" i="54"/>
  <c r="H21" i="54"/>
  <c r="H22" i="54"/>
  <c r="H23" i="54"/>
  <c r="H24" i="54"/>
  <c r="F13" i="54"/>
  <c r="F14" i="54"/>
  <c r="F15" i="54"/>
  <c r="F16" i="54"/>
  <c r="F17" i="54"/>
  <c r="F18" i="54"/>
  <c r="F19" i="54"/>
  <c r="F20" i="54"/>
  <c r="F21" i="54"/>
  <c r="F22" i="54"/>
  <c r="F23" i="54"/>
  <c r="F24" i="54"/>
  <c r="H67" i="54"/>
  <c r="F67" i="54"/>
  <c r="H66" i="54"/>
  <c r="F66" i="54"/>
  <c r="H65" i="54"/>
  <c r="F65" i="54"/>
  <c r="H64" i="54"/>
  <c r="F64" i="54"/>
  <c r="H63" i="54"/>
  <c r="F63" i="54"/>
  <c r="H62" i="54"/>
  <c r="F62" i="54"/>
  <c r="H61" i="54"/>
  <c r="F61" i="54"/>
  <c r="H60" i="54"/>
  <c r="F60" i="54"/>
  <c r="H59" i="54"/>
  <c r="F59" i="54"/>
  <c r="H58" i="54"/>
  <c r="F58" i="54"/>
  <c r="H57" i="54"/>
  <c r="F57" i="54"/>
  <c r="H56" i="54"/>
  <c r="F56" i="54"/>
  <c r="H55" i="54"/>
  <c r="F55" i="54"/>
  <c r="H54" i="54"/>
  <c r="F54" i="54"/>
  <c r="H53" i="54"/>
  <c r="F53" i="54"/>
  <c r="H52" i="54"/>
  <c r="F52" i="54"/>
  <c r="H51" i="54"/>
  <c r="F51" i="54"/>
  <c r="H50" i="54"/>
  <c r="F50" i="54"/>
  <c r="H49" i="54"/>
  <c r="F49" i="54"/>
  <c r="H48" i="54"/>
  <c r="F48" i="54"/>
  <c r="H47" i="54"/>
  <c r="F47" i="54"/>
  <c r="H46" i="54"/>
  <c r="F46" i="54"/>
  <c r="H45" i="54"/>
  <c r="F45" i="54"/>
  <c r="H44" i="54"/>
  <c r="F44" i="54"/>
  <c r="H43" i="54"/>
  <c r="F43" i="54"/>
  <c r="H42" i="54"/>
  <c r="F42" i="54"/>
  <c r="H41" i="54"/>
  <c r="F41" i="54"/>
  <c r="H40" i="54"/>
  <c r="F40" i="54"/>
  <c r="H39" i="54"/>
  <c r="F39" i="54"/>
  <c r="H38" i="54"/>
  <c r="F38" i="54"/>
  <c r="H37" i="54"/>
  <c r="F37" i="54"/>
  <c r="H36" i="54"/>
  <c r="F36" i="54"/>
  <c r="H35" i="54"/>
  <c r="F35" i="54"/>
  <c r="H34" i="54"/>
  <c r="F34" i="54"/>
  <c r="H33" i="54"/>
  <c r="F33" i="54"/>
  <c r="H32" i="54"/>
  <c r="F32" i="54"/>
  <c r="H31" i="54"/>
  <c r="F31" i="54"/>
  <c r="H30" i="54"/>
  <c r="F30" i="54"/>
  <c r="H29" i="54"/>
  <c r="F29" i="54"/>
  <c r="H28" i="54"/>
  <c r="F28" i="54"/>
  <c r="H27" i="54"/>
  <c r="F27" i="54"/>
  <c r="H26" i="54"/>
  <c r="F26" i="54"/>
  <c r="H25" i="54"/>
  <c r="F25" i="54"/>
  <c r="H12" i="54"/>
  <c r="G76" i="54" s="1"/>
  <c r="H76" i="54" s="1"/>
  <c r="F12" i="54"/>
  <c r="E76" i="54" s="1"/>
  <c r="F76" i="54" s="1"/>
  <c r="E30" i="57" l="1"/>
  <c r="E31" i="57"/>
  <c r="E32" i="57"/>
  <c r="E33" i="57"/>
  <c r="E34" i="57"/>
  <c r="G30" i="57"/>
  <c r="G31" i="57"/>
  <c r="G32" i="57"/>
  <c r="G33" i="57"/>
  <c r="G34" i="57"/>
  <c r="E42" i="56"/>
  <c r="E43" i="56"/>
  <c r="E44" i="56"/>
  <c r="E45" i="56"/>
  <c r="E41" i="56"/>
  <c r="G40" i="56"/>
  <c r="G41" i="56"/>
  <c r="G42" i="56"/>
  <c r="G43" i="56"/>
  <c r="G44" i="56"/>
  <c r="E55" i="55"/>
  <c r="E56" i="55"/>
  <c r="E57" i="55"/>
  <c r="E58" i="55"/>
  <c r="E59" i="55"/>
  <c r="G55" i="55"/>
  <c r="G56" i="55"/>
  <c r="G57" i="55"/>
  <c r="G58" i="55"/>
  <c r="G59" i="55"/>
  <c r="E71" i="54"/>
  <c r="F71" i="54" s="1"/>
  <c r="E72" i="54"/>
  <c r="F72" i="54" s="1"/>
  <c r="E73" i="54"/>
  <c r="F73" i="54" s="1"/>
  <c r="E74" i="54"/>
  <c r="F74" i="54" s="1"/>
  <c r="E75" i="54"/>
  <c r="F75" i="54" s="1"/>
  <c r="G71" i="54"/>
  <c r="H71" i="54" s="1"/>
  <c r="G72" i="54"/>
  <c r="H72" i="54" s="1"/>
  <c r="G73" i="54"/>
  <c r="H73" i="54" s="1"/>
  <c r="G74" i="54"/>
  <c r="H74" i="54" s="1"/>
  <c r="G75" i="54"/>
  <c r="H75" i="54" s="1"/>
  <c r="F43" i="40"/>
  <c r="G23" i="42" l="1"/>
  <c r="H23" i="42" s="1"/>
  <c r="H19" i="42"/>
  <c r="F19" i="42"/>
  <c r="H18" i="42"/>
  <c r="F18" i="42"/>
  <c r="H17" i="42"/>
  <c r="F17" i="42"/>
  <c r="H16" i="42"/>
  <c r="F16" i="42"/>
  <c r="H15" i="42"/>
  <c r="F15" i="42"/>
  <c r="H14" i="42"/>
  <c r="F14" i="42"/>
  <c r="H13" i="42"/>
  <c r="F13" i="42"/>
  <c r="H12" i="42"/>
  <c r="G27" i="42" s="1"/>
  <c r="H27" i="42" s="1"/>
  <c r="F12" i="42"/>
  <c r="E28" i="42" s="1"/>
  <c r="F28" i="42" s="1"/>
  <c r="H37" i="43"/>
  <c r="F37" i="43"/>
  <c r="H36" i="43"/>
  <c r="F36" i="43"/>
  <c r="H35" i="43"/>
  <c r="F35" i="43"/>
  <c r="H34" i="43"/>
  <c r="F34" i="43"/>
  <c r="H33" i="43"/>
  <c r="F33" i="43"/>
  <c r="H32" i="43"/>
  <c r="F32" i="43"/>
  <c r="H31" i="43"/>
  <c r="G41" i="43" s="1"/>
  <c r="H41" i="43" s="1"/>
  <c r="F31" i="43"/>
  <c r="H30" i="43"/>
  <c r="F30" i="43"/>
  <c r="H29" i="43"/>
  <c r="F29" i="43"/>
  <c r="H28" i="43"/>
  <c r="F28" i="43"/>
  <c r="H27" i="43"/>
  <c r="F27" i="43"/>
  <c r="H26" i="43"/>
  <c r="F26" i="43"/>
  <c r="H25" i="43"/>
  <c r="F25" i="43"/>
  <c r="H24" i="43"/>
  <c r="F24" i="43"/>
  <c r="H23" i="43"/>
  <c r="F23" i="43"/>
  <c r="H22" i="43"/>
  <c r="F22" i="43"/>
  <c r="H21" i="43"/>
  <c r="F21" i="43"/>
  <c r="H20" i="43"/>
  <c r="F20" i="43"/>
  <c r="H19" i="43"/>
  <c r="F19" i="43"/>
  <c r="H18" i="43"/>
  <c r="F18" i="43"/>
  <c r="H17" i="43"/>
  <c r="F17" i="43"/>
  <c r="H16" i="43"/>
  <c r="F16" i="43"/>
  <c r="H15" i="43"/>
  <c r="F15" i="43"/>
  <c r="H14" i="43"/>
  <c r="F14" i="43"/>
  <c r="H13" i="43"/>
  <c r="G46" i="43" s="1"/>
  <c r="H46" i="43" s="1"/>
  <c r="F13" i="43"/>
  <c r="H12" i="43"/>
  <c r="F12" i="43"/>
  <c r="E44" i="43" s="1"/>
  <c r="F44" i="43" s="1"/>
  <c r="H52" i="40"/>
  <c r="F52" i="40"/>
  <c r="H51" i="40"/>
  <c r="F51" i="40"/>
  <c r="H50" i="40"/>
  <c r="F50" i="40"/>
  <c r="H49" i="40"/>
  <c r="F49" i="40"/>
  <c r="H48" i="40"/>
  <c r="F48" i="40"/>
  <c r="H47" i="40"/>
  <c r="F47" i="40"/>
  <c r="H46" i="40"/>
  <c r="F46" i="40"/>
  <c r="H45" i="40"/>
  <c r="F45" i="40"/>
  <c r="H44" i="40"/>
  <c r="F44" i="40"/>
  <c r="H43" i="40"/>
  <c r="H42" i="40"/>
  <c r="F42" i="40"/>
  <c r="H41" i="40"/>
  <c r="F41" i="40"/>
  <c r="H40" i="40"/>
  <c r="F40" i="40"/>
  <c r="H39" i="40"/>
  <c r="F39" i="40"/>
  <c r="H38" i="40"/>
  <c r="F38" i="40"/>
  <c r="H37" i="40"/>
  <c r="F37" i="40"/>
  <c r="H36" i="40"/>
  <c r="F36" i="40"/>
  <c r="H35" i="40"/>
  <c r="F35" i="40"/>
  <c r="H34" i="40"/>
  <c r="F34" i="40"/>
  <c r="H33" i="40"/>
  <c r="F33" i="40"/>
  <c r="H32" i="40"/>
  <c r="F32" i="40"/>
  <c r="H31" i="40"/>
  <c r="F31" i="40"/>
  <c r="H30" i="40"/>
  <c r="F30" i="40"/>
  <c r="H29" i="40"/>
  <c r="F29" i="40"/>
  <c r="H28" i="40"/>
  <c r="F28" i="40"/>
  <c r="H27" i="40"/>
  <c r="F27" i="40"/>
  <c r="H26" i="40"/>
  <c r="F26" i="40"/>
  <c r="H25" i="40"/>
  <c r="F25" i="40"/>
  <c r="H24" i="40"/>
  <c r="F24" i="40"/>
  <c r="H23" i="40"/>
  <c r="F23" i="40"/>
  <c r="H22" i="40"/>
  <c r="F22" i="40"/>
  <c r="H21" i="40"/>
  <c r="F21" i="40"/>
  <c r="H20" i="40"/>
  <c r="F20" i="40"/>
  <c r="H19" i="40"/>
  <c r="G58" i="40" s="1"/>
  <c r="H58" i="40" s="1"/>
  <c r="F19" i="40"/>
  <c r="H18" i="40"/>
  <c r="F18" i="40"/>
  <c r="H17" i="40"/>
  <c r="F17" i="40"/>
  <c r="H16" i="40"/>
  <c r="F16" i="40"/>
  <c r="H15" i="40"/>
  <c r="F15" i="40"/>
  <c r="H14" i="40"/>
  <c r="F14" i="40"/>
  <c r="H13" i="40"/>
  <c r="F13" i="40"/>
  <c r="H12" i="40"/>
  <c r="F12" i="40"/>
  <c r="E58" i="40" s="1"/>
  <c r="F58" i="40" s="1"/>
  <c r="H57" i="39"/>
  <c r="F57" i="39"/>
  <c r="H56" i="39"/>
  <c r="F56" i="39"/>
  <c r="H55" i="39"/>
  <c r="F55" i="39"/>
  <c r="H54" i="39"/>
  <c r="F54" i="39"/>
  <c r="H53" i="39"/>
  <c r="F53" i="39"/>
  <c r="H52" i="39"/>
  <c r="F52" i="39"/>
  <c r="H51" i="39"/>
  <c r="F51" i="39"/>
  <c r="H50" i="39"/>
  <c r="F50" i="39"/>
  <c r="H49" i="39"/>
  <c r="F49" i="39"/>
  <c r="H48" i="39"/>
  <c r="F48" i="39"/>
  <c r="H47" i="39"/>
  <c r="F47" i="39"/>
  <c r="H46" i="39"/>
  <c r="F46" i="39"/>
  <c r="H45" i="39"/>
  <c r="F45" i="39"/>
  <c r="H44" i="39"/>
  <c r="F44" i="39"/>
  <c r="H43" i="39"/>
  <c r="F43" i="39"/>
  <c r="H42" i="39"/>
  <c r="F42" i="39"/>
  <c r="H41" i="39"/>
  <c r="F41" i="39"/>
  <c r="H40" i="39"/>
  <c r="F40" i="39"/>
  <c r="H39" i="39"/>
  <c r="F39" i="39"/>
  <c r="H38" i="39"/>
  <c r="F38" i="39"/>
  <c r="H37" i="39"/>
  <c r="F37" i="39"/>
  <c r="H36" i="39"/>
  <c r="F36" i="39"/>
  <c r="H35" i="39"/>
  <c r="F35" i="39"/>
  <c r="H34" i="39"/>
  <c r="F34" i="39"/>
  <c r="H33" i="39"/>
  <c r="F33" i="39"/>
  <c r="H32" i="39"/>
  <c r="F32" i="39"/>
  <c r="H31" i="39"/>
  <c r="F31" i="39"/>
  <c r="H30" i="39"/>
  <c r="F30" i="39"/>
  <c r="H29" i="39"/>
  <c r="F29" i="39"/>
  <c r="H28" i="39"/>
  <c r="F28" i="39"/>
  <c r="H27" i="39"/>
  <c r="F27" i="39"/>
  <c r="H26" i="39"/>
  <c r="F26" i="39"/>
  <c r="H25" i="39"/>
  <c r="F25" i="39"/>
  <c r="H24" i="39"/>
  <c r="F24" i="39"/>
  <c r="H23" i="39"/>
  <c r="F23" i="39"/>
  <c r="H22" i="39"/>
  <c r="F22" i="39"/>
  <c r="H21" i="39"/>
  <c r="F21" i="39"/>
  <c r="H20" i="39"/>
  <c r="F20" i="39"/>
  <c r="H19" i="39"/>
  <c r="F19" i="39"/>
  <c r="H18" i="39"/>
  <c r="F18" i="39"/>
  <c r="H17" i="39"/>
  <c r="F17" i="39"/>
  <c r="H16" i="39"/>
  <c r="G66" i="39" s="1"/>
  <c r="H66" i="39" s="1"/>
  <c r="F16" i="39"/>
  <c r="H15" i="39"/>
  <c r="F15" i="39"/>
  <c r="H14" i="39"/>
  <c r="F14" i="39"/>
  <c r="H13" i="39"/>
  <c r="F13" i="39"/>
  <c r="H12" i="39"/>
  <c r="F12" i="39"/>
  <c r="E62" i="39" s="1"/>
  <c r="F62" i="39" s="1"/>
  <c r="H28" i="44"/>
  <c r="F28" i="44"/>
  <c r="H27" i="44"/>
  <c r="F27" i="44"/>
  <c r="H26" i="44"/>
  <c r="F26" i="44"/>
  <c r="H25" i="44"/>
  <c r="F25" i="44"/>
  <c r="H24" i="44"/>
  <c r="F24" i="44"/>
  <c r="H23" i="44"/>
  <c r="F23" i="44"/>
  <c r="H22" i="44"/>
  <c r="F22" i="44"/>
  <c r="H21" i="44"/>
  <c r="F21" i="44"/>
  <c r="H20" i="44"/>
  <c r="F20" i="44"/>
  <c r="H19" i="44"/>
  <c r="F19" i="44"/>
  <c r="H18" i="44"/>
  <c r="F18" i="44"/>
  <c r="H17" i="44"/>
  <c r="F17" i="44"/>
  <c r="H16" i="44"/>
  <c r="F16" i="44"/>
  <c r="H15" i="44"/>
  <c r="F15" i="44"/>
  <c r="H14" i="44"/>
  <c r="F14" i="44"/>
  <c r="H13" i="44"/>
  <c r="G37" i="44" s="1"/>
  <c r="H37" i="44" s="1"/>
  <c r="F13" i="44"/>
  <c r="H12" i="44"/>
  <c r="G32" i="44" s="1"/>
  <c r="H32" i="44" s="1"/>
  <c r="F12" i="44"/>
  <c r="H86" i="25"/>
  <c r="G86" i="25"/>
  <c r="F86" i="25"/>
  <c r="E86" i="25"/>
  <c r="H85" i="25"/>
  <c r="G85" i="25"/>
  <c r="F85" i="25"/>
  <c r="E85" i="25"/>
  <c r="H84" i="25"/>
  <c r="G84" i="25"/>
  <c r="F84" i="25"/>
  <c r="E84" i="25"/>
  <c r="H83" i="25"/>
  <c r="G83" i="25"/>
  <c r="F83" i="25"/>
  <c r="E83" i="25"/>
  <c r="H82" i="25"/>
  <c r="G82" i="25"/>
  <c r="F82" i="25"/>
  <c r="E82" i="25"/>
  <c r="H81" i="25"/>
  <c r="G81" i="25"/>
  <c r="F81" i="25"/>
  <c r="E81" i="25"/>
  <c r="H77" i="25"/>
  <c r="F77" i="25"/>
  <c r="H76" i="25"/>
  <c r="F76" i="25"/>
  <c r="H75" i="25"/>
  <c r="F75"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F12" i="25"/>
  <c r="D102" i="24"/>
  <c r="D98" i="24"/>
  <c r="D93" i="24"/>
  <c r="D76" i="24"/>
  <c r="D75" i="24"/>
  <c r="D57" i="24"/>
  <c r="D56" i="24"/>
  <c r="D34" i="24"/>
  <c r="D33" i="24"/>
  <c r="F8" i="24"/>
  <c r="E8" i="24"/>
  <c r="D8" i="24"/>
  <c r="G28" i="42" l="1"/>
  <c r="H28" i="42" s="1"/>
  <c r="E24" i="42"/>
  <c r="F24" i="42" s="1"/>
  <c r="E25" i="42"/>
  <c r="F25" i="42" s="1"/>
  <c r="E26" i="42"/>
  <c r="F26" i="42" s="1"/>
  <c r="E32" i="44"/>
  <c r="F32" i="44" s="1"/>
  <c r="E27" i="42"/>
  <c r="F27" i="42" s="1"/>
  <c r="E23" i="42"/>
  <c r="F23" i="42" s="1"/>
  <c r="G26" i="42"/>
  <c r="H26" i="42" s="1"/>
  <c r="G25" i="42"/>
  <c r="H25" i="42" s="1"/>
  <c r="G24" i="42"/>
  <c r="H24" i="42" s="1"/>
  <c r="E41" i="43"/>
  <c r="F41" i="43" s="1"/>
  <c r="E43" i="43"/>
  <c r="F43" i="43" s="1"/>
  <c r="E45" i="43"/>
  <c r="F45" i="43" s="1"/>
  <c r="E46" i="43"/>
  <c r="F46" i="43" s="1"/>
  <c r="E42" i="43"/>
  <c r="F42" i="43" s="1"/>
  <c r="G45" i="43"/>
  <c r="H45" i="43" s="1"/>
  <c r="G44" i="43"/>
  <c r="H44" i="43" s="1"/>
  <c r="G43" i="43"/>
  <c r="H43" i="43" s="1"/>
  <c r="G42" i="43"/>
  <c r="H42" i="43" s="1"/>
  <c r="E34" i="44"/>
  <c r="F34" i="44" s="1"/>
  <c r="E36" i="44"/>
  <c r="F36" i="44" s="1"/>
  <c r="E33" i="44"/>
  <c r="F33" i="44" s="1"/>
  <c r="E35" i="44"/>
  <c r="F35" i="44" s="1"/>
  <c r="E37" i="44"/>
  <c r="F37" i="44" s="1"/>
  <c r="G35" i="44"/>
  <c r="H35" i="44" s="1"/>
  <c r="G34" i="44"/>
  <c r="H34" i="44" s="1"/>
  <c r="G36" i="44"/>
  <c r="H36" i="44" s="1"/>
  <c r="G33" i="44"/>
  <c r="H33" i="44" s="1"/>
  <c r="E57" i="40"/>
  <c r="F57" i="40" s="1"/>
  <c r="E59" i="40"/>
  <c r="F59" i="40" s="1"/>
  <c r="E61" i="40"/>
  <c r="F61" i="40" s="1"/>
  <c r="E60" i="40"/>
  <c r="F60" i="40" s="1"/>
  <c r="E56" i="40"/>
  <c r="F56" i="40" s="1"/>
  <c r="G59" i="40"/>
  <c r="H59" i="40" s="1"/>
  <c r="G57" i="40"/>
  <c r="H57" i="40" s="1"/>
  <c r="G61" i="40"/>
  <c r="H61" i="40" s="1"/>
  <c r="G56" i="40"/>
  <c r="H56" i="40" s="1"/>
  <c r="G60" i="40"/>
  <c r="H60" i="40" s="1"/>
  <c r="E63" i="39"/>
  <c r="F63" i="39" s="1"/>
  <c r="E65" i="39"/>
  <c r="F65" i="39" s="1"/>
  <c r="E61" i="39"/>
  <c r="F61" i="39" s="1"/>
  <c r="E64" i="39"/>
  <c r="F64" i="39" s="1"/>
  <c r="E66" i="39"/>
  <c r="F66" i="39" s="1"/>
  <c r="G61" i="39"/>
  <c r="H61" i="39" s="1"/>
  <c r="G64" i="39"/>
  <c r="H64" i="39" s="1"/>
  <c r="G65" i="39"/>
  <c r="H65" i="39" s="1"/>
  <c r="G63" i="39"/>
  <c r="H63" i="39" s="1"/>
  <c r="G62" i="39"/>
  <c r="H62" i="39" s="1"/>
</calcChain>
</file>

<file path=xl/sharedStrings.xml><?xml version="1.0" encoding="utf-8"?>
<sst xmlns="http://schemas.openxmlformats.org/spreadsheetml/2006/main" count="1413" uniqueCount="799">
  <si>
    <t>Mẫu</t>
  </si>
  <si>
    <r>
      <rPr>
        <b/>
        <sz val="13"/>
        <rFont val="Times New Roman"/>
        <family val="1"/>
      </rP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</si>
  <si>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Họ và Tên: . . . . . . . . . . . . . . . . . . . . . . . . . . . . . . . . . . .</t>
  </si>
  <si>
    <t>Lớp: . . . . . . . . . . . . . . .Khoa:. . . . . . . . . . . . . . . . . . . . . . . . . . . . . . . . . . .</t>
  </si>
  <si>
    <t>S
TT</t>
  </si>
  <si>
    <t>NỘI DUNG ĐÁNH GIÁ</t>
  </si>
  <si>
    <t>ĐIỂM</t>
  </si>
  <si>
    <t>TỰ ĐÁNH
GIÁ</t>
  </si>
  <si>
    <t>GVCN
CVHT</t>
  </si>
  <si>
    <t>QUẢN LÝ
SV</t>
  </si>
  <si>
    <t>GHI CHÚ</t>
  </si>
  <si>
    <t>I</t>
  </si>
  <si>
    <r>
      <rPr>
        <b/>
        <sz val="11"/>
        <rFont val="Times New Roman"/>
        <family val="1"/>
      </rPr>
      <t>Tiêu chí 1 (Điểm tối đa 30</t>
    </r>
    <r>
      <rPr>
        <b/>
        <vertAlign val="superscript"/>
        <sz val="11"/>
        <rFont val="Times New Roman"/>
        <family val="1"/>
      </rPr>
      <t>đ</t>
    </r>
    <r>
      <rPr>
        <b/>
        <sz val="11"/>
        <rFont val="Times New Roman"/>
        <family val="1"/>
      </rPr>
      <t>)</t>
    </r>
  </si>
  <si>
    <t>a.</t>
  </si>
  <si>
    <t>Ý thức và thái độ trong học tập</t>
  </si>
  <si>
    <r>
      <rPr>
        <sz val="10"/>
        <rFont val="Times New Roman"/>
        <family val="1"/>
      </rP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</si>
  <si>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</si>
  <si>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</si>
  <si>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</si>
  <si>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</si>
  <si>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</si>
  <si>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</si>
  <si>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</si>
  <si>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</si>
  <si>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theme="1"/>
        <rFont val="Times New Roman"/>
        <family val="1"/>
      </rP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</si>
  <si>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</si>
  <si>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</si>
  <si>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</si>
  <si>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</si>
  <si>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</si>
  <si>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</si>
  <si>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</si>
  <si>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</si>
  <si>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</si>
  <si>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</si>
  <si>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</si>
  <si>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</si>
  <si>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</si>
  <si>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rP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</si>
  <si>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rPr>
        <sz val="10"/>
        <rFont val="Times New Roman"/>
        <family val="1"/>
      </rP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</si>
  <si>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rPr>
        <sz val="10"/>
        <rFont val="Times New Roman"/>
        <family val="1"/>
      </rP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</si>
  <si>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rPr>
        <sz val="10"/>
        <rFont val="Times New Roman"/>
        <family val="1"/>
      </rP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</si>
  <si>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rPr>
        <sz val="10"/>
        <rFont val="Times New Roman"/>
        <family val="1"/>
      </rP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</si>
  <si>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rPr>
        <sz val="10"/>
        <rFont val="Times New Roman"/>
        <family val="1"/>
      </rPr>
      <t xml:space="preserve"> - Điểm TBCHT đạt dưới 5</t>
    </r>
    <r>
      <rPr>
        <vertAlign val="superscript"/>
        <sz val="10"/>
        <rFont val="Times New Roman"/>
        <family val="1"/>
      </rPr>
      <t>đ</t>
    </r>
  </si>
  <si>
    <t xml:space="preserve"> + Tổng điểm các mục: a, b, c, d, đ không vượt quá 30 điểm</t>
  </si>
  <si>
    <t>≤ 30</t>
  </si>
  <si>
    <t>II</t>
  </si>
  <si>
    <r>
      <rPr>
        <b/>
        <sz val="11"/>
        <rFont val="Times New Roman"/>
        <family val="1"/>
      </rPr>
      <t>Tiêu chí 2 (Điểm tối đa 25</t>
    </r>
    <r>
      <rPr>
        <b/>
        <vertAlign val="superscript"/>
        <sz val="11"/>
        <rFont val="Times New Roman"/>
        <family val="1"/>
      </rPr>
      <t>đ</t>
    </r>
    <r>
      <rPr>
        <b/>
        <sz val="11"/>
        <rFont val="Times New Roman"/>
        <family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</si>
  <si>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</si>
  <si>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</si>
  <si>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</si>
  <si>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</si>
  <si>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</si>
  <si>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</si>
  <si>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</si>
  <si>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</si>
  <si>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</si>
  <si>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</si>
  <si>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</si>
  <si>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</si>
  <si>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</si>
  <si>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</si>
  <si>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</si>
  <si>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</si>
  <si>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</si>
  <si>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</si>
  <si>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</si>
  <si>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</si>
  <si>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</si>
  <si>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</si>
  <si>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 25</t>
  </si>
  <si>
    <t>III</t>
  </si>
  <si>
    <r>
      <rPr>
        <b/>
        <sz val="11"/>
        <rFont val="Times New Roman"/>
        <family val="1"/>
      </rPr>
      <t>Tiêu chí 3 (Điểm tối đa 25</t>
    </r>
    <r>
      <rPr>
        <b/>
        <vertAlign val="superscript"/>
        <sz val="11"/>
        <rFont val="Times New Roman"/>
        <family val="1"/>
      </rPr>
      <t>đ</t>
    </r>
    <r>
      <rPr>
        <b/>
        <sz val="11"/>
        <rFont val="Times New Roman"/>
        <family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</si>
  <si>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</si>
  <si>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</si>
  <si>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</si>
  <si>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</si>
  <si>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</si>
  <si>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</si>
  <si>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</si>
  <si>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</si>
  <si>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</si>
  <si>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</si>
  <si>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</si>
  <si>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</si>
  <si>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</si>
  <si>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</si>
  <si>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</si>
  <si>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</si>
  <si>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</si>
  <si>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</si>
  <si>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rPr>
      <t>Tiêu chí 4 (Điểm tối đa 20</t>
    </r>
    <r>
      <rPr>
        <b/>
        <vertAlign val="superscript"/>
        <sz val="11"/>
        <rFont val="Times New Roman"/>
        <family val="1"/>
      </rPr>
      <t>đ</t>
    </r>
    <r>
      <rPr>
        <b/>
        <sz val="11"/>
        <rFont val="Times New Roman"/>
        <family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</si>
  <si>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</si>
  <si>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</si>
  <si>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</si>
  <si>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</si>
  <si>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</si>
  <si>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</si>
  <si>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</si>
  <si>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</si>
  <si>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</si>
  <si>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</si>
  <si>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</si>
  <si>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</si>
  <si>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</si>
  <si>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</si>
  <si>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</si>
  <si>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</si>
  <si>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</si>
  <si>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</si>
  <si>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</si>
  <si>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</si>
  <si>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</si>
  <si>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</si>
  <si>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</si>
  <si>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</si>
  <si>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</si>
  <si>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</si>
  <si>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 20</t>
  </si>
  <si>
    <t>V</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</si>
  <si>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</si>
  <si>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</si>
  <si>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</si>
  <si>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theme="1"/>
        <rFont val="Times New Roman"/>
        <family val="1"/>
      </rPr>
      <t xml:space="preserve"> - Một học phần có điểm trung bình </t>
    </r>
    <r>
      <rPr>
        <sz val="10"/>
        <color theme="1"/>
        <rFont val="Calibri"/>
        <family val="2"/>
      </rPr>
      <t xml:space="preserve">≥ </t>
    </r>
    <r>
      <rPr>
        <sz val="10"/>
        <color theme="1"/>
        <rFont val="Times New Roman"/>
        <family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</si>
  <si>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</si>
  <si>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</si>
  <si>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</si>
  <si>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</si>
  <si>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</si>
  <si>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</si>
  <si>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 . .  tháng . . .  năm 20. . .</t>
  </si>
  <si>
    <t>GV.CHỦ NHIỆM - CỐ VẤN HỌC TẬP</t>
  </si>
  <si>
    <t>SINH VIÊN</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</si>
  <si>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</si>
  <si>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</si>
  <si>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</si>
  <si>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</si>
  <si>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</si>
  <si>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</si>
  <si>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</si>
  <si>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Học kỳ: I Năm học: 2023 - 2024</t>
  </si>
  <si>
    <t>Lớp:                Sĩ số:          Khoa: ĐIỆN - ĐIỆN TỬ</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</si>
  <si>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</si>
  <si>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</si>
  <si>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</si>
  <si>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</si>
  <si>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</si>
  <si>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</si>
  <si>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</si>
  <si>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</si>
  <si>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</si>
  <si>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</si>
  <si>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</si>
  <si>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</si>
  <si>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</si>
  <si>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</si>
  <si>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</si>
  <si>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</si>
  <si>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01 năm 2024</t>
  </si>
  <si>
    <t>PHÒNG TTGD - CTSV                QUẢN LÝ SV</t>
  </si>
  <si>
    <t>LỚP TRƯỞNG</t>
  </si>
  <si>
    <t>Nguyễn Ngọc Hiệp</t>
  </si>
  <si>
    <t>Nguyễn Thị Kim Anh</t>
  </si>
  <si>
    <t>23002261</t>
  </si>
  <si>
    <t>Nguyễn Đình Thiên</t>
  </si>
  <si>
    <t>Ân</t>
  </si>
  <si>
    <t>23004892</t>
  </si>
  <si>
    <t>Lâm Hữu</t>
  </si>
  <si>
    <t>Đăng</t>
  </si>
  <si>
    <t>23004382</t>
  </si>
  <si>
    <t>Phạm Hải</t>
  </si>
  <si>
    <t>23004814</t>
  </si>
  <si>
    <t>Lư Thành</t>
  </si>
  <si>
    <t>Đạt</t>
  </si>
  <si>
    <t>23004834</t>
  </si>
  <si>
    <t>Trần Văn</t>
  </si>
  <si>
    <t>Đông</t>
  </si>
  <si>
    <t>23002158</t>
  </si>
  <si>
    <t>Đoàn Nhật</t>
  </si>
  <si>
    <t>Hào</t>
  </si>
  <si>
    <t>LT</t>
  </si>
  <si>
    <t>23002489</t>
  </si>
  <si>
    <t>Phạm Minh</t>
  </si>
  <si>
    <t>Hiệu</t>
  </si>
  <si>
    <t>23004423</t>
  </si>
  <si>
    <t>Lâm Nhật</t>
  </si>
  <si>
    <t>Hùng</t>
  </si>
  <si>
    <t>LPHT</t>
  </si>
  <si>
    <t>Huy</t>
  </si>
  <si>
    <t>23002495</t>
  </si>
  <si>
    <t>Lê Hoàng</t>
  </si>
  <si>
    <t>Kha</t>
  </si>
  <si>
    <t>23000029</t>
  </si>
  <si>
    <t>Bùi Minh</t>
  </si>
  <si>
    <t>Khôi</t>
  </si>
  <si>
    <t>23004282</t>
  </si>
  <si>
    <t>Huỳnh Tuấn</t>
  </si>
  <si>
    <t>23001880</t>
  </si>
  <si>
    <t>Nguyễn Hữu</t>
  </si>
  <si>
    <t>23000500</t>
  </si>
  <si>
    <t>Đỗ Anh</t>
  </si>
  <si>
    <t>Kỳ</t>
  </si>
  <si>
    <t>23004639</t>
  </si>
  <si>
    <t>Trương Minh</t>
  </si>
  <si>
    <t>Luân</t>
  </si>
  <si>
    <t>23001740</t>
  </si>
  <si>
    <t>Lê Văn Nhật</t>
  </si>
  <si>
    <t>Minh</t>
  </si>
  <si>
    <t>23001566</t>
  </si>
  <si>
    <t>Bùi Hữu</t>
  </si>
  <si>
    <t>Nghĩa</t>
  </si>
  <si>
    <t>23004534</t>
  </si>
  <si>
    <t>Nguyễn Văn</t>
  </si>
  <si>
    <t>Nguyên</t>
  </si>
  <si>
    <t>LPPT</t>
  </si>
  <si>
    <t>Dương Anh</t>
  </si>
  <si>
    <t>Nhật</t>
  </si>
  <si>
    <t>Anh</t>
  </si>
  <si>
    <t>Bùi Tuấn</t>
  </si>
  <si>
    <t>Bảo</t>
  </si>
  <si>
    <t>23002725</t>
  </si>
  <si>
    <t>Phan Gia</t>
  </si>
  <si>
    <t>23002091</t>
  </si>
  <si>
    <t>Phan Hữu</t>
  </si>
  <si>
    <t>23002020</t>
  </si>
  <si>
    <t>Trần Quốc</t>
  </si>
  <si>
    <t>TTT1</t>
  </si>
  <si>
    <t>23002586</t>
  </si>
  <si>
    <t>Võ Thiên Nhật</t>
  </si>
  <si>
    <t>23002741</t>
  </si>
  <si>
    <t>Đặng Thành</t>
  </si>
  <si>
    <t>Công</t>
  </si>
  <si>
    <t>23004532</t>
  </si>
  <si>
    <t>Trần Đình Quang</t>
  </si>
  <si>
    <t>23004547</t>
  </si>
  <si>
    <t>Lê Thành</t>
  </si>
  <si>
    <t>Dũng</t>
  </si>
  <si>
    <t>23001850</t>
  </si>
  <si>
    <t>Lê</t>
  </si>
  <si>
    <t>Hoàng</t>
  </si>
  <si>
    <t>TTT2</t>
  </si>
  <si>
    <t>23002684</t>
  </si>
  <si>
    <t>Phạm Huy</t>
  </si>
  <si>
    <t>23001739</t>
  </si>
  <si>
    <t>Trịnh Hà Quốc</t>
  </si>
  <si>
    <t>23002185</t>
  </si>
  <si>
    <t>Hoàng Công</t>
  </si>
  <si>
    <t>Hồng</t>
  </si>
  <si>
    <t>23004383</t>
  </si>
  <si>
    <t>Lê Quốc</t>
  </si>
  <si>
    <t>23004852</t>
  </si>
  <si>
    <t>Trần Hữu</t>
  </si>
  <si>
    <t>23002463</t>
  </si>
  <si>
    <t>Lê Đình Quang</t>
  </si>
  <si>
    <t>Hưng</t>
  </si>
  <si>
    <t>23002385</t>
  </si>
  <si>
    <t>Ngô Hồ Minh</t>
  </si>
  <si>
    <t>Nguyễn Đức</t>
  </si>
  <si>
    <t>23001741</t>
  </si>
  <si>
    <t>Lê Duy</t>
  </si>
  <si>
    <t>Khang</t>
  </si>
  <si>
    <t>23004376</t>
  </si>
  <si>
    <t>Nguyễn Lê</t>
  </si>
  <si>
    <t>Nguyễn Tuấn</t>
  </si>
  <si>
    <t>23001915</t>
  </si>
  <si>
    <t>Hồ Bảo</t>
  </si>
  <si>
    <t>Khanh</t>
  </si>
  <si>
    <t>23001719</t>
  </si>
  <si>
    <t>Trần Khắc</t>
  </si>
  <si>
    <t>Khiên</t>
  </si>
  <si>
    <t>23001980</t>
  </si>
  <si>
    <t>Lữ Quốc</t>
  </si>
  <si>
    <t>Kiệt</t>
  </si>
  <si>
    <t>23001844</t>
  </si>
  <si>
    <t>Trương Khánh</t>
  </si>
  <si>
    <t>Long</t>
  </si>
  <si>
    <t>23001776</t>
  </si>
  <si>
    <t>Nguyễn Trần Tấn</t>
  </si>
  <si>
    <t>23002153</t>
  </si>
  <si>
    <t>Lê Anh</t>
  </si>
  <si>
    <t>Nam</t>
  </si>
  <si>
    <t>23002255</t>
  </si>
  <si>
    <t>Nguyễn Tấn</t>
  </si>
  <si>
    <t>23004431</t>
  </si>
  <si>
    <t>Nhiệm</t>
  </si>
  <si>
    <t>23002269</t>
  </si>
  <si>
    <t>Đặng Thiên</t>
  </si>
  <si>
    <t>Phúc</t>
  </si>
  <si>
    <t>23002019</t>
  </si>
  <si>
    <t>Nguyễn Thành</t>
  </si>
  <si>
    <t>23004635</t>
  </si>
  <si>
    <t>Hà Hữu</t>
  </si>
  <si>
    <t>Phước</t>
  </si>
  <si>
    <t>23001835</t>
  </si>
  <si>
    <t>Lê Hồng</t>
  </si>
  <si>
    <t>Quân</t>
  </si>
  <si>
    <t>23002157</t>
  </si>
  <si>
    <t>Phan Nguyễn Thanh</t>
  </si>
  <si>
    <t>Sơn</t>
  </si>
  <si>
    <t>23001738</t>
  </si>
  <si>
    <t>Đỗ Minh</t>
  </si>
  <si>
    <t>Tài</t>
  </si>
  <si>
    <t>23001978</t>
  </si>
  <si>
    <t>Phan Đỗ</t>
  </si>
  <si>
    <t>Tam</t>
  </si>
  <si>
    <t>23002088</t>
  </si>
  <si>
    <t>Lê Văn</t>
  </si>
  <si>
    <t>Tân</t>
  </si>
  <si>
    <t>TTT3</t>
  </si>
  <si>
    <t>Thái</t>
  </si>
  <si>
    <t>23002433</t>
  </si>
  <si>
    <t>Thắng</t>
  </si>
  <si>
    <t>23004412</t>
  </si>
  <si>
    <t>Nguyễn Tiến</t>
  </si>
  <si>
    <t>Thành</t>
  </si>
  <si>
    <t>23004678</t>
  </si>
  <si>
    <t>Trần Tiến</t>
  </si>
  <si>
    <t>23002381</t>
  </si>
  <si>
    <t>Phạm Hoàng</t>
  </si>
  <si>
    <t>Thông</t>
  </si>
  <si>
    <t>23002528</t>
  </si>
  <si>
    <t>Lê Phan Gia</t>
  </si>
  <si>
    <t>Thuận</t>
  </si>
  <si>
    <t>23004885</t>
  </si>
  <si>
    <t>Nguyễn Quang Trí</t>
  </si>
  <si>
    <t>Tín</t>
  </si>
  <si>
    <t>23002160</t>
  </si>
  <si>
    <t>Trần Bảo</t>
  </si>
  <si>
    <t>Toàn</t>
  </si>
  <si>
    <t>23001867</t>
  </si>
  <si>
    <t>Trần Mai</t>
  </si>
  <si>
    <t>23002249</t>
  </si>
  <si>
    <t>Lê Thanh</t>
  </si>
  <si>
    <t>Tòng</t>
  </si>
  <si>
    <t>23002652</t>
  </si>
  <si>
    <t>Huỳnh Minh</t>
  </si>
  <si>
    <t>Trung</t>
  </si>
  <si>
    <t>TTT4</t>
  </si>
  <si>
    <t>Trường</t>
  </si>
  <si>
    <t>23002580</t>
  </si>
  <si>
    <t>Trần Vân</t>
  </si>
  <si>
    <t>23001111</t>
  </si>
  <si>
    <t>Huỳnh Anh</t>
  </si>
  <si>
    <t>Tuấn</t>
  </si>
  <si>
    <t>Đặng Quốc</t>
  </si>
  <si>
    <t>Vĩ</t>
  </si>
  <si>
    <t>23002475</t>
  </si>
  <si>
    <t>Nguyễn Ngọc Quốc</t>
  </si>
  <si>
    <t>Việt</t>
  </si>
  <si>
    <t>23004308</t>
  </si>
  <si>
    <t>Nguyễn Hoàng</t>
  </si>
  <si>
    <t>An</t>
  </si>
  <si>
    <t>23004416</t>
  </si>
  <si>
    <t>Lê Tuấn</t>
  </si>
  <si>
    <t>23004286</t>
  </si>
  <si>
    <t>Nguyễn Minh</t>
  </si>
  <si>
    <t>Chí</t>
  </si>
  <si>
    <t>23001725</t>
  </si>
  <si>
    <t>Nguyễn Tấn</t>
  </si>
  <si>
    <t>Đạt</t>
  </si>
  <si>
    <t>23001911</t>
  </si>
  <si>
    <t>Mai Văn</t>
  </si>
  <si>
    <t>Đoàn</t>
  </si>
  <si>
    <t>Đức</t>
  </si>
  <si>
    <t>23001935</t>
  </si>
  <si>
    <t>23004553</t>
  </si>
  <si>
    <t>Duy</t>
  </si>
  <si>
    <t>23001970</t>
  </si>
  <si>
    <t>Nguyễn Trường</t>
  </si>
  <si>
    <t>Giang</t>
  </si>
  <si>
    <t>23002535</t>
  </si>
  <si>
    <t>23002456</t>
  </si>
  <si>
    <t>Hiền</t>
  </si>
  <si>
    <t>23002621</t>
  </si>
  <si>
    <t>Nguyễn Khương</t>
  </si>
  <si>
    <t>Hiếu</t>
  </si>
  <si>
    <t>23002559</t>
  </si>
  <si>
    <t>23002071</t>
  </si>
  <si>
    <t>23002448</t>
  </si>
  <si>
    <t>Lê Hoàng Minh</t>
  </si>
  <si>
    <t>23002634</t>
  </si>
  <si>
    <t>Võ Xuân</t>
  </si>
  <si>
    <t>Khoa</t>
  </si>
  <si>
    <t>23001727</t>
  </si>
  <si>
    <t>Đào Trung</t>
  </si>
  <si>
    <t>Kiên</t>
  </si>
  <si>
    <t>23001448</t>
  </si>
  <si>
    <t>Lã Văn Thành</t>
  </si>
  <si>
    <t>Lộc</t>
  </si>
  <si>
    <t>23002530</t>
  </si>
  <si>
    <t>Tưởng Văn</t>
  </si>
  <si>
    <t>23004654</t>
  </si>
  <si>
    <t>23001721</t>
  </si>
  <si>
    <t>Hoàng Đức</t>
  </si>
  <si>
    <t>23004496</t>
  </si>
  <si>
    <t>Trần Thanh</t>
  </si>
  <si>
    <t>23002280</t>
  </si>
  <si>
    <t>Tô Văn</t>
  </si>
  <si>
    <t>Nhanh</t>
  </si>
  <si>
    <t>23002422</t>
  </si>
  <si>
    <t>Phát</t>
  </si>
  <si>
    <t>23002515</t>
  </si>
  <si>
    <t>Trần</t>
  </si>
  <si>
    <t>23002689</t>
  </si>
  <si>
    <t>Nguyễn Bá</t>
  </si>
  <si>
    <t>23004942</t>
  </si>
  <si>
    <t>Lê Phúc Minh</t>
  </si>
  <si>
    <t>Quốc</t>
  </si>
  <si>
    <t>23001628</t>
  </si>
  <si>
    <t>Hồ Quang</t>
  </si>
  <si>
    <t>Sang</t>
  </si>
  <si>
    <t>23004860</t>
  </si>
  <si>
    <t>Nguyễn Quốc</t>
  </si>
  <si>
    <t>23004530</t>
  </si>
  <si>
    <t>Vàng A</t>
  </si>
  <si>
    <t>Súa</t>
  </si>
  <si>
    <t>23004283</t>
  </si>
  <si>
    <t>Võ Nguyễn Tấn</t>
  </si>
  <si>
    <t>23001621</t>
  </si>
  <si>
    <t>Nguyễn Hoàng Trí</t>
  </si>
  <si>
    <t>Tấn</t>
  </si>
  <si>
    <t>23001893</t>
  </si>
  <si>
    <t>Nguyễn Ngọc</t>
  </si>
  <si>
    <t>Thạch</t>
  </si>
  <si>
    <t>23002131</t>
  </si>
  <si>
    <t>Bùi Xuân</t>
  </si>
  <si>
    <t>23001599</t>
  </si>
  <si>
    <t>23001700</t>
  </si>
  <si>
    <t>Hoàng Gia</t>
  </si>
  <si>
    <t>Thịnh</t>
  </si>
  <si>
    <t>23004723</t>
  </si>
  <si>
    <t>Phạm Đắc</t>
  </si>
  <si>
    <t>Thường</t>
  </si>
  <si>
    <t>23002155</t>
  </si>
  <si>
    <t>Tiến</t>
  </si>
  <si>
    <t>23004493</t>
  </si>
  <si>
    <t>Nguyễn Anh</t>
  </si>
  <si>
    <t>23000370</t>
  </si>
  <si>
    <t>Ngô Minh</t>
  </si>
  <si>
    <t>23001699</t>
  </si>
  <si>
    <t>Lê Nguyễn Đang</t>
  </si>
  <si>
    <t>23001610</t>
  </si>
  <si>
    <t>Trần Anh</t>
  </si>
  <si>
    <t>23001754</t>
  </si>
  <si>
    <t>Vũ Nhật</t>
  </si>
  <si>
    <t>23004345</t>
  </si>
  <si>
    <t>23001711</t>
  </si>
  <si>
    <t>Nguyễn Hải</t>
  </si>
  <si>
    <t>Dương</t>
  </si>
  <si>
    <t>23004835</t>
  </si>
  <si>
    <t>Cao Văn</t>
  </si>
  <si>
    <t>Hiến</t>
  </si>
  <si>
    <t>23004549</t>
  </si>
  <si>
    <t>23002374</t>
  </si>
  <si>
    <t>Phạm Gia</t>
  </si>
  <si>
    <t>23001906</t>
  </si>
  <si>
    <t>Lê Minh</t>
  </si>
  <si>
    <t>23002172</t>
  </si>
  <si>
    <t>Phan Trung</t>
  </si>
  <si>
    <t>23004324</t>
  </si>
  <si>
    <t>Lường Tiến</t>
  </si>
  <si>
    <t>23001905</t>
  </si>
  <si>
    <t>Nguyễn Thái</t>
  </si>
  <si>
    <t>23002472</t>
  </si>
  <si>
    <t>Phương Tấn</t>
  </si>
  <si>
    <t>23004689</t>
  </si>
  <si>
    <t>Lợi</t>
  </si>
  <si>
    <t>23002069</t>
  </si>
  <si>
    <t>23001857</t>
  </si>
  <si>
    <t>Võ Văn Phi</t>
  </si>
  <si>
    <t>23001908</t>
  </si>
  <si>
    <t>Trần Minh</t>
  </si>
  <si>
    <t>23002570</t>
  </si>
  <si>
    <t>Nguyễn Hồng</t>
  </si>
  <si>
    <t>Lực</t>
  </si>
  <si>
    <t>23002620</t>
  </si>
  <si>
    <t>Nguyễn Khoa</t>
  </si>
  <si>
    <t>23004562</t>
  </si>
  <si>
    <t>Huỳnh Tấn</t>
  </si>
  <si>
    <t>Phú</t>
  </si>
  <si>
    <t>23004509</t>
  </si>
  <si>
    <t>Trần Đức</t>
  </si>
  <si>
    <t>23004330</t>
  </si>
  <si>
    <t>Nguyễn Đại</t>
  </si>
  <si>
    <t>23000635</t>
  </si>
  <si>
    <t>Nguyễn Xuân Trung</t>
  </si>
  <si>
    <t>23004482</t>
  </si>
  <si>
    <t>Phan Nguyễn Quốc</t>
  </si>
  <si>
    <t>Triệu</t>
  </si>
  <si>
    <t>23002266</t>
  </si>
  <si>
    <t>Cao Phi</t>
  </si>
  <si>
    <t>23002613</t>
  </si>
  <si>
    <t>Văn Anh</t>
  </si>
  <si>
    <t>23004439</t>
  </si>
  <si>
    <t>23004287</t>
  </si>
  <si>
    <t>Huỳnh Phú</t>
  </si>
  <si>
    <t>Yên</t>
  </si>
  <si>
    <t>Lớp: 23C8-ĐCN1          Sĩ số: 8       Khoa: ĐIỆN - ĐIỆN TỬ</t>
  </si>
  <si>
    <t>23002383</t>
  </si>
  <si>
    <t>23004531</t>
  </si>
  <si>
    <t>23002384</t>
  </si>
  <si>
    <t>23002289</t>
  </si>
  <si>
    <t>23002275</t>
  </si>
  <si>
    <t>23004612</t>
  </si>
  <si>
    <t>Dương Quốc</t>
  </si>
  <si>
    <t>Tú</t>
  </si>
  <si>
    <t>LP</t>
  </si>
  <si>
    <t>23004888</t>
  </si>
  <si>
    <t>Phạm Anh</t>
  </si>
  <si>
    <t>23000176</t>
  </si>
  <si>
    <t>Nguyễn Thanh Thiên</t>
  </si>
  <si>
    <t>Tứ</t>
  </si>
  <si>
    <t>Trần Nam Anh</t>
  </si>
  <si>
    <t>Trần Nguyên Bảo Trân</t>
  </si>
  <si>
    <t>Nguyễn Anh Tăng</t>
  </si>
  <si>
    <t>Cao Văn Tuấn</t>
  </si>
  <si>
    <t>Nguyễn Thị Tố Nga</t>
  </si>
  <si>
    <t>Danh</t>
  </si>
  <si>
    <t>Võ Văn</t>
  </si>
  <si>
    <t>Hậu</t>
  </si>
  <si>
    <t>Vinh</t>
  </si>
  <si>
    <t>Nguyễn Minh Đức Cường</t>
  </si>
  <si>
    <t>Nhân</t>
  </si>
  <si>
    <t>Nguyễn Thanh</t>
  </si>
  <si>
    <t>Phạm Hữu</t>
  </si>
  <si>
    <t>Lê Thế Huân</t>
  </si>
  <si>
    <t>Võ Hoàng</t>
  </si>
  <si>
    <t>Nguyễn Vũ</t>
  </si>
  <si>
    <t>Nguyễn Trọng</t>
  </si>
  <si>
    <t>Lâm Hoàng</t>
  </si>
  <si>
    <t>Tùng</t>
  </si>
  <si>
    <t>Ngô Tấn</t>
  </si>
  <si>
    <t>Nguyễn Chí</t>
  </si>
  <si>
    <t>Phạm Ngọc</t>
  </si>
  <si>
    <t>Thiện</t>
  </si>
  <si>
    <t>Văn</t>
  </si>
  <si>
    <t>Hòa</t>
  </si>
  <si>
    <t>Bùi Quang</t>
  </si>
  <si>
    <t>Nguyễn Phát</t>
  </si>
  <si>
    <t>Quang</t>
  </si>
  <si>
    <t>Trần Ngọc</t>
  </si>
  <si>
    <t>Lê Bá</t>
  </si>
  <si>
    <t>Nguyễn Hoài</t>
  </si>
  <si>
    <t>Phong</t>
  </si>
  <si>
    <t>Nguyễn Duy</t>
  </si>
  <si>
    <t>Tiên</t>
  </si>
  <si>
    <t>TP. TTGD-QHDN</t>
  </si>
  <si>
    <t>QUẢN LÝ SINH VIÊN</t>
  </si>
  <si>
    <t xml:space="preserve">              CỐ VẤN HỌC TẬP               </t>
  </si>
  <si>
    <t>Nguyễn Văn Chiến</t>
  </si>
  <si>
    <t xml:space="preserve">PHÒNG TTGD - QHDN
</t>
  </si>
  <si>
    <t>Học kỳ: I  Năm học: 2024 - 2025</t>
  </si>
  <si>
    <t>Lớp: 23C1-ĐCN1          Sĩ số: 46       Khoa: ĐIỆN - ĐIỆN TỬ</t>
  </si>
  <si>
    <t>TP. Hồ Chí Minh, ngày    tháng     năm 2025</t>
  </si>
  <si>
    <t>Lớp: 23C1-ĐĐT1          Sĩ số: 41       Khoa: ĐIỆN - ĐIỆN TỬ</t>
  </si>
  <si>
    <t>LPPT, UV BCH Đoàn khoa</t>
  </si>
  <si>
    <t>Lớp: 23C1-CĐT1          Sĩ số: 17       Khoa: ĐIỆN - ĐIỆN TỬ</t>
  </si>
  <si>
    <t>Lớp: 23C1-TĐH1          Sĩ số: 26       Khoa: ĐIỆN - ĐIỆN TỬ</t>
  </si>
  <si>
    <t>24004244</t>
  </si>
  <si>
    <t>24001761</t>
  </si>
  <si>
    <t>24004035</t>
  </si>
  <si>
    <t>24001602</t>
  </si>
  <si>
    <t>Đặng Phạm Hùng</t>
  </si>
  <si>
    <t>24003605</t>
  </si>
  <si>
    <t>24003851</t>
  </si>
  <si>
    <t>24001293</t>
  </si>
  <si>
    <t>Phạm Thành</t>
  </si>
  <si>
    <t>24003916</t>
  </si>
  <si>
    <t>24000748</t>
  </si>
  <si>
    <t>24003457</t>
  </si>
  <si>
    <t>Hà</t>
  </si>
  <si>
    <t>24001781</t>
  </si>
  <si>
    <t>Hải</t>
  </si>
  <si>
    <t>24003953</t>
  </si>
  <si>
    <t>Trịnh Ngọc</t>
  </si>
  <si>
    <t>24003761</t>
  </si>
  <si>
    <t>Nguyễn Vĩnh</t>
  </si>
  <si>
    <t>24004400</t>
  </si>
  <si>
    <t>Lê Thiên</t>
  </si>
  <si>
    <t>24001758</t>
  </si>
  <si>
    <t>Ngô Hữu</t>
  </si>
  <si>
    <t>24001500</t>
  </si>
  <si>
    <t>Nguyễn Lê Thanh</t>
  </si>
  <si>
    <t>24003806</t>
  </si>
  <si>
    <t>Giáp Mạnh</t>
  </si>
  <si>
    <t>24002254</t>
  </si>
  <si>
    <t>Đoàn Phạm Quang</t>
  </si>
  <si>
    <t>24004297</t>
  </si>
  <si>
    <t>Lưu Trường</t>
  </si>
  <si>
    <t>24000804</t>
  </si>
  <si>
    <t>Nguyễn Huỳnh Thị Như</t>
  </si>
  <si>
    <t>Huyền</t>
  </si>
  <si>
    <t>24001850</t>
  </si>
  <si>
    <t>Trần Duy</t>
  </si>
  <si>
    <t>Khã</t>
  </si>
  <si>
    <t>24004548</t>
  </si>
  <si>
    <t>24001801</t>
  </si>
  <si>
    <t>24003930</t>
  </si>
  <si>
    <t>Khương</t>
  </si>
  <si>
    <t>24003885</t>
  </si>
  <si>
    <t>Võ Thanh</t>
  </si>
  <si>
    <t>24003558</t>
  </si>
  <si>
    <t>Linh</t>
  </si>
  <si>
    <t>24001667</t>
  </si>
  <si>
    <t>Võ Trọng</t>
  </si>
  <si>
    <t>Lưu</t>
  </si>
  <si>
    <t>24000022</t>
  </si>
  <si>
    <t>Vương Hồng</t>
  </si>
  <si>
    <t>24004511</t>
  </si>
  <si>
    <t>Nhàn</t>
  </si>
  <si>
    <t>24004099</t>
  </si>
  <si>
    <t>Nhất</t>
  </si>
  <si>
    <t>24000628</t>
  </si>
  <si>
    <t>24001742</t>
  </si>
  <si>
    <t>Huỳnh Hữu</t>
  </si>
  <si>
    <t>24003464</t>
  </si>
  <si>
    <t>Trần Tuấn</t>
  </si>
  <si>
    <t>24003471</t>
  </si>
  <si>
    <t>Võ Quang</t>
  </si>
  <si>
    <t>24003918</t>
  </si>
  <si>
    <t>Lê Ngô Hoàng</t>
  </si>
  <si>
    <t>24003442</t>
  </si>
  <si>
    <t>24003905</t>
  </si>
  <si>
    <t>Hà Huy</t>
  </si>
  <si>
    <t>24004071</t>
  </si>
  <si>
    <t>Hàng Nhất</t>
  </si>
  <si>
    <t>24003831</t>
  </si>
  <si>
    <t>24003737</t>
  </si>
  <si>
    <t>Vũ Anh</t>
  </si>
  <si>
    <t>24001295</t>
  </si>
  <si>
    <t>Giang Nguyễn Hoàng</t>
  </si>
  <si>
    <t>24003576</t>
  </si>
  <si>
    <t>Đào Ngọc Bảo</t>
  </si>
  <si>
    <t>24004520</t>
  </si>
  <si>
    <t>Võ Ngọc</t>
  </si>
  <si>
    <t>Sứ</t>
  </si>
  <si>
    <t>24004248</t>
  </si>
  <si>
    <t>24001956</t>
  </si>
  <si>
    <t>24003603</t>
  </si>
  <si>
    <t>24003527</t>
  </si>
  <si>
    <t>24001765</t>
  </si>
  <si>
    <t>Phạm Khánh</t>
  </si>
  <si>
    <t>24003869</t>
  </si>
  <si>
    <t>24001912</t>
  </si>
  <si>
    <t>Phạm Nguyên</t>
  </si>
  <si>
    <t>24003714</t>
  </si>
  <si>
    <t>Huỳnh Trung</t>
  </si>
  <si>
    <t>Trực</t>
  </si>
  <si>
    <t>24001802</t>
  </si>
  <si>
    <t>Hoàng Quốc</t>
  </si>
  <si>
    <t>24001853</t>
  </si>
  <si>
    <t>Vũ Thái</t>
  </si>
  <si>
    <t>24004092</t>
  </si>
  <si>
    <t>24004017</t>
  </si>
  <si>
    <t>24002259</t>
  </si>
  <si>
    <t>LPHT, UV BCH Đoàn khoa</t>
  </si>
  <si>
    <t>Lớp: 24C1-ĐCN1          Sĩ số: 56       Khoa: ĐIỆN - ĐIỆN TỬ</t>
  </si>
  <si>
    <t>Nguyễn Hồng Đức</t>
  </si>
  <si>
    <t>24001487</t>
  </si>
  <si>
    <t>24001422</t>
  </si>
  <si>
    <t>Nguyễn Thiên</t>
  </si>
  <si>
    <t>24001687</t>
  </si>
  <si>
    <t>Bùi Văn Tuấn</t>
  </si>
  <si>
    <t>24001847</t>
  </si>
  <si>
    <t>Nguyễn Hoàng Phúc</t>
  </si>
  <si>
    <t>Bá</t>
  </si>
  <si>
    <t>24001570</t>
  </si>
  <si>
    <t>Của</t>
  </si>
  <si>
    <t>24001679</t>
  </si>
  <si>
    <t>24003554</t>
  </si>
  <si>
    <t>Vũ Nguyễn Hải</t>
  </si>
  <si>
    <t>24003493</t>
  </si>
  <si>
    <t>24003828</t>
  </si>
  <si>
    <t>Đặng Bá</t>
  </si>
  <si>
    <t>24003546</t>
  </si>
  <si>
    <t>Lê Tùng</t>
  </si>
  <si>
    <t>24003748</t>
  </si>
  <si>
    <t>24003880</t>
  </si>
  <si>
    <t>24003545</t>
  </si>
  <si>
    <t>Lương Thế</t>
  </si>
  <si>
    <t>24003867</t>
  </si>
  <si>
    <t>Nguyễn Đình Vũ</t>
  </si>
  <si>
    <t>24003857</t>
  </si>
  <si>
    <t>Đoàn Lê Nguyên</t>
  </si>
  <si>
    <t>24003649</t>
  </si>
  <si>
    <t>24001721</t>
  </si>
  <si>
    <t>Ngô Văn</t>
  </si>
  <si>
    <t>24001001</t>
  </si>
  <si>
    <t>24003591</t>
  </si>
  <si>
    <t>Phạm Đoàn Anh</t>
  </si>
  <si>
    <t>24001002</t>
  </si>
  <si>
    <t>24003712</t>
  </si>
  <si>
    <t>24003815</t>
  </si>
  <si>
    <t>Ông Bảo</t>
  </si>
  <si>
    <t>24003544</t>
  </si>
  <si>
    <t>Phạm Nghĩa</t>
  </si>
  <si>
    <t>24004621</t>
  </si>
  <si>
    <t>Mai Cao</t>
  </si>
  <si>
    <t>Siêu</t>
  </si>
  <si>
    <t>24003444</t>
  </si>
  <si>
    <t>24004613</t>
  </si>
  <si>
    <t>Nguyễn Phước</t>
  </si>
  <si>
    <t>24001959</t>
  </si>
  <si>
    <t>Đặng Văn</t>
  </si>
  <si>
    <t>Thảo</t>
  </si>
  <si>
    <t>24001717</t>
  </si>
  <si>
    <t>Thì</t>
  </si>
  <si>
    <t>24002246</t>
  </si>
  <si>
    <t>24003871</t>
  </si>
  <si>
    <t>Hoàng Minh</t>
  </si>
  <si>
    <t>24000817</t>
  </si>
  <si>
    <t>Hồ Minh</t>
  </si>
  <si>
    <t>24001513</t>
  </si>
  <si>
    <t>Thức</t>
  </si>
  <si>
    <t>24001943</t>
  </si>
  <si>
    <t>24003984</t>
  </si>
  <si>
    <t>24003770</t>
  </si>
  <si>
    <t>Nguyễn Hồ Duy</t>
  </si>
  <si>
    <t>24001642</t>
  </si>
  <si>
    <t>Đào Lý Anh</t>
  </si>
  <si>
    <t>Tuân</t>
  </si>
  <si>
    <t>24004030</t>
  </si>
  <si>
    <t>Trương Trọng</t>
  </si>
  <si>
    <t>Uyển</t>
  </si>
  <si>
    <t>24001581</t>
  </si>
  <si>
    <t>Võ Chí</t>
  </si>
  <si>
    <t>Vẹn</t>
  </si>
  <si>
    <t>24000041</t>
  </si>
  <si>
    <t>Vi</t>
  </si>
  <si>
    <t>24001790</t>
  </si>
  <si>
    <t>Lớp: 24C1-ĐĐT1          Sĩ số: 40       Khoa: ĐIỆN - ĐIỆN TỬ</t>
  </si>
  <si>
    <t>TTT3, UV BCH Đoàn khoa</t>
  </si>
  <si>
    <t>24004084</t>
  </si>
  <si>
    <t>Đỗ Trung</t>
  </si>
  <si>
    <t>24003784</t>
  </si>
  <si>
    <t>Lầm Chí</t>
  </si>
  <si>
    <t>24003533</t>
  </si>
  <si>
    <t>24001590</t>
  </si>
  <si>
    <t>Thái Hoàng</t>
  </si>
  <si>
    <t>24001652</t>
  </si>
  <si>
    <t>24003613</t>
  </si>
  <si>
    <t>24001914</t>
  </si>
  <si>
    <t>24003970</t>
  </si>
  <si>
    <t>Cao Minh</t>
  </si>
  <si>
    <t>24004013</t>
  </si>
  <si>
    <t>24004037</t>
  </si>
  <si>
    <t>24004132</t>
  </si>
  <si>
    <t>Lê Nguyễn Nhật</t>
  </si>
  <si>
    <t>24003743</t>
  </si>
  <si>
    <t>Ngoan</t>
  </si>
  <si>
    <t>24004524</t>
  </si>
  <si>
    <t>24003666</t>
  </si>
  <si>
    <t>24004034</t>
  </si>
  <si>
    <t>Trần Bình</t>
  </si>
  <si>
    <t>24000643</t>
  </si>
  <si>
    <t>24002238</t>
  </si>
  <si>
    <t>24003796</t>
  </si>
  <si>
    <t>23002301</t>
  </si>
  <si>
    <t>24003947</t>
  </si>
  <si>
    <t>Đặng Văn Phúc</t>
  </si>
  <si>
    <t>24000153</t>
  </si>
  <si>
    <t>24003887</t>
  </si>
  <si>
    <t>Lê Viết</t>
  </si>
  <si>
    <t>24003912</t>
  </si>
  <si>
    <t>Cao Thanh</t>
  </si>
  <si>
    <t>24003817</t>
  </si>
  <si>
    <t>Thi Lý Vĩnh</t>
  </si>
  <si>
    <t>Tuyến</t>
  </si>
  <si>
    <t>24003990</t>
  </si>
  <si>
    <t>Đinh Nguyễn Hiền</t>
  </si>
  <si>
    <t>Lớp: 24C1-CĐT1          Sĩ số: 25       Khoa: ĐIỆN - ĐIỆN TỬ</t>
  </si>
  <si>
    <t>Lớp: 24C8-ĐCN1          Sĩ số: 15       Khoa: ĐIỆN - ĐIỆN TỬ</t>
  </si>
  <si>
    <t>24001188</t>
  </si>
  <si>
    <t>Trần Lý Hoàng</t>
  </si>
  <si>
    <t>24001779</t>
  </si>
  <si>
    <t>Lã Duy</t>
  </si>
  <si>
    <t>24003500</t>
  </si>
  <si>
    <t>24003766</t>
  </si>
  <si>
    <t>24001764</t>
  </si>
  <si>
    <t>Bùi Gia</t>
  </si>
  <si>
    <t>24001792</t>
  </si>
  <si>
    <t>Huyện</t>
  </si>
  <si>
    <t>24003447</t>
  </si>
  <si>
    <t>Đặng Thanh</t>
  </si>
  <si>
    <t>Khiết</t>
  </si>
  <si>
    <t>24003928</t>
  </si>
  <si>
    <t>Nguyễn Đăng</t>
  </si>
  <si>
    <t>24001490</t>
  </si>
  <si>
    <t>24001202</t>
  </si>
  <si>
    <t>24001675</t>
  </si>
  <si>
    <t>24003445</t>
  </si>
  <si>
    <t>Trần Nguyễn</t>
  </si>
  <si>
    <t>24003477</t>
  </si>
  <si>
    <t>Nguyễn Khánh</t>
  </si>
  <si>
    <t>24003997</t>
  </si>
  <si>
    <t>Quang Nhật</t>
  </si>
  <si>
    <t>Vỹ</t>
  </si>
  <si>
    <t>24003446</t>
  </si>
  <si>
    <t>Xuân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</si>
</sst>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 ;\(\$#,##0\)"/>
    <numFmt numFmtId="165" formatCode="&quot;\&quot;#,##0;[Red]&quot;\&quot;&quot;\&quot;\-#,##0"/>
    <numFmt numFmtId="166" formatCode="&quot;\&quot;#,##0.00;[Red]&quot;\&quot;&quot;\&quot;&quot;\&quot;&quot;\&quot;&quot;\&quot;&quot;\&quot;\-#,##0.00"/>
    <numFmt numFmtId="167" formatCode="&quot;\&quot;#,##0.00;[Red]&quot;\&quot;\-#,##0.00"/>
    <numFmt numFmtId="168" formatCode="&quot;\&quot;#,##0;[Red]&quot;\&quot;\-#,##0"/>
  </numFmts>
  <fonts count="37">
    <font>
      <sz val="11"/>
      <name val="VNI-Times"/>
      <charset val="134"/>
    </font>
    <font>
      <vertAlign val="superscript"/>
      <sz val="11"/>
      <name val="Times New Roman"/>
      <family val="1"/>
    </font>
    <font>
      <sz val="11"/>
      <name val="Times New Roman"/>
      <family val="1"/>
    </font>
    <font>
      <b/>
      <sz val="11"/>
      <name val="Times New Roman"/>
      <family val="1"/>
    </font>
    <font>
      <sz val="12"/>
      <name val="Times New Roman"/>
      <family val="1"/>
    </font>
    <font>
      <b/>
      <sz val="12"/>
      <name val="Times New Roman"/>
      <family val="1"/>
    </font>
    <font>
      <b/>
      <sz val="13"/>
      <name val="Times New Roman"/>
      <family val="1"/>
    </font>
    <font>
      <vertAlign val="superscript"/>
      <sz val="12"/>
      <name val="Times New Roman"/>
      <family val="1"/>
    </font>
    <font>
      <b/>
      <sz val="14"/>
      <name val="Times New Roman"/>
      <family val="1"/>
    </font>
    <font>
      <sz val="14"/>
      <name val="Times New Roman"/>
      <family val="1"/>
    </font>
    <font>
      <sz val="14"/>
      <name val="Times New Roman"/>
      <family val="1"/>
    </font>
    <font>
      <b/>
      <sz val="10"/>
      <name val="Times New Roman"/>
      <family val="1"/>
    </font>
    <font>
      <sz val="11"/>
      <color indexed="8"/>
      <name val="Times New Roman"/>
      <family val="1"/>
    </font>
    <font>
      <sz val="10"/>
      <name val="Times New Roman"/>
      <family val="1"/>
    </font>
    <font>
      <sz val="11"/>
      <color theme="1"/>
      <name val="Times New Roman"/>
      <family val="1"/>
    </font>
    <font>
      <i/>
      <sz val="12"/>
      <name val="Times New Roman"/>
      <family val="1"/>
    </font>
    <font>
      <b/>
      <sz val="8"/>
      <name val="Times New Roman"/>
      <family val="1"/>
    </font>
    <font>
      <b/>
      <sz val="18"/>
      <name val="Times New Roman"/>
      <family val="1"/>
    </font>
    <font>
      <b/>
      <sz val="10"/>
      <name val="Times New Roman"/>
      <family val="1"/>
    </font>
    <font>
      <sz val="10"/>
      <name val="Times New Roman"/>
      <family val="1"/>
    </font>
    <font>
      <sz val="10"/>
      <name val="Arial"/>
      <family val="2"/>
    </font>
    <font>
      <b/>
      <sz val="14"/>
      <color rgb="FFFF0000"/>
      <name val="Times New Roman"/>
      <family val="1"/>
    </font>
    <font>
      <sz val="10"/>
      <color theme="1"/>
      <name val="Times New Roman"/>
      <family val="1"/>
    </font>
    <font>
      <sz val="11"/>
      <name val="Calibri"/>
      <family val="2"/>
    </font>
    <font>
      <i/>
      <sz val="10"/>
      <name val="Times New Roman"/>
      <family val="1"/>
    </font>
    <font>
      <sz val="14"/>
      <name val="뼻뮝"/>
      <charset val="129"/>
    </font>
    <font>
      <sz val="12"/>
      <name val="뼻뮝"/>
      <charset val="129"/>
    </font>
    <font>
      <sz val="12"/>
      <name val="바탕체"/>
      <charset val="129"/>
    </font>
    <font>
      <sz val="10"/>
      <name val="굴림체"/>
      <charset val="129"/>
    </font>
    <font>
      <sz val="13"/>
      <name val="Times New Roman"/>
      <family val="1"/>
    </font>
    <font>
      <b/>
      <vertAlign val="superscript"/>
      <sz val="11"/>
      <name val="Times New Roman"/>
      <family val="1"/>
    </font>
    <font>
      <i/>
      <sz val="10"/>
      <color theme="1"/>
      <name val="Times New Roman"/>
      <family val="1"/>
    </font>
    <font>
      <vertAlign val="superscript"/>
      <sz val="10"/>
      <name val="Times New Roman"/>
      <family val="1"/>
    </font>
    <font>
      <sz val="10"/>
      <color theme="1"/>
      <name val="Calibri"/>
      <family val="2"/>
    </font>
    <font>
      <sz val="10"/>
      <name val="Times New Roman"/>
      <family val="1"/>
    </font>
    <font>
      <b/>
      <vertAlign val="superscript"/>
      <sz val="13"/>
      <name val="Times New Roman"/>
      <family val="1"/>
    </font>
    <font>
      <b/>
      <sz val="9"/>
      <name val="Times New Roman"/>
      <family val="1"/>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indexed="23"/>
      </right>
      <top style="thin">
        <color auto="1"/>
      </top>
      <bottom style="thin">
        <color auto="1"/>
      </bottom>
      <diagonal/>
    </border>
    <border>
      <left style="thin">
        <color indexed="23"/>
      </left>
      <right/>
      <top style="thin">
        <color auto="1"/>
      </top>
      <bottom style="thin">
        <color auto="1"/>
      </bottom>
      <diagonal/>
    </border>
    <border>
      <left/>
      <right/>
      <top/>
      <bottom style="thin">
        <color auto="1"/>
      </bottom>
      <diagonal/>
    </border>
    <border>
      <left style="medium">
        <color auto="1"/>
      </left>
      <right/>
      <top style="thin">
        <color auto="1"/>
      </top>
      <bottom/>
      <diagonal/>
    </border>
    <border>
      <left style="medium">
        <color auto="1"/>
      </left>
      <right/>
      <top/>
      <bottom style="thin">
        <color auto="1"/>
      </bottom>
      <diagonal/>
    </border>
    <border>
      <left style="medium">
        <color auto="1"/>
      </left>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style="thin">
        <color auto="1"/>
      </right>
      <top/>
      <bottom/>
      <diagonal/>
    </border>
  </borders>
  <cellStyleXfs count="17">
    <xf numFmtId="0" fontId="0" fillId="0" borderId="0"/>
    <xf numFmtId="3" fontId="20" fillId="0" borderId="0" applyFont="0" applyFill="0" applyBorder="0" applyAlignment="0" applyProtection="0"/>
    <xf numFmtId="164" fontId="20" fillId="0" borderId="0" applyFont="0" applyFill="0" applyBorder="0" applyAlignment="0" applyProtection="0"/>
    <xf numFmtId="0" fontId="20" fillId="0" borderId="0" applyFont="0" applyFill="0" applyBorder="0" applyAlignment="0" applyProtection="0"/>
    <xf numFmtId="2" fontId="20" fillId="0" borderId="0" applyFont="0" applyFill="0" applyBorder="0" applyAlignment="0" applyProtection="0"/>
    <xf numFmtId="40" fontId="25" fillId="0" borderId="0" applyFont="0" applyFill="0" applyBorder="0" applyAlignment="0" applyProtection="0"/>
    <xf numFmtId="38"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10" fontId="20" fillId="0" borderId="0" applyFont="0" applyFill="0" applyBorder="0" applyAlignment="0" applyProtection="0"/>
    <xf numFmtId="0" fontId="26" fillId="0" borderId="0"/>
    <xf numFmtId="165" fontId="20" fillId="0" borderId="0" applyFont="0" applyFill="0" applyBorder="0" applyAlignment="0" applyProtection="0"/>
    <xf numFmtId="166" fontId="20" fillId="0" borderId="0" applyFont="0" applyFill="0" applyBorder="0" applyAlignment="0" applyProtection="0"/>
    <xf numFmtId="167" fontId="27" fillId="0" borderId="0" applyFont="0" applyFill="0" applyBorder="0" applyAlignment="0" applyProtection="0"/>
    <xf numFmtId="168" fontId="27" fillId="0" borderId="0" applyFont="0" applyFill="0" applyBorder="0" applyAlignment="0" applyProtection="0"/>
    <xf numFmtId="0" fontId="28" fillId="0" borderId="0"/>
    <xf numFmtId="0" fontId="20" fillId="0" borderId="0"/>
  </cellStyleXfs>
  <cellXfs count="132">
    <xf numFmtId="0" fontId="0" fillId="0" borderId="0" xfId="0"/>
    <xf numFmtId="0" fontId="1" fillId="0" borderId="0" xfId="0" applyFont="1"/>
    <xf numFmtId="0" fontId="2" fillId="0" borderId="0" xfId="0" applyFont="1" applyAlignment="1">
      <alignment vertical="justify"/>
    </xf>
    <xf numFmtId="0" fontId="2" fillId="0" borderId="0" xfId="0" applyFont="1" applyAlignment="1">
      <alignment vertical="center"/>
    </xf>
    <xf numFmtId="0" fontId="3" fillId="0" borderId="0" xfId="0" applyFont="1"/>
    <xf numFmtId="0" fontId="2" fillId="0" borderId="0" xfId="0" applyFont="1"/>
    <xf numFmtId="0" fontId="2" fillId="0" borderId="0" xfId="0" applyFont="1" applyBorder="1"/>
    <xf numFmtId="0" fontId="3" fillId="0" borderId="0" xfId="0" applyFont="1" applyAlignment="1">
      <alignment horizontal="center"/>
    </xf>
    <xf numFmtId="0" fontId="1" fillId="0" borderId="0" xfId="0" applyFont="1" applyAlignment="1"/>
    <xf numFmtId="0" fontId="10" fillId="0" borderId="0" xfId="0" applyFont="1" applyBorder="1" applyAlignment="1">
      <alignment horizontal="center"/>
    </xf>
    <xf numFmtId="0" fontId="11" fillId="0" borderId="9" xfId="0" applyFont="1" applyBorder="1" applyAlignment="1">
      <alignment horizontal="center" vertical="center" wrapText="1"/>
    </xf>
    <xf numFmtId="0" fontId="2" fillId="0" borderId="9" xfId="0" applyFont="1" applyBorder="1" applyAlignment="1">
      <alignment horizontal="center" vertical="center"/>
    </xf>
    <xf numFmtId="0" fontId="12" fillId="0" borderId="10" xfId="0" applyFont="1" applyBorder="1" applyAlignment="1">
      <alignment horizontal="center" vertical="center" wrapText="1"/>
    </xf>
    <xf numFmtId="0" fontId="12" fillId="0" borderId="11" xfId="0" applyFont="1" applyBorder="1" applyAlignment="1">
      <alignment vertical="center" wrapText="1"/>
    </xf>
    <xf numFmtId="0" fontId="12" fillId="0" borderId="5" xfId="0" applyFont="1" applyBorder="1" applyAlignment="1">
      <alignment vertical="center" wrapText="1"/>
    </xf>
    <xf numFmtId="4" fontId="13" fillId="2" borderId="9" xfId="0" applyNumberFormat="1" applyFont="1" applyFill="1" applyBorder="1" applyAlignment="1">
      <alignment horizontal="center" vertical="center"/>
    </xf>
    <xf numFmtId="0" fontId="11" fillId="0" borderId="9" xfId="0" applyFont="1" applyBorder="1" applyAlignment="1">
      <alignment horizontal="center" vertical="center"/>
    </xf>
    <xf numFmtId="0" fontId="14" fillId="0" borderId="9" xfId="0" applyFont="1" applyBorder="1" applyAlignment="1">
      <alignment horizontal="center" vertical="center"/>
    </xf>
    <xf numFmtId="2" fontId="14" fillId="0" borderId="9" xfId="0" applyNumberFormat="1" applyFont="1" applyBorder="1" applyAlignment="1">
      <alignment horizontal="right" vertical="center"/>
    </xf>
    <xf numFmtId="0" fontId="14" fillId="0" borderId="18" xfId="0" applyFont="1" applyBorder="1" applyAlignment="1">
      <alignment horizontal="center" vertical="center"/>
    </xf>
    <xf numFmtId="2" fontId="14" fillId="0" borderId="18" xfId="0" applyNumberFormat="1" applyFont="1" applyBorder="1" applyAlignment="1">
      <alignment horizontal="right" vertical="center"/>
    </xf>
    <xf numFmtId="0" fontId="11" fillId="0" borderId="0" xfId="0" applyFont="1" applyAlignment="1">
      <alignment horizontal="center"/>
    </xf>
    <xf numFmtId="2" fontId="12" fillId="0" borderId="0" xfId="0" applyNumberFormat="1" applyFont="1" applyBorder="1" applyAlignment="1">
      <alignment horizontal="right"/>
    </xf>
    <xf numFmtId="0" fontId="16" fillId="0" borderId="0" xfId="0" applyFont="1" applyBorder="1" applyAlignment="1">
      <alignment horizontal="right"/>
    </xf>
    <xf numFmtId="0" fontId="2" fillId="0" borderId="0" xfId="0" applyFont="1" applyAlignment="1"/>
    <xf numFmtId="0" fontId="17" fillId="0" borderId="0" xfId="0" applyFont="1" applyAlignment="1"/>
    <xf numFmtId="0" fontId="10" fillId="0" borderId="0" xfId="0" applyFont="1" applyAlignment="1">
      <alignment vertical="justify"/>
    </xf>
    <xf numFmtId="0" fontId="8" fillId="0" borderId="0" xfId="0" applyFont="1" applyAlignment="1">
      <alignment vertical="justify"/>
    </xf>
    <xf numFmtId="0" fontId="13" fillId="2" borderId="6" xfId="0" applyFont="1" applyFill="1" applyBorder="1" applyAlignment="1">
      <alignment horizontal="center" vertical="center"/>
    </xf>
    <xf numFmtId="0" fontId="18" fillId="2" borderId="6" xfId="0" applyFont="1" applyFill="1" applyBorder="1" applyAlignment="1">
      <alignment horizontal="center" vertical="center"/>
    </xf>
    <xf numFmtId="0" fontId="18" fillId="0" borderId="9" xfId="0" applyFont="1" applyBorder="1" applyAlignment="1">
      <alignment horizontal="center" vertical="center"/>
    </xf>
    <xf numFmtId="0" fontId="13" fillId="0" borderId="9" xfId="0" applyFont="1" applyBorder="1" applyAlignment="1">
      <alignment horizontal="center" vertical="center"/>
    </xf>
    <xf numFmtId="0" fontId="2" fillId="0" borderId="20" xfId="0" applyFont="1" applyBorder="1"/>
    <xf numFmtId="0" fontId="2" fillId="0" borderId="21" xfId="0" applyFont="1" applyBorder="1"/>
    <xf numFmtId="0" fontId="3" fillId="0" borderId="0" xfId="0" applyFont="1" applyAlignment="1"/>
    <xf numFmtId="0" fontId="11" fillId="2" borderId="6" xfId="0" applyFont="1" applyFill="1" applyBorder="1" applyAlignment="1">
      <alignment horizontal="center" vertical="center"/>
    </xf>
    <xf numFmtId="0" fontId="19" fillId="0" borderId="9" xfId="0" applyFont="1" applyBorder="1" applyAlignment="1">
      <alignment horizontal="center" vertical="center"/>
    </xf>
    <xf numFmtId="0" fontId="20" fillId="0" borderId="0" xfId="16"/>
    <xf numFmtId="0" fontId="0" fillId="0" borderId="0" xfId="0" applyProtection="1">
      <protection locked="0"/>
    </xf>
    <xf numFmtId="0" fontId="2" fillId="0" borderId="0" xfId="0" applyFont="1" applyAlignment="1">
      <alignment horizontal="center"/>
    </xf>
    <xf numFmtId="0" fontId="16" fillId="0" borderId="0" xfId="0" applyFont="1" applyAlignment="1">
      <alignment horizontal="right"/>
    </xf>
    <xf numFmtId="0" fontId="8" fillId="0" borderId="0" xfId="0" applyFont="1" applyAlignment="1">
      <alignment horizontal="center" vertical="justify"/>
    </xf>
    <xf numFmtId="0" fontId="21" fillId="3" borderId="0" xfId="0" applyFont="1" applyFill="1" applyAlignment="1">
      <alignment horizontal="center" vertical="justify"/>
    </xf>
    <xf numFmtId="0" fontId="2" fillId="0" borderId="0" xfId="0" applyFont="1" applyAlignment="1">
      <alignment horizontal="center" vertical="justify"/>
    </xf>
    <xf numFmtId="0" fontId="5" fillId="0" borderId="0" xfId="0" applyFont="1" applyAlignment="1">
      <alignment horizontal="center" vertical="justify"/>
    </xf>
    <xf numFmtId="0" fontId="5" fillId="0" borderId="0" xfId="0" applyFont="1" applyAlignment="1">
      <alignment vertical="justify"/>
    </xf>
    <xf numFmtId="0" fontId="16" fillId="0" borderId="9" xfId="0" applyFont="1" applyBorder="1" applyAlignment="1">
      <alignment horizontal="center" vertical="center" wrapText="1"/>
    </xf>
    <xf numFmtId="0" fontId="16" fillId="0" borderId="9" xfId="0" applyFont="1" applyBorder="1" applyAlignment="1">
      <alignment horizontal="center" vertical="center"/>
    </xf>
    <xf numFmtId="0" fontId="3" fillId="0" borderId="9" xfId="0" applyFont="1" applyBorder="1" applyAlignment="1">
      <alignment horizontal="center" vertical="center"/>
    </xf>
    <xf numFmtId="0" fontId="3" fillId="0" borderId="9" xfId="0" applyFont="1" applyBorder="1" applyAlignment="1">
      <alignment horizontal="left" vertical="center"/>
    </xf>
    <xf numFmtId="0" fontId="2" fillId="0" borderId="9" xfId="0" applyFont="1" applyBorder="1" applyAlignment="1">
      <alignment vertical="center"/>
    </xf>
    <xf numFmtId="0" fontId="2" fillId="0" borderId="9" xfId="0" applyFont="1" applyBorder="1" applyAlignment="1">
      <alignment horizontal="right" vertical="center"/>
    </xf>
    <xf numFmtId="0" fontId="13" fillId="0" borderId="9" xfId="0" applyFont="1" applyBorder="1" applyAlignment="1">
      <alignment horizontal="left" vertical="center"/>
    </xf>
    <xf numFmtId="0" fontId="13" fillId="0" borderId="9" xfId="0" applyFont="1" applyBorder="1" applyAlignment="1">
      <alignment horizontal="left" vertical="center" wrapText="1"/>
    </xf>
    <xf numFmtId="0" fontId="2" fillId="3" borderId="9" xfId="0" applyFont="1" applyFill="1" applyBorder="1" applyAlignment="1">
      <alignment horizontal="center" vertical="center"/>
    </xf>
    <xf numFmtId="0" fontId="13" fillId="3" borderId="9" xfId="0" applyFont="1" applyFill="1" applyBorder="1" applyAlignment="1">
      <alignment horizontal="left" vertical="center"/>
    </xf>
    <xf numFmtId="0" fontId="22" fillId="0" borderId="9" xfId="0" applyFont="1" applyBorder="1" applyAlignment="1">
      <alignment horizontal="left" vertical="center" wrapText="1"/>
    </xf>
    <xf numFmtId="0" fontId="11" fillId="0" borderId="9" xfId="0" applyFont="1" applyBorder="1" applyAlignment="1">
      <alignment horizontal="left" vertical="center"/>
    </xf>
    <xf numFmtId="0" fontId="23" fillId="0" borderId="9" xfId="0" applyFont="1" applyBorder="1" applyAlignment="1">
      <alignment horizontal="center" vertical="center"/>
    </xf>
    <xf numFmtId="0" fontId="22" fillId="3" borderId="9" xfId="0" applyFont="1" applyFill="1" applyBorder="1" applyAlignment="1">
      <alignment horizontal="left" vertical="center" wrapText="1"/>
    </xf>
    <xf numFmtId="0" fontId="13" fillId="3" borderId="9" xfId="0" applyFont="1" applyFill="1" applyBorder="1" applyAlignment="1">
      <alignment horizontal="left" vertical="center" wrapText="1"/>
    </xf>
    <xf numFmtId="0" fontId="22" fillId="0" borderId="9" xfId="0" applyFont="1" applyBorder="1" applyAlignment="1">
      <alignment horizontal="left" vertical="center"/>
    </xf>
    <xf numFmtId="0" fontId="22" fillId="3" borderId="9" xfId="0" applyFont="1" applyFill="1" applyBorder="1" applyAlignment="1">
      <alignment horizontal="left" vertical="center"/>
    </xf>
    <xf numFmtId="0" fontId="14" fillId="3" borderId="9" xfId="0" applyFont="1" applyFill="1" applyBorder="1" applyAlignment="1">
      <alignment horizontal="center" vertical="center"/>
    </xf>
    <xf numFmtId="0" fontId="22" fillId="0" borderId="0" xfId="0" applyFont="1" applyAlignment="1">
      <alignment wrapText="1"/>
    </xf>
    <xf numFmtId="0" fontId="2" fillId="0" borderId="1" xfId="0" applyFont="1" applyBorder="1" applyAlignment="1">
      <alignment horizontal="right" vertical="center"/>
    </xf>
    <xf numFmtId="0" fontId="11" fillId="3" borderId="9" xfId="0" applyFont="1" applyFill="1" applyBorder="1" applyAlignment="1">
      <alignment horizontal="left" vertical="center"/>
    </xf>
    <xf numFmtId="0" fontId="3" fillId="3" borderId="1" xfId="0" applyFont="1" applyFill="1" applyBorder="1" applyAlignment="1">
      <alignment horizontal="center" vertical="center"/>
    </xf>
    <xf numFmtId="0" fontId="13" fillId="0" borderId="0" xfId="0" applyFont="1"/>
    <xf numFmtId="0" fontId="12" fillId="0" borderId="10" xfId="0" quotePrefix="1" applyFont="1" applyBorder="1" applyAlignment="1">
      <alignment horizontal="center" vertical="center" wrapText="1"/>
    </xf>
    <xf numFmtId="0" fontId="11" fillId="0" borderId="9" xfId="0" applyFont="1" applyBorder="1" applyAlignment="1">
      <alignment horizontal="right" vertical="center"/>
    </xf>
    <xf numFmtId="0" fontId="2" fillId="0" borderId="9" xfId="0" applyFont="1" applyBorder="1" applyAlignment="1">
      <alignment horizontal="center" vertical="center"/>
    </xf>
    <xf numFmtId="0" fontId="34" fillId="2" borderId="6" xfId="0" applyFont="1" applyFill="1" applyBorder="1" applyAlignment="1">
      <alignment horizontal="center" vertical="center"/>
    </xf>
    <xf numFmtId="0" fontId="34" fillId="0" borderId="9" xfId="0" applyFont="1" applyBorder="1" applyAlignment="1">
      <alignment horizontal="center" vertical="center"/>
    </xf>
    <xf numFmtId="0" fontId="2" fillId="0" borderId="0" xfId="0" applyFont="1" applyAlignment="1">
      <alignment horizontal="center" vertical="center"/>
    </xf>
    <xf numFmtId="0" fontId="5" fillId="0" borderId="0" xfId="0" applyFont="1" applyAlignment="1">
      <alignment horizontal="center" vertical="center" wrapText="1"/>
    </xf>
    <xf numFmtId="0" fontId="35" fillId="0" borderId="0" xfId="0" applyFont="1" applyAlignment="1">
      <alignment horizontal="center"/>
    </xf>
    <xf numFmtId="0" fontId="36" fillId="2" borderId="6" xfId="0" applyFont="1" applyFill="1" applyBorder="1" applyAlignment="1">
      <alignment horizontal="center" vertical="center"/>
    </xf>
    <xf numFmtId="0" fontId="11" fillId="0" borderId="0" xfId="0" applyFont="1" applyAlignment="1">
      <alignment horizontal="center"/>
    </xf>
    <xf numFmtId="0" fontId="2" fillId="0" borderId="9" xfId="0" applyFont="1" applyBorder="1" applyAlignment="1">
      <alignment horizontal="center" vertical="center"/>
    </xf>
    <xf numFmtId="0" fontId="6" fillId="0" borderId="0" xfId="0" applyFont="1" applyAlignment="1">
      <alignment horizontal="center"/>
    </xf>
    <xf numFmtId="0" fontId="10" fillId="0" borderId="0" xfId="0" applyFont="1" applyBorder="1" applyAlignment="1">
      <alignment horizontal="center"/>
    </xf>
    <xf numFmtId="0" fontId="6" fillId="0" borderId="0" xfId="0" applyFont="1" applyAlignment="1">
      <alignment horizontal="center" vertical="center"/>
    </xf>
    <xf numFmtId="0" fontId="11" fillId="2" borderId="6" xfId="0" applyFont="1" applyFill="1" applyBorder="1" applyAlignment="1">
      <alignment horizontal="right" vertical="center"/>
    </xf>
    <xf numFmtId="0" fontId="36" fillId="0" borderId="9" xfId="0" applyFont="1" applyBorder="1" applyAlignment="1">
      <alignment horizontal="center" vertical="center"/>
    </xf>
    <xf numFmtId="0" fontId="3" fillId="3" borderId="1" xfId="0" applyFont="1" applyFill="1" applyBorder="1" applyAlignment="1">
      <alignment horizontal="center" vertical="center"/>
    </xf>
    <xf numFmtId="0" fontId="3" fillId="3" borderId="22" xfId="0" applyFont="1" applyFill="1" applyBorder="1" applyAlignment="1">
      <alignment horizontal="center" vertical="center"/>
    </xf>
    <xf numFmtId="0" fontId="3" fillId="3" borderId="6" xfId="0" applyFont="1" applyFill="1" applyBorder="1" applyAlignment="1">
      <alignment horizontal="center" vertical="center"/>
    </xf>
    <xf numFmtId="0" fontId="2" fillId="0" borderId="0" xfId="0" applyFont="1" applyAlignment="1">
      <alignment horizontal="left"/>
    </xf>
    <xf numFmtId="0" fontId="2" fillId="0" borderId="12" xfId="0" applyFont="1" applyBorder="1" applyAlignment="1">
      <alignment horizontal="left"/>
    </xf>
    <xf numFmtId="0" fontId="24" fillId="0" borderId="0" xfId="0" applyFont="1" applyAlignment="1">
      <alignment horizontal="center"/>
    </xf>
    <xf numFmtId="0" fontId="11" fillId="0" borderId="0" xfId="0" applyFont="1" applyAlignment="1">
      <alignment horizontal="center"/>
    </xf>
    <xf numFmtId="0" fontId="2" fillId="0" borderId="1" xfId="0" applyFont="1" applyBorder="1" applyAlignment="1">
      <alignment horizontal="center" vertical="center"/>
    </xf>
    <xf numFmtId="0" fontId="2" fillId="0" borderId="22" xfId="0" applyFont="1" applyBorder="1" applyAlignment="1">
      <alignment horizontal="center" vertical="center"/>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3" fillId="0" borderId="1" xfId="0" applyFont="1" applyBorder="1" applyAlignment="1">
      <alignment horizontal="center" vertical="center" wrapText="1"/>
    </xf>
    <xf numFmtId="0" fontId="3" fillId="0" borderId="6" xfId="0" applyFont="1" applyBorder="1" applyAlignment="1">
      <alignment horizontal="center" vertical="center"/>
    </xf>
    <xf numFmtId="0" fontId="3" fillId="0" borderId="6" xfId="0" applyFont="1" applyBorder="1" applyAlignment="1">
      <alignment horizontal="center" vertical="center" wrapText="1"/>
    </xf>
    <xf numFmtId="0" fontId="3" fillId="0" borderId="1"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5" fillId="0" borderId="13" xfId="0" applyFont="1" applyBorder="1" applyAlignment="1">
      <alignment horizontal="center" vertical="center"/>
    </xf>
    <xf numFmtId="0" fontId="5" fillId="0" borderId="3" xfId="0" applyFont="1" applyBorder="1" applyAlignment="1">
      <alignment horizontal="center" vertical="center"/>
    </xf>
    <xf numFmtId="0" fontId="5" fillId="0" borderId="14" xfId="0" applyFont="1" applyBorder="1" applyAlignment="1">
      <alignment horizontal="center" vertical="center"/>
    </xf>
    <xf numFmtId="0" fontId="5" fillId="0" borderId="8" xfId="0" applyFont="1" applyBorder="1" applyAlignment="1">
      <alignment horizontal="center" vertical="center"/>
    </xf>
    <xf numFmtId="0" fontId="3" fillId="0" borderId="15" xfId="0" applyFont="1" applyBorder="1" applyAlignment="1">
      <alignment horizontal="center" vertical="center"/>
    </xf>
    <xf numFmtId="0" fontId="3" fillId="0" borderId="5" xfId="0" applyFont="1" applyBorder="1" applyAlignment="1">
      <alignment horizontal="center"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15" fillId="0" borderId="0" xfId="0" applyFont="1" applyAlignment="1">
      <alignment horizontal="center"/>
    </xf>
    <xf numFmtId="0" fontId="5" fillId="0" borderId="12" xfId="0" applyFont="1" applyBorder="1" applyAlignment="1">
      <alignment horizontal="center"/>
    </xf>
    <xf numFmtId="0" fontId="11" fillId="0" borderId="7" xfId="0" applyFont="1" applyBorder="1" applyAlignment="1">
      <alignment horizontal="center"/>
    </xf>
    <xf numFmtId="0" fontId="11" fillId="0" borderId="8" xfId="0" applyFont="1" applyBorder="1" applyAlignment="1">
      <alignment horizontal="center"/>
    </xf>
    <xf numFmtId="0" fontId="7" fillId="0" borderId="0" xfId="0" applyFont="1" applyAlignment="1">
      <alignment horizontal="center"/>
    </xf>
    <xf numFmtId="0" fontId="8" fillId="0" borderId="0" xfId="0" applyFont="1" applyAlignment="1">
      <alignment horizontal="center"/>
    </xf>
    <xf numFmtId="0" fontId="10" fillId="0" borderId="0" xfId="0" applyFont="1" applyBorder="1" applyAlignment="1">
      <alignment horizont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4" fillId="0" borderId="0" xfId="0" applyFont="1" applyAlignment="1">
      <alignment horizontal="center"/>
    </xf>
    <xf numFmtId="0" fontId="3" fillId="0" borderId="0" xfId="0" applyFont="1" applyAlignment="1">
      <alignment horizontal="center" vertical="center"/>
    </xf>
    <xf numFmtId="0" fontId="6" fillId="0" borderId="0" xfId="0" applyFont="1" applyAlignment="1">
      <alignment horizontal="center" vertical="center"/>
    </xf>
    <xf numFmtId="0" fontId="9" fillId="0" borderId="0" xfId="0" applyFont="1" applyBorder="1" applyAlignment="1">
      <alignment horizontal="center"/>
    </xf>
    <xf numFmtId="0" fontId="5" fillId="0" borderId="0" xfId="0" applyFont="1" applyAlignment="1">
      <alignment horizontal="center" vertical="top" wrapText="1"/>
    </xf>
  </cellXfs>
  <cellStyles count="17">
    <cellStyle name="Comma0" xfId="1"/>
    <cellStyle name="Currency0" xfId="2"/>
    <cellStyle name="Date" xfId="3"/>
    <cellStyle name="Fixed" xfId="4"/>
    <cellStyle name="Normal" xfId="0" builtinId="0"/>
    <cellStyle name="똿뗦먛귟 [0.00]_PRODUCT DETAIL Q1" xfId="5"/>
    <cellStyle name="똿뗦먛귟_PRODUCT DETAIL Q1" xfId="6"/>
    <cellStyle name="믅됞 [0.00]_PRODUCT DETAIL Q1" xfId="7"/>
    <cellStyle name="믅됞_PRODUCT DETAIL Q1" xfId="8"/>
    <cellStyle name="백분율_HOBONG" xfId="9"/>
    <cellStyle name="뷭?_BOOKSHIP" xfId="10"/>
    <cellStyle name="콤마 [0]_1202" xfId="11"/>
    <cellStyle name="콤마_1202" xfId="12"/>
    <cellStyle name="통화 [0]_1202" xfId="13"/>
    <cellStyle name="통화_1202" xfId="14"/>
    <cellStyle name="표준_(정보부문)월별인원계획" xfId="15"/>
    <cellStyle name="표준_kc-elec system check list"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xdr:nvSpPr>
        <xdr:cNvPr id="6147" name="TextBox 8"/>
        <xdr:cNvSpPr txBox="1">
          <a:spLocks noChangeArrowheads="1"/>
        </xdr:cNvSpPr>
      </xdr:nvSpPr>
      <xdr:spPr>
        <a:xfrm>
          <a:off x="323215" y="50165"/>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panose="02020603050405020304" pitchFamily="12"/>
              <a:cs typeface="Times New Roman" panose="02020603050405020304" pitchFamily="12"/>
            </a:rPr>
            <a:t>UBND THÀNH PHỐ HỒ CHÍ MINH</a:t>
          </a:r>
        </a:p>
        <a:p>
          <a:pPr algn="ctr" rtl="0">
            <a:defRPr sz="1000"/>
          </a:pPr>
          <a:r>
            <a:rPr lang="vi-VN" sz="1000" b="1" i="0" u="none" strike="noStrike" baseline="0">
              <a:solidFill>
                <a:srgbClr val="000000"/>
              </a:solidFill>
              <a:latin typeface="Times New Roman" panose="02020603050405020304" pitchFamily="12"/>
              <a:cs typeface="Times New Roman" panose="02020603050405020304" pitchFamily="12"/>
            </a:rPr>
            <a:t>TRƯỜNG CAO ĐẲNG LÝ TỰ TRỌNG TP.HCM</a:t>
          </a: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vi-VN"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xdr:nvSpPr>
        <xdr:cNvPr id="6148" name="TextBox 5"/>
        <xdr:cNvSpPr txBox="1">
          <a:spLocks noChangeArrowheads="1"/>
        </xdr:cNvSpPr>
      </xdr:nvSpPr>
      <xdr:spPr>
        <a:xfrm>
          <a:off x="3943350" y="38100"/>
          <a:ext cx="4046220"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panose="02020603050405020304" pitchFamily="12"/>
              <a:cs typeface="Times New Roman" panose="02020603050405020304" pitchFamily="12"/>
            </a:rPr>
            <a:t>CỘNG HÒA XÃ HỘI CHỦ NGHĨA VIỆT NAM</a:t>
          </a:r>
        </a:p>
        <a:p>
          <a:pPr algn="ctr" rtl="0">
            <a:defRPr sz="1000"/>
          </a:pPr>
          <a:r>
            <a:rPr lang="en-US" sz="1100" b="1" i="0" u="none" strike="noStrike" baseline="0">
              <a:solidFill>
                <a:srgbClr val="000000"/>
              </a:solidFill>
              <a:latin typeface="Times New Roman" panose="02020603050405020304" pitchFamily="12"/>
              <a:cs typeface="Times New Roman" panose="02020603050405020304" pitchFamily="12"/>
            </a:rPr>
            <a:t>Độc lập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Tự do </a:t>
          </a:r>
          <a:r>
            <a:rPr lang="en-US" sz="1100" b="0" i="0" u="none" strike="noStrike" baseline="0">
              <a:solidFill>
                <a:srgbClr val="000000"/>
              </a:solidFill>
              <a:latin typeface="Times New Roman" panose="02020603050405020304" pitchFamily="12"/>
              <a:cs typeface="Times New Roman" panose="02020603050405020304" pitchFamily="12"/>
            </a:rPr>
            <a:t>-</a:t>
          </a:r>
          <a:r>
            <a:rPr lang="en-US" sz="1100" b="1" i="0" u="none" strike="noStrike" baseline="0">
              <a:solidFill>
                <a:srgbClr val="000000"/>
              </a:solidFill>
              <a:latin typeface="Times New Roman" panose="02020603050405020304" pitchFamily="12"/>
              <a:cs typeface="Times New Roman" panose="02020603050405020304" pitchFamily="12"/>
            </a:rPr>
            <a:t> Hạnh phúc</a:t>
          </a: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0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a:p>
          <a:pPr algn="ctr" rtl="0">
            <a:defRPr sz="1000"/>
          </a:pPr>
          <a:endParaRPr lang="en-US" sz="1100" b="1" i="0" u="none" strike="noStrike" baseline="0">
            <a:solidFill>
              <a:srgbClr val="000000"/>
            </a:solidFill>
            <a:latin typeface="Times New Roman" panose="02020603050405020304" pitchFamily="12"/>
            <a:cs typeface="Times New Roman" panose="02020603050405020304" pitchFamily="12"/>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a:xfrm>
          <a:off x="1209675"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a:xfrm>
          <a:off x="5142865" y="372745"/>
          <a:ext cx="1641475"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a:xfrm>
          <a:off x="1209675" y="89916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19050</xdr:rowOff>
    </xdr:from>
    <xdr:to>
      <xdr:col>2</xdr:col>
      <xdr:colOff>923925</xdr:colOff>
      <xdr:row>4</xdr:row>
      <xdr:rowOff>19050</xdr:rowOff>
    </xdr:to>
    <xdr:sp macro="" textlink="">
      <xdr:nvSpPr>
        <xdr:cNvPr id="5"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19050</xdr:rowOff>
    </xdr:from>
    <xdr:to>
      <xdr:col>2</xdr:col>
      <xdr:colOff>923925</xdr:colOff>
      <xdr:row>4</xdr:row>
      <xdr:rowOff>19050</xdr:rowOff>
    </xdr:to>
    <xdr:sp macro="" textlink="">
      <xdr:nvSpPr>
        <xdr:cNvPr id="5"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19050</xdr:rowOff>
    </xdr:from>
    <xdr:to>
      <xdr:col>2</xdr:col>
      <xdr:colOff>923925</xdr:colOff>
      <xdr:row>4</xdr:row>
      <xdr:rowOff>19050</xdr:rowOff>
    </xdr:to>
    <xdr:sp macro="" textlink="">
      <xdr:nvSpPr>
        <xdr:cNvPr id="5"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769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2</xdr:col>
      <xdr:colOff>9525</xdr:colOff>
      <xdr:row>4</xdr:row>
      <xdr:rowOff>19050</xdr:rowOff>
    </xdr:from>
    <xdr:to>
      <xdr:col>2</xdr:col>
      <xdr:colOff>923925</xdr:colOff>
      <xdr:row>4</xdr:row>
      <xdr:rowOff>19050</xdr:rowOff>
    </xdr:to>
    <xdr:sp macro="" textlink="">
      <xdr:nvSpPr>
        <xdr:cNvPr id="5"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6"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9525</xdr:colOff>
      <xdr:row>4</xdr:row>
      <xdr:rowOff>19050</xdr:rowOff>
    </xdr:from>
    <xdr:to>
      <xdr:col>2</xdr:col>
      <xdr:colOff>923925</xdr:colOff>
      <xdr:row>4</xdr:row>
      <xdr:rowOff>19050</xdr:rowOff>
    </xdr:to>
    <xdr:sp macro="" textlink="">
      <xdr:nvSpPr>
        <xdr:cNvPr id="2" name="Line 123"/>
        <xdr:cNvSpPr>
          <a:spLocks noChangeShapeType="1"/>
        </xdr:cNvSpPr>
      </xdr:nvSpPr>
      <xdr:spPr>
        <a:xfrm>
          <a:off x="1209675" y="8382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4"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5" name="Line 124"/>
        <xdr:cNvSpPr>
          <a:spLocks noChangeShapeType="1"/>
        </xdr:cNvSpPr>
      </xdr:nvSpPr>
      <xdr:spPr>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topLeftCell="A72" zoomScaleNormal="90" workbookViewId="0">
      <selection activeCell="D9" sqref="D9"/>
    </sheetView>
  </sheetViews>
  <sheetFormatPr defaultColWidth="9" defaultRowHeight="15"/>
  <cols>
    <col min="1" max="1" width="3.625" style="39" customWidth="1"/>
    <col min="2" max="2" width="62.625" style="5" customWidth="1"/>
    <col min="3" max="3" width="6.625" style="5" customWidth="1"/>
    <col min="4" max="4" width="7.625" style="39" customWidth="1"/>
    <col min="5" max="5" width="6.625" style="5" customWidth="1"/>
    <col min="6" max="6" width="7.625" style="5" customWidth="1"/>
    <col min="7" max="7" width="12.625" style="5" customWidth="1"/>
    <col min="8" max="16384" width="9" style="5"/>
  </cols>
  <sheetData>
    <row r="1" spans="1:20" ht="15" customHeight="1">
      <c r="A1" s="39" t="s">
        <v>0</v>
      </c>
      <c r="G1" s="40"/>
    </row>
    <row r="2" spans="1:20" ht="15" customHeight="1">
      <c r="A2" s="96"/>
      <c r="B2" s="96"/>
      <c r="C2" s="97"/>
      <c r="D2" s="97"/>
      <c r="E2" s="97"/>
      <c r="F2" s="97"/>
      <c r="G2" s="97"/>
      <c r="H2" s="24"/>
      <c r="I2" s="24"/>
      <c r="J2" s="24"/>
      <c r="K2" s="24"/>
      <c r="L2" s="24"/>
      <c r="M2" s="24"/>
      <c r="N2" s="24"/>
      <c r="O2" s="24"/>
      <c r="P2" s="24"/>
      <c r="Q2" s="24"/>
      <c r="R2" s="24"/>
      <c r="S2" s="24"/>
      <c r="T2" s="24"/>
    </row>
    <row r="3" spans="1:20" ht="9.9499999999999993" customHeight="1">
      <c r="A3" s="97"/>
      <c r="B3" s="97"/>
      <c r="C3" s="98"/>
      <c r="D3" s="98"/>
      <c r="E3" s="98"/>
      <c r="F3" s="98"/>
      <c r="G3" s="98"/>
      <c r="H3" s="24"/>
      <c r="I3" s="24"/>
      <c r="J3" s="24"/>
      <c r="K3" s="24"/>
      <c r="L3" s="24"/>
      <c r="M3" s="24"/>
      <c r="N3" s="24"/>
      <c r="O3" s="24"/>
      <c r="P3" s="24"/>
      <c r="Q3" s="24"/>
      <c r="R3" s="24"/>
      <c r="S3" s="24"/>
      <c r="T3" s="24"/>
    </row>
    <row r="4" spans="1:20" ht="21.95" customHeight="1">
      <c r="A4" s="99" t="s">
        <v>1</v>
      </c>
      <c r="B4" s="99"/>
      <c r="C4" s="99"/>
      <c r="D4" s="99"/>
      <c r="E4" s="99"/>
      <c r="F4" s="99"/>
      <c r="G4" s="99"/>
      <c r="H4" s="25"/>
      <c r="I4" s="25"/>
      <c r="J4" s="25"/>
      <c r="K4" s="25"/>
      <c r="L4" s="25"/>
      <c r="M4" s="25"/>
      <c r="N4" s="25"/>
      <c r="O4" s="25"/>
      <c r="P4" s="25"/>
      <c r="Q4" s="25"/>
      <c r="R4" s="25"/>
      <c r="S4" s="25"/>
      <c r="T4" s="25"/>
    </row>
    <row r="5" spans="1:20" s="2" customFormat="1" ht="15" customHeight="1">
      <c r="A5" s="41"/>
      <c r="B5" s="88" t="s">
        <v>2</v>
      </c>
      <c r="C5" s="88"/>
      <c r="D5" s="41"/>
      <c r="E5" s="41"/>
      <c r="F5" s="41"/>
      <c r="G5" s="42"/>
      <c r="H5" s="27"/>
      <c r="I5" s="27"/>
      <c r="J5" s="27"/>
      <c r="K5" s="27"/>
      <c r="L5" s="27"/>
      <c r="M5" s="27"/>
      <c r="N5" s="27"/>
      <c r="O5" s="27"/>
      <c r="P5" s="27"/>
      <c r="Q5" s="27"/>
      <c r="R5" s="27"/>
      <c r="S5" s="27"/>
      <c r="T5" s="27"/>
    </row>
    <row r="6" spans="1:20" s="2" customFormat="1" ht="15" customHeight="1">
      <c r="A6" s="43"/>
      <c r="B6" s="89" t="s">
        <v>3</v>
      </c>
      <c r="C6" s="89"/>
      <c r="D6" s="44"/>
      <c r="E6" s="45"/>
      <c r="F6" s="45"/>
      <c r="G6" s="45"/>
      <c r="H6" s="27"/>
      <c r="I6" s="27"/>
      <c r="J6" s="27"/>
      <c r="K6" s="27"/>
      <c r="L6" s="27"/>
      <c r="M6" s="27"/>
      <c r="N6" s="27"/>
      <c r="O6" s="27"/>
      <c r="P6" s="27"/>
      <c r="Q6" s="27"/>
      <c r="R6" s="27"/>
      <c r="S6" s="27"/>
      <c r="T6" s="27"/>
    </row>
    <row r="7" spans="1:20" s="3" customFormat="1" ht="24.95" customHeight="1">
      <c r="A7" s="46" t="s">
        <v>4</v>
      </c>
      <c r="B7" s="47" t="s">
        <v>5</v>
      </c>
      <c r="C7" s="47" t="s">
        <v>6</v>
      </c>
      <c r="D7" s="46" t="s">
        <v>7</v>
      </c>
      <c r="E7" s="46" t="s">
        <v>8</v>
      </c>
      <c r="F7" s="46" t="s">
        <v>9</v>
      </c>
      <c r="G7" s="47" t="s">
        <v>10</v>
      </c>
    </row>
    <row r="8" spans="1:20" s="3" customFormat="1" ht="15" customHeight="1">
      <c r="A8" s="48" t="s">
        <v>11</v>
      </c>
      <c r="B8" s="49" t="s">
        <v>12</v>
      </c>
      <c r="C8" s="11"/>
      <c r="D8" s="48">
        <f>SUM(D9,D16,D20,D23,D25)</f>
        <v>0</v>
      </c>
      <c r="E8" s="48">
        <f>SUM(E9,E16,E20,E23,E25)</f>
        <v>0</v>
      </c>
      <c r="F8" s="48">
        <f t="shared" ref="F8" si="0">SUM(F9,F16,F20,F23,F25)</f>
        <v>0</v>
      </c>
      <c r="G8" s="50"/>
    </row>
    <row r="9" spans="1:20" s="3" customFormat="1" ht="14.1" customHeight="1">
      <c r="A9" s="51" t="s">
        <v>13</v>
      </c>
      <c r="B9" s="52" t="s">
        <v>14</v>
      </c>
      <c r="C9" s="11"/>
      <c r="D9" s="11"/>
      <c r="E9" s="50"/>
      <c r="F9" s="50"/>
      <c r="G9" s="50"/>
    </row>
    <row r="10" spans="1:20" s="3" customFormat="1" ht="24.95" customHeight="1">
      <c r="A10" s="92"/>
      <c r="B10" s="53" t="s">
        <v>15</v>
      </c>
      <c r="C10" s="54">
        <v>10</v>
      </c>
      <c r="D10" s="11"/>
      <c r="E10" s="50"/>
      <c r="F10" s="50"/>
      <c r="G10" s="50"/>
    </row>
    <row r="11" spans="1:20" s="3" customFormat="1" ht="14.1" customHeight="1">
      <c r="A11" s="93"/>
      <c r="B11" s="55" t="s">
        <v>16</v>
      </c>
      <c r="C11" s="54" t="s">
        <v>17</v>
      </c>
      <c r="D11" s="11"/>
      <c r="E11" s="50"/>
      <c r="F11" s="50"/>
      <c r="G11" s="50"/>
    </row>
    <row r="12" spans="1:20" s="3" customFormat="1" ht="14.1" customHeight="1">
      <c r="A12" s="93"/>
      <c r="B12" s="55" t="s">
        <v>18</v>
      </c>
      <c r="C12" s="54" t="s">
        <v>19</v>
      </c>
      <c r="D12" s="11"/>
      <c r="E12" s="50"/>
      <c r="F12" s="50"/>
      <c r="G12" s="50"/>
    </row>
    <row r="13" spans="1:20" s="3" customFormat="1" ht="14.1" customHeight="1">
      <c r="A13" s="93"/>
      <c r="B13" s="55" t="s">
        <v>20</v>
      </c>
      <c r="C13" s="54">
        <v>-2</v>
      </c>
      <c r="D13" s="11"/>
      <c r="E13" s="50"/>
      <c r="F13" s="50"/>
      <c r="G13" s="50"/>
    </row>
    <row r="14" spans="1:20" s="3" customFormat="1" ht="14.1" customHeight="1">
      <c r="A14" s="93"/>
      <c r="B14" s="52" t="s">
        <v>21</v>
      </c>
      <c r="C14" s="11">
        <v>-3</v>
      </c>
      <c r="D14" s="11"/>
      <c r="E14" s="50"/>
      <c r="F14" s="50"/>
      <c r="G14" s="50"/>
    </row>
    <row r="15" spans="1:20" s="3" customFormat="1" ht="14.1" customHeight="1">
      <c r="A15" s="94"/>
      <c r="B15" s="52" t="s">
        <v>22</v>
      </c>
      <c r="C15" s="11">
        <v>-5</v>
      </c>
      <c r="D15" s="11"/>
      <c r="E15" s="50"/>
      <c r="F15" s="50"/>
      <c r="G15" s="50"/>
    </row>
    <row r="16" spans="1:20" s="3" customFormat="1" ht="24.95" customHeight="1">
      <c r="A16" s="51" t="s">
        <v>23</v>
      </c>
      <c r="B16" s="56" t="s">
        <v>24</v>
      </c>
      <c r="C16" s="11"/>
      <c r="D16" s="11"/>
      <c r="E16" s="50"/>
      <c r="F16" s="50"/>
      <c r="G16" s="50"/>
    </row>
    <row r="17" spans="1:7" s="3" customFormat="1" ht="14.1" customHeight="1">
      <c r="A17" s="92"/>
      <c r="B17" s="56" t="s">
        <v>25</v>
      </c>
      <c r="C17" s="54">
        <v>5</v>
      </c>
      <c r="D17" s="11"/>
      <c r="E17" s="50"/>
      <c r="F17" s="50"/>
      <c r="G17" s="50"/>
    </row>
    <row r="18" spans="1:7" s="3" customFormat="1" ht="14.1" customHeight="1">
      <c r="A18" s="93"/>
      <c r="B18" s="56" t="s">
        <v>26</v>
      </c>
      <c r="C18" s="54">
        <v>5</v>
      </c>
      <c r="D18" s="11"/>
      <c r="E18" s="50"/>
      <c r="F18" s="50"/>
      <c r="G18" s="50"/>
    </row>
    <row r="19" spans="1:7" s="3" customFormat="1" ht="14.1" customHeight="1">
      <c r="A19" s="94"/>
      <c r="B19" s="53" t="s">
        <v>27</v>
      </c>
      <c r="C19" s="54" t="s">
        <v>28</v>
      </c>
      <c r="D19" s="11"/>
      <c r="E19" s="50"/>
      <c r="F19" s="50"/>
      <c r="G19" s="50"/>
    </row>
    <row r="20" spans="1:7" s="3" customFormat="1" ht="14.1" customHeight="1">
      <c r="A20" s="51" t="s">
        <v>29</v>
      </c>
      <c r="B20" s="53" t="s">
        <v>30</v>
      </c>
      <c r="C20" s="54"/>
      <c r="D20" s="11"/>
      <c r="E20" s="50"/>
      <c r="F20" s="50"/>
      <c r="G20" s="50"/>
    </row>
    <row r="21" spans="1:7" s="3" customFormat="1" ht="14.1" customHeight="1">
      <c r="A21" s="92"/>
      <c r="B21" s="53" t="s">
        <v>31</v>
      </c>
      <c r="C21" s="54">
        <v>5</v>
      </c>
      <c r="D21" s="11"/>
      <c r="E21" s="50"/>
      <c r="F21" s="50"/>
      <c r="G21" s="50"/>
    </row>
    <row r="22" spans="1:7" s="3" customFormat="1" ht="14.1" customHeight="1">
      <c r="A22" s="94"/>
      <c r="B22" s="53" t="s">
        <v>32</v>
      </c>
      <c r="C22" s="54">
        <v>-5</v>
      </c>
      <c r="D22" s="11"/>
      <c r="E22" s="50"/>
      <c r="F22" s="50"/>
      <c r="G22" s="50"/>
    </row>
    <row r="23" spans="1:7" s="3" customFormat="1" ht="14.1" customHeight="1">
      <c r="A23" s="51" t="s">
        <v>33</v>
      </c>
      <c r="B23" s="53" t="s">
        <v>34</v>
      </c>
      <c r="C23" s="11"/>
      <c r="D23" s="11"/>
      <c r="E23" s="50"/>
      <c r="F23" s="50"/>
      <c r="G23" s="50"/>
    </row>
    <row r="24" spans="1:7" s="3" customFormat="1" ht="25.5">
      <c r="A24" s="51"/>
      <c r="B24" s="53" t="s">
        <v>35</v>
      </c>
      <c r="C24" s="11">
        <v>5</v>
      </c>
      <c r="D24" s="11"/>
      <c r="E24" s="50"/>
      <c r="F24" s="50"/>
      <c r="G24" s="50"/>
    </row>
    <row r="25" spans="1:7" s="3" customFormat="1" ht="14.1" customHeight="1">
      <c r="A25" s="51" t="s">
        <v>36</v>
      </c>
      <c r="B25" s="52" t="s">
        <v>37</v>
      </c>
      <c r="C25" s="11"/>
      <c r="D25" s="11"/>
      <c r="E25" s="50"/>
      <c r="F25" s="50"/>
      <c r="G25" s="50"/>
    </row>
    <row r="26" spans="1:7" s="3" customFormat="1" ht="14.1" customHeight="1">
      <c r="A26" s="92"/>
      <c r="B26" s="52" t="s">
        <v>38</v>
      </c>
      <c r="C26" s="11">
        <v>10</v>
      </c>
      <c r="D26" s="11"/>
      <c r="E26" s="50"/>
      <c r="F26" s="50"/>
      <c r="G26" s="50"/>
    </row>
    <row r="27" spans="1:7" s="3" customFormat="1" ht="14.1" customHeight="1">
      <c r="A27" s="93"/>
      <c r="B27" s="52" t="s">
        <v>39</v>
      </c>
      <c r="C27" s="11">
        <v>9</v>
      </c>
      <c r="D27" s="11"/>
      <c r="E27" s="50"/>
      <c r="F27" s="50"/>
      <c r="G27" s="50"/>
    </row>
    <row r="28" spans="1:7" s="3" customFormat="1" ht="14.1" customHeight="1">
      <c r="A28" s="93"/>
      <c r="B28" s="52" t="s">
        <v>40</v>
      </c>
      <c r="C28" s="11">
        <v>8</v>
      </c>
      <c r="D28" s="11"/>
      <c r="E28" s="50"/>
      <c r="F28" s="50"/>
      <c r="G28" s="50"/>
    </row>
    <row r="29" spans="1:7" s="3" customFormat="1" ht="14.1" customHeight="1">
      <c r="A29" s="93"/>
      <c r="B29" s="52" t="s">
        <v>41</v>
      </c>
      <c r="C29" s="11">
        <v>7</v>
      </c>
      <c r="D29" s="11"/>
      <c r="E29" s="50"/>
      <c r="F29" s="50"/>
      <c r="G29" s="50"/>
    </row>
    <row r="30" spans="1:7" s="3" customFormat="1" ht="14.1" customHeight="1">
      <c r="A30" s="93"/>
      <c r="B30" s="52" t="s">
        <v>42</v>
      </c>
      <c r="C30" s="11">
        <v>6</v>
      </c>
      <c r="D30" s="11"/>
      <c r="E30" s="50"/>
      <c r="F30" s="50"/>
      <c r="G30" s="50"/>
    </row>
    <row r="31" spans="1:7" s="3" customFormat="1" ht="14.1" customHeight="1">
      <c r="A31" s="94"/>
      <c r="B31" s="52" t="s">
        <v>43</v>
      </c>
      <c r="C31" s="11">
        <v>5</v>
      </c>
      <c r="D31" s="11"/>
      <c r="E31" s="50"/>
      <c r="F31" s="50"/>
      <c r="G31" s="50"/>
    </row>
    <row r="32" spans="1:7" s="3" customFormat="1" ht="14.1" customHeight="1">
      <c r="A32" s="51"/>
      <c r="B32" s="57" t="s">
        <v>44</v>
      </c>
      <c r="C32" s="11"/>
      <c r="D32" s="58" t="s">
        <v>45</v>
      </c>
      <c r="E32" s="50"/>
      <c r="F32" s="50"/>
      <c r="G32" s="50"/>
    </row>
    <row r="33" spans="1:7" s="3" customFormat="1" ht="14.1" customHeight="1">
      <c r="A33" s="48" t="s">
        <v>46</v>
      </c>
      <c r="B33" s="49" t="s">
        <v>47</v>
      </c>
      <c r="C33" s="11"/>
      <c r="D33" s="48">
        <f>SUM(D34,D36,D46)</f>
        <v>0</v>
      </c>
      <c r="E33" s="50"/>
      <c r="F33" s="50"/>
      <c r="G33" s="50"/>
    </row>
    <row r="34" spans="1:7" s="3" customFormat="1" ht="25.5">
      <c r="A34" s="51" t="s">
        <v>13</v>
      </c>
      <c r="B34" s="53" t="s">
        <v>48</v>
      </c>
      <c r="C34" s="11"/>
      <c r="D34" s="11">
        <f>D35</f>
        <v>0</v>
      </c>
      <c r="E34" s="50"/>
      <c r="F34" s="50"/>
      <c r="G34" s="50"/>
    </row>
    <row r="35" spans="1:7" s="3" customFormat="1" ht="14.1" customHeight="1">
      <c r="A35" s="51"/>
      <c r="B35" s="52" t="s">
        <v>49</v>
      </c>
      <c r="C35" s="11">
        <v>5</v>
      </c>
      <c r="D35" s="11"/>
      <c r="E35" s="50"/>
      <c r="F35" s="50"/>
      <c r="G35" s="50"/>
    </row>
    <row r="36" spans="1:7" s="3" customFormat="1" ht="14.1" customHeight="1">
      <c r="A36" s="51" t="s">
        <v>23</v>
      </c>
      <c r="B36" s="52" t="s">
        <v>50</v>
      </c>
      <c r="C36" s="11"/>
      <c r="D36" s="11"/>
      <c r="E36" s="50"/>
      <c r="F36" s="50"/>
      <c r="G36" s="50"/>
    </row>
    <row r="37" spans="1:7" s="3" customFormat="1" ht="14.1" customHeight="1">
      <c r="A37" s="92"/>
      <c r="B37" s="55" t="s">
        <v>51</v>
      </c>
      <c r="C37" s="54">
        <v>5</v>
      </c>
      <c r="D37" s="11"/>
      <c r="E37" s="50"/>
      <c r="F37" s="50"/>
      <c r="G37" s="50"/>
    </row>
    <row r="38" spans="1:7" s="3" customFormat="1" ht="14.1" customHeight="1">
      <c r="A38" s="93"/>
      <c r="B38" s="59" t="s">
        <v>52</v>
      </c>
      <c r="C38" s="54">
        <v>5</v>
      </c>
      <c r="D38" s="11"/>
      <c r="E38" s="50"/>
      <c r="F38" s="50"/>
      <c r="G38" s="50"/>
    </row>
    <row r="39" spans="1:7" s="3" customFormat="1" ht="14.1" customHeight="1">
      <c r="A39" s="93"/>
      <c r="B39" s="55" t="s">
        <v>53</v>
      </c>
      <c r="C39" s="54">
        <v>5</v>
      </c>
      <c r="D39" s="11"/>
      <c r="E39" s="50"/>
      <c r="F39" s="50"/>
      <c r="G39" s="50"/>
    </row>
    <row r="40" spans="1:7" s="3" customFormat="1" ht="14.1" customHeight="1">
      <c r="A40" s="93"/>
      <c r="B40" s="55" t="s">
        <v>54</v>
      </c>
      <c r="C40" s="54">
        <v>5</v>
      </c>
      <c r="D40" s="11"/>
      <c r="E40" s="50"/>
      <c r="F40" s="50"/>
      <c r="G40" s="50"/>
    </row>
    <row r="41" spans="1:7" s="3" customFormat="1" ht="14.1" customHeight="1">
      <c r="A41" s="93"/>
      <c r="B41" s="55" t="s">
        <v>55</v>
      </c>
      <c r="C41" s="54">
        <v>5</v>
      </c>
      <c r="D41" s="11"/>
      <c r="E41" s="50"/>
      <c r="F41" s="50"/>
      <c r="G41" s="50"/>
    </row>
    <row r="42" spans="1:7" s="3" customFormat="1" ht="14.1" customHeight="1">
      <c r="A42" s="93"/>
      <c r="B42" s="55" t="s">
        <v>56</v>
      </c>
      <c r="C42" s="54">
        <v>5</v>
      </c>
      <c r="D42" s="11"/>
      <c r="E42" s="50"/>
      <c r="F42" s="50"/>
      <c r="G42" s="50"/>
    </row>
    <row r="43" spans="1:7" s="3" customFormat="1" ht="25.5">
      <c r="A43" s="93"/>
      <c r="B43" s="60" t="s">
        <v>57</v>
      </c>
      <c r="C43" s="54">
        <v>5</v>
      </c>
      <c r="D43" s="11"/>
      <c r="E43" s="50"/>
      <c r="F43" s="50"/>
      <c r="G43" s="50"/>
    </row>
    <row r="44" spans="1:7" s="3" customFormat="1" ht="14.1" customHeight="1">
      <c r="A44" s="93"/>
      <c r="B44" s="61" t="s">
        <v>58</v>
      </c>
      <c r="C44" s="11">
        <v>5</v>
      </c>
      <c r="D44" s="11"/>
      <c r="E44" s="50"/>
      <c r="F44" s="50"/>
      <c r="G44" s="50"/>
    </row>
    <row r="45" spans="1:7" s="3" customFormat="1" ht="14.1" customHeight="1">
      <c r="A45" s="94"/>
      <c r="B45" s="52" t="s">
        <v>59</v>
      </c>
      <c r="C45" s="11">
        <v>5</v>
      </c>
      <c r="D45" s="11"/>
      <c r="E45" s="50"/>
      <c r="F45" s="50"/>
      <c r="G45" s="50"/>
    </row>
    <row r="46" spans="1:7" s="3" customFormat="1" ht="14.1" customHeight="1">
      <c r="A46" s="51" t="s">
        <v>29</v>
      </c>
      <c r="B46" s="52" t="s">
        <v>60</v>
      </c>
      <c r="C46" s="11"/>
      <c r="D46" s="11"/>
      <c r="E46" s="50"/>
      <c r="F46" s="50"/>
      <c r="G46" s="50"/>
    </row>
    <row r="47" spans="1:7" s="3" customFormat="1" ht="14.1" customHeight="1">
      <c r="A47" s="92"/>
      <c r="B47" s="62" t="s">
        <v>61</v>
      </c>
      <c r="C47" s="63">
        <v>-1</v>
      </c>
      <c r="D47" s="11"/>
      <c r="E47" s="50"/>
      <c r="F47" s="50"/>
      <c r="G47" s="50"/>
    </row>
    <row r="48" spans="1:7" s="3" customFormat="1" ht="14.1" customHeight="1">
      <c r="A48" s="93"/>
      <c r="B48" s="52" t="s">
        <v>62</v>
      </c>
      <c r="C48" s="11">
        <v>-2</v>
      </c>
      <c r="D48" s="11"/>
      <c r="E48" s="50"/>
      <c r="F48" s="50"/>
      <c r="G48" s="50"/>
    </row>
    <row r="49" spans="1:7" s="3" customFormat="1" ht="14.1" customHeight="1">
      <c r="A49" s="93"/>
      <c r="B49" s="52" t="s">
        <v>63</v>
      </c>
      <c r="C49" s="11">
        <v>-5</v>
      </c>
      <c r="D49" s="11"/>
      <c r="E49" s="50"/>
      <c r="F49" s="50"/>
      <c r="G49" s="50"/>
    </row>
    <row r="50" spans="1:7" s="3" customFormat="1" ht="14.1" customHeight="1">
      <c r="A50" s="93"/>
      <c r="B50" s="62" t="s">
        <v>64</v>
      </c>
      <c r="C50" s="11">
        <v>-5</v>
      </c>
      <c r="D50" s="11"/>
      <c r="E50" s="50"/>
      <c r="F50" s="50"/>
      <c r="G50" s="50"/>
    </row>
    <row r="51" spans="1:7" s="3" customFormat="1" ht="14.1" customHeight="1">
      <c r="A51" s="93"/>
      <c r="B51" s="52" t="s">
        <v>65</v>
      </c>
      <c r="C51" s="11">
        <v>-5</v>
      </c>
      <c r="D51" s="11"/>
      <c r="E51" s="50"/>
      <c r="F51" s="50"/>
      <c r="G51" s="50"/>
    </row>
    <row r="52" spans="1:7" s="3" customFormat="1" ht="14.1" customHeight="1">
      <c r="A52" s="93"/>
      <c r="B52" s="52" t="s">
        <v>66</v>
      </c>
      <c r="C52" s="11">
        <v>-2</v>
      </c>
      <c r="D52" s="11"/>
      <c r="E52" s="50"/>
      <c r="F52" s="50"/>
      <c r="G52" s="50"/>
    </row>
    <row r="53" spans="1:7" s="3" customFormat="1" ht="14.1" customHeight="1">
      <c r="A53" s="93"/>
      <c r="B53" s="52" t="s">
        <v>67</v>
      </c>
      <c r="C53" s="11">
        <v>-10</v>
      </c>
      <c r="D53" s="11"/>
      <c r="E53" s="50"/>
      <c r="F53" s="50"/>
      <c r="G53" s="50"/>
    </row>
    <row r="54" spans="1:7" s="3" customFormat="1" ht="14.1" customHeight="1">
      <c r="A54" s="94"/>
      <c r="B54" s="52" t="s">
        <v>68</v>
      </c>
      <c r="C54" s="11">
        <v>-5</v>
      </c>
      <c r="D54" s="11"/>
      <c r="E54" s="50"/>
      <c r="F54" s="50"/>
      <c r="G54" s="50"/>
    </row>
    <row r="55" spans="1:7" s="3" customFormat="1" ht="14.1" customHeight="1">
      <c r="A55" s="51"/>
      <c r="B55" s="57" t="s">
        <v>69</v>
      </c>
      <c r="C55" s="11"/>
      <c r="D55" s="58" t="s">
        <v>70</v>
      </c>
      <c r="E55" s="50"/>
      <c r="F55" s="50"/>
      <c r="G55" s="50"/>
    </row>
    <row r="56" spans="1:7" s="3" customFormat="1" ht="14.1" customHeight="1">
      <c r="A56" s="48" t="s">
        <v>71</v>
      </c>
      <c r="B56" s="49" t="s">
        <v>72</v>
      </c>
      <c r="C56" s="11"/>
      <c r="D56" s="48">
        <f>SUM(D57,D62,D70)</f>
        <v>0</v>
      </c>
      <c r="E56" s="50"/>
      <c r="F56" s="50"/>
      <c r="G56" s="50"/>
    </row>
    <row r="57" spans="1:7" s="3" customFormat="1" ht="24.95" customHeight="1">
      <c r="A57" s="51" t="s">
        <v>13</v>
      </c>
      <c r="B57" s="53" t="s">
        <v>73</v>
      </c>
      <c r="C57" s="11"/>
      <c r="D57" s="11">
        <f>SUM(D58:D61)</f>
        <v>0</v>
      </c>
      <c r="E57" s="50"/>
      <c r="F57" s="50"/>
      <c r="G57" s="50"/>
    </row>
    <row r="58" spans="1:7" s="3" customFormat="1" ht="24.95" customHeight="1">
      <c r="A58" s="95"/>
      <c r="B58" s="56" t="s">
        <v>74</v>
      </c>
      <c r="C58" s="11">
        <v>4</v>
      </c>
      <c r="D58" s="11"/>
      <c r="E58" s="50"/>
      <c r="F58" s="50"/>
      <c r="G58" s="50"/>
    </row>
    <row r="59" spans="1:7" s="3" customFormat="1" ht="24.95" customHeight="1">
      <c r="A59" s="95"/>
      <c r="B59" s="56" t="s">
        <v>75</v>
      </c>
      <c r="C59" s="11">
        <v>5</v>
      </c>
      <c r="D59" s="11"/>
      <c r="E59" s="50"/>
      <c r="F59" s="50"/>
      <c r="G59" s="50"/>
    </row>
    <row r="60" spans="1:7" s="3" customFormat="1" ht="24.95" customHeight="1">
      <c r="A60" s="95"/>
      <c r="B60" s="56" t="s">
        <v>76</v>
      </c>
      <c r="C60" s="11">
        <v>10</v>
      </c>
      <c r="D60" s="11"/>
      <c r="E60" s="50"/>
      <c r="F60" s="50"/>
      <c r="G60" s="50"/>
    </row>
    <row r="61" spans="1:7" s="3" customFormat="1" ht="24.95" customHeight="1">
      <c r="A61" s="95"/>
      <c r="B61" s="53" t="s">
        <v>77</v>
      </c>
      <c r="C61" s="11">
        <v>5</v>
      </c>
      <c r="D61" s="11"/>
      <c r="E61" s="50"/>
      <c r="F61" s="50"/>
      <c r="G61" s="50"/>
    </row>
    <row r="62" spans="1:7" s="3" customFormat="1" ht="14.1" customHeight="1">
      <c r="A62" s="51" t="s">
        <v>23</v>
      </c>
      <c r="B62" s="52" t="s">
        <v>78</v>
      </c>
      <c r="C62" s="11"/>
      <c r="D62" s="11"/>
      <c r="E62" s="50"/>
      <c r="F62" s="50"/>
      <c r="G62" s="50"/>
    </row>
    <row r="63" spans="1:7" s="3" customFormat="1" ht="14.1" customHeight="1">
      <c r="A63" s="92"/>
      <c r="B63" s="62" t="s">
        <v>79</v>
      </c>
      <c r="C63" s="63">
        <v>5</v>
      </c>
      <c r="D63" s="11"/>
      <c r="E63" s="50"/>
      <c r="F63" s="50"/>
      <c r="G63" s="50"/>
    </row>
    <row r="64" spans="1:7" s="3" customFormat="1" ht="14.1" customHeight="1">
      <c r="A64" s="93"/>
      <c r="B64" s="55" t="s">
        <v>80</v>
      </c>
      <c r="C64" s="54">
        <v>5</v>
      </c>
      <c r="D64" s="11"/>
      <c r="E64" s="50"/>
      <c r="F64" s="50"/>
      <c r="G64" s="50"/>
    </row>
    <row r="65" spans="1:7" s="3" customFormat="1" ht="14.1" customHeight="1">
      <c r="A65" s="93"/>
      <c r="B65" s="52" t="s">
        <v>81</v>
      </c>
      <c r="C65" s="11">
        <v>5</v>
      </c>
      <c r="D65" s="11"/>
      <c r="E65" s="50"/>
      <c r="F65" s="50"/>
      <c r="G65" s="50"/>
    </row>
    <row r="66" spans="1:7" s="3" customFormat="1" ht="14.1" customHeight="1">
      <c r="A66" s="93"/>
      <c r="B66" s="61" t="s">
        <v>82</v>
      </c>
      <c r="C66" s="11">
        <v>5</v>
      </c>
      <c r="D66" s="11"/>
      <c r="E66" s="50"/>
      <c r="F66" s="50"/>
      <c r="G66" s="50"/>
    </row>
    <row r="67" spans="1:7" s="3" customFormat="1" ht="14.1" customHeight="1">
      <c r="A67" s="93"/>
      <c r="B67" s="61" t="s">
        <v>83</v>
      </c>
      <c r="C67" s="11">
        <v>5</v>
      </c>
      <c r="D67" s="11"/>
      <c r="E67" s="50"/>
      <c r="F67" s="50"/>
      <c r="G67" s="50"/>
    </row>
    <row r="68" spans="1:7" s="3" customFormat="1" ht="14.1" customHeight="1">
      <c r="A68" s="93"/>
      <c r="B68" s="52" t="s">
        <v>84</v>
      </c>
      <c r="C68" s="63">
        <v>5</v>
      </c>
      <c r="D68" s="11"/>
      <c r="E68" s="50"/>
      <c r="F68" s="50"/>
      <c r="G68" s="50"/>
    </row>
    <row r="69" spans="1:7" s="3" customFormat="1" ht="25.5">
      <c r="A69" s="94"/>
      <c r="B69" s="53" t="s">
        <v>85</v>
      </c>
      <c r="C69" s="63">
        <v>5</v>
      </c>
      <c r="D69" s="11"/>
      <c r="E69" s="50"/>
      <c r="F69" s="50"/>
      <c r="G69" s="50"/>
    </row>
    <row r="70" spans="1:7" s="3" customFormat="1" ht="14.1" customHeight="1">
      <c r="A70" s="51" t="s">
        <v>29</v>
      </c>
      <c r="B70" s="61" t="s">
        <v>86</v>
      </c>
      <c r="C70" s="11"/>
      <c r="D70" s="11"/>
      <c r="E70" s="50"/>
      <c r="F70" s="50"/>
      <c r="G70" s="50"/>
    </row>
    <row r="71" spans="1:7" s="3" customFormat="1" ht="14.1" customHeight="1">
      <c r="A71" s="51"/>
      <c r="B71" s="62" t="s">
        <v>87</v>
      </c>
      <c r="C71" s="63">
        <v>3</v>
      </c>
      <c r="D71" s="11"/>
      <c r="E71" s="50"/>
      <c r="F71" s="50"/>
      <c r="G71" s="50"/>
    </row>
    <row r="72" spans="1:7" s="3" customFormat="1" ht="14.1" customHeight="1">
      <c r="A72" s="51"/>
      <c r="B72" s="52" t="s">
        <v>88</v>
      </c>
      <c r="C72" s="63">
        <v>5</v>
      </c>
      <c r="D72" s="11"/>
      <c r="E72" s="50"/>
      <c r="F72" s="50"/>
      <c r="G72" s="50"/>
    </row>
    <row r="73" spans="1:7" s="3" customFormat="1" ht="14.1" customHeight="1">
      <c r="A73" s="51"/>
      <c r="B73" s="57" t="s">
        <v>69</v>
      </c>
      <c r="C73" s="11"/>
      <c r="D73" s="58" t="s">
        <v>70</v>
      </c>
      <c r="E73" s="50"/>
      <c r="F73" s="50"/>
      <c r="G73" s="50"/>
    </row>
    <row r="74" spans="1:7" s="3" customFormat="1" ht="14.1" customHeight="1">
      <c r="A74" s="51"/>
      <c r="B74" s="57" t="s">
        <v>89</v>
      </c>
      <c r="C74" s="11"/>
      <c r="D74" s="11"/>
      <c r="E74" s="50"/>
      <c r="F74" s="50"/>
      <c r="G74" s="50"/>
    </row>
    <row r="75" spans="1:7" s="3" customFormat="1" ht="14.1" customHeight="1">
      <c r="A75" s="48" t="s">
        <v>90</v>
      </c>
      <c r="B75" s="49" t="s">
        <v>91</v>
      </c>
      <c r="C75" s="11"/>
      <c r="D75" s="48">
        <f>SUM(D76,D93,D98)</f>
        <v>0</v>
      </c>
      <c r="E75" s="50"/>
      <c r="F75" s="50"/>
      <c r="G75" s="50"/>
    </row>
    <row r="76" spans="1:7" s="3" customFormat="1" ht="14.1" customHeight="1">
      <c r="A76" s="51" t="s">
        <v>13</v>
      </c>
      <c r="B76" s="53" t="s">
        <v>92</v>
      </c>
      <c r="C76" s="11"/>
      <c r="D76" s="11">
        <f>SUM(D77:D92)</f>
        <v>0</v>
      </c>
      <c r="E76" s="50"/>
      <c r="F76" s="50"/>
      <c r="G76" s="50"/>
    </row>
    <row r="77" spans="1:7" s="3" customFormat="1" ht="24.95" customHeight="1">
      <c r="A77" s="92"/>
      <c r="B77" s="56" t="s">
        <v>93</v>
      </c>
      <c r="C77" s="11">
        <v>10</v>
      </c>
      <c r="D77" s="11"/>
      <c r="E77" s="50"/>
      <c r="F77" s="50"/>
      <c r="G77" s="50"/>
    </row>
    <row r="78" spans="1:7" s="3" customFormat="1" ht="24.95" customHeight="1">
      <c r="A78" s="93"/>
      <c r="B78" s="56" t="s">
        <v>94</v>
      </c>
      <c r="C78" s="11">
        <v>8</v>
      </c>
      <c r="D78" s="11"/>
      <c r="E78" s="50"/>
      <c r="F78" s="50"/>
      <c r="G78" s="50"/>
    </row>
    <row r="79" spans="1:7" s="3" customFormat="1" ht="14.1" customHeight="1">
      <c r="A79" s="93"/>
      <c r="B79" s="52" t="s">
        <v>95</v>
      </c>
      <c r="C79" s="11">
        <v>6</v>
      </c>
      <c r="D79" s="11"/>
      <c r="E79" s="50"/>
      <c r="F79" s="50"/>
      <c r="G79" s="50"/>
    </row>
    <row r="80" spans="1:7" s="3" customFormat="1" ht="14.1" customHeight="1">
      <c r="A80" s="93"/>
      <c r="B80" s="52" t="s">
        <v>96</v>
      </c>
      <c r="C80" s="11">
        <v>4</v>
      </c>
      <c r="D80" s="11"/>
      <c r="E80" s="50"/>
      <c r="F80" s="50"/>
      <c r="G80" s="50"/>
    </row>
    <row r="81" spans="1:7" s="3" customFormat="1" ht="24.95" customHeight="1">
      <c r="A81" s="93"/>
      <c r="B81" s="53" t="s">
        <v>97</v>
      </c>
      <c r="C81" s="11">
        <v>5</v>
      </c>
      <c r="D81" s="11"/>
      <c r="E81" s="50"/>
      <c r="F81" s="50"/>
      <c r="G81" s="50"/>
    </row>
    <row r="82" spans="1:7" s="3" customFormat="1" ht="14.1" customHeight="1">
      <c r="A82" s="93"/>
      <c r="B82" s="60" t="s">
        <v>98</v>
      </c>
      <c r="C82" s="54">
        <v>5</v>
      </c>
      <c r="D82" s="11"/>
      <c r="E82" s="50"/>
      <c r="F82" s="50"/>
      <c r="G82" s="50"/>
    </row>
    <row r="83" spans="1:7" s="3" customFormat="1" ht="14.1" customHeight="1">
      <c r="A83" s="93"/>
      <c r="B83" s="60" t="s">
        <v>99</v>
      </c>
      <c r="C83" s="54">
        <v>10</v>
      </c>
      <c r="D83" s="11"/>
      <c r="E83" s="50"/>
      <c r="F83" s="50"/>
      <c r="G83" s="50"/>
    </row>
    <row r="84" spans="1:7" s="3" customFormat="1" ht="14.1" customHeight="1">
      <c r="A84" s="93"/>
      <c r="B84" s="55" t="s">
        <v>100</v>
      </c>
      <c r="C84" s="54">
        <v>5</v>
      </c>
      <c r="D84" s="11"/>
      <c r="E84" s="50"/>
      <c r="F84" s="50"/>
      <c r="G84" s="50"/>
    </row>
    <row r="85" spans="1:7" s="3" customFormat="1" ht="14.1" customHeight="1">
      <c r="A85" s="93"/>
      <c r="B85" s="55" t="s">
        <v>101</v>
      </c>
      <c r="C85" s="54">
        <v>5</v>
      </c>
      <c r="D85" s="11"/>
      <c r="E85" s="50"/>
      <c r="F85" s="50"/>
      <c r="G85" s="50"/>
    </row>
    <row r="86" spans="1:7" s="3" customFormat="1" ht="25.5">
      <c r="A86" s="93"/>
      <c r="B86" s="64" t="s">
        <v>102</v>
      </c>
      <c r="C86" s="54">
        <v>5</v>
      </c>
      <c r="D86" s="11"/>
      <c r="E86" s="50"/>
      <c r="F86" s="50"/>
      <c r="G86" s="50"/>
    </row>
    <row r="87" spans="1:7" s="3" customFormat="1" ht="14.1" customHeight="1">
      <c r="A87" s="93"/>
      <c r="B87" s="55" t="s">
        <v>103</v>
      </c>
      <c r="C87" s="54">
        <v>5</v>
      </c>
      <c r="D87" s="11"/>
      <c r="E87" s="50"/>
      <c r="F87" s="50"/>
      <c r="G87" s="50"/>
    </row>
    <row r="88" spans="1:7" s="3" customFormat="1" ht="14.1" customHeight="1">
      <c r="A88" s="93"/>
      <c r="B88" s="60" t="s">
        <v>104</v>
      </c>
      <c r="C88" s="54">
        <v>5</v>
      </c>
      <c r="D88" s="11"/>
      <c r="E88" s="50"/>
      <c r="F88" s="50"/>
      <c r="G88" s="50"/>
    </row>
    <row r="89" spans="1:7" s="3" customFormat="1" ht="14.1" customHeight="1">
      <c r="A89" s="93"/>
      <c r="B89" s="60" t="s">
        <v>105</v>
      </c>
      <c r="C89" s="54">
        <v>3</v>
      </c>
      <c r="D89" s="11"/>
      <c r="E89" s="50"/>
      <c r="F89" s="50"/>
      <c r="G89" s="50"/>
    </row>
    <row r="90" spans="1:7" s="3" customFormat="1" ht="14.1" customHeight="1">
      <c r="A90" s="93"/>
      <c r="B90" s="60" t="s">
        <v>106</v>
      </c>
      <c r="C90" s="54">
        <v>5</v>
      </c>
      <c r="D90" s="11"/>
      <c r="E90" s="50"/>
      <c r="F90" s="50"/>
      <c r="G90" s="50"/>
    </row>
    <row r="91" spans="1:7" s="3" customFormat="1" ht="14.1" customHeight="1">
      <c r="A91" s="93"/>
      <c r="B91" s="60" t="s">
        <v>107</v>
      </c>
      <c r="C91" s="54">
        <v>3</v>
      </c>
      <c r="D91" s="11"/>
      <c r="E91" s="50"/>
      <c r="F91" s="50"/>
      <c r="G91" s="50"/>
    </row>
    <row r="92" spans="1:7" s="3" customFormat="1" ht="14.1" customHeight="1">
      <c r="A92" s="94"/>
      <c r="B92" s="60" t="s">
        <v>108</v>
      </c>
      <c r="C92" s="54">
        <v>5</v>
      </c>
      <c r="D92" s="11"/>
      <c r="E92" s="50"/>
      <c r="F92" s="50"/>
      <c r="G92" s="50"/>
    </row>
    <row r="93" spans="1:7" s="3" customFormat="1" ht="14.1" customHeight="1">
      <c r="A93" s="51" t="s">
        <v>23</v>
      </c>
      <c r="B93" s="55" t="s">
        <v>109</v>
      </c>
      <c r="C93" s="54"/>
      <c r="D93" s="11">
        <f>SUM(D94:D97)</f>
        <v>0</v>
      </c>
      <c r="E93" s="50"/>
      <c r="F93" s="50"/>
      <c r="G93" s="50"/>
    </row>
    <row r="94" spans="1:7" s="3" customFormat="1" ht="14.1" customHeight="1">
      <c r="A94" s="92"/>
      <c r="B94" s="62" t="s">
        <v>110</v>
      </c>
      <c r="C94" s="54">
        <v>5</v>
      </c>
      <c r="D94" s="11"/>
      <c r="E94" s="50"/>
      <c r="F94" s="50"/>
      <c r="G94" s="50"/>
    </row>
    <row r="95" spans="1:7" s="3" customFormat="1" ht="14.1" customHeight="1">
      <c r="A95" s="93"/>
      <c r="B95" s="62" t="s">
        <v>111</v>
      </c>
      <c r="C95" s="54">
        <v>5</v>
      </c>
      <c r="D95" s="11"/>
      <c r="E95" s="50"/>
      <c r="F95" s="50"/>
      <c r="G95" s="50"/>
    </row>
    <row r="96" spans="1:7" s="3" customFormat="1" ht="14.1" customHeight="1">
      <c r="A96" s="93"/>
      <c r="B96" s="62" t="s">
        <v>112</v>
      </c>
      <c r="C96" s="54">
        <v>10</v>
      </c>
      <c r="D96" s="11"/>
      <c r="E96" s="50"/>
      <c r="F96" s="50"/>
      <c r="G96" s="50"/>
    </row>
    <row r="97" spans="1:7" s="3" customFormat="1" ht="14.1" customHeight="1">
      <c r="A97" s="94"/>
      <c r="B97" s="62" t="s">
        <v>113</v>
      </c>
      <c r="C97" s="63">
        <v>5</v>
      </c>
      <c r="D97" s="11"/>
      <c r="E97" s="50"/>
      <c r="F97" s="50"/>
      <c r="G97" s="50"/>
    </row>
    <row r="98" spans="1:7" s="3" customFormat="1" ht="24.95" customHeight="1">
      <c r="A98" s="51" t="s">
        <v>29</v>
      </c>
      <c r="B98" s="60" t="s">
        <v>114</v>
      </c>
      <c r="C98" s="54"/>
      <c r="D98" s="11">
        <f>SUM(D99:D100)</f>
        <v>0</v>
      </c>
      <c r="E98" s="50"/>
      <c r="F98" s="50"/>
      <c r="G98" s="50"/>
    </row>
    <row r="99" spans="1:7" s="3" customFormat="1" ht="14.1" customHeight="1">
      <c r="A99" s="92"/>
      <c r="B99" s="62" t="s">
        <v>115</v>
      </c>
      <c r="C99" s="54">
        <v>5</v>
      </c>
      <c r="D99" s="11"/>
      <c r="E99" s="50"/>
      <c r="F99" s="50"/>
      <c r="G99" s="50"/>
    </row>
    <row r="100" spans="1:7" s="3" customFormat="1" ht="14.1" customHeight="1">
      <c r="A100" s="94"/>
      <c r="B100" s="62" t="s">
        <v>116</v>
      </c>
      <c r="C100" s="54">
        <v>2</v>
      </c>
      <c r="D100" s="11"/>
      <c r="E100" s="50"/>
      <c r="F100" s="50"/>
      <c r="G100" s="50"/>
    </row>
    <row r="101" spans="1:7" s="3" customFormat="1" ht="14.1" customHeight="1">
      <c r="A101" s="65"/>
      <c r="B101" s="66" t="s">
        <v>117</v>
      </c>
      <c r="C101" s="54"/>
      <c r="D101" s="58" t="s">
        <v>118</v>
      </c>
      <c r="E101" s="50"/>
      <c r="F101" s="50"/>
      <c r="G101" s="50"/>
    </row>
    <row r="102" spans="1:7" s="3" customFormat="1" ht="25.5">
      <c r="A102" s="67" t="s">
        <v>119</v>
      </c>
      <c r="B102" s="60" t="s">
        <v>120</v>
      </c>
      <c r="C102" s="54"/>
      <c r="D102" s="48">
        <f>SUM(D103:D110)</f>
        <v>0</v>
      </c>
      <c r="E102" s="50"/>
      <c r="F102" s="50"/>
      <c r="G102" s="50"/>
    </row>
    <row r="103" spans="1:7" s="3" customFormat="1" ht="14.1" customHeight="1">
      <c r="A103" s="85"/>
      <c r="B103" s="61" t="s">
        <v>121</v>
      </c>
      <c r="C103" s="54">
        <v>20</v>
      </c>
      <c r="D103" s="11"/>
      <c r="E103" s="50"/>
      <c r="F103" s="50"/>
      <c r="G103" s="50"/>
    </row>
    <row r="104" spans="1:7" s="3" customFormat="1" ht="14.1" customHeight="1">
      <c r="A104" s="86"/>
      <c r="B104" s="61" t="s">
        <v>122</v>
      </c>
      <c r="C104" s="54">
        <v>10</v>
      </c>
      <c r="D104" s="11"/>
      <c r="E104" s="50"/>
      <c r="F104" s="50"/>
      <c r="G104" s="50"/>
    </row>
    <row r="105" spans="1:7" s="3" customFormat="1" ht="14.1" customHeight="1">
      <c r="A105" s="86"/>
      <c r="B105" s="62" t="s">
        <v>123</v>
      </c>
      <c r="C105" s="63">
        <v>10</v>
      </c>
      <c r="D105" s="11"/>
      <c r="E105" s="50"/>
      <c r="F105" s="50"/>
      <c r="G105" s="50"/>
    </row>
    <row r="106" spans="1:7" s="3" customFormat="1" ht="14.1" customHeight="1">
      <c r="A106" s="86"/>
      <c r="B106" s="62" t="s">
        <v>124</v>
      </c>
      <c r="C106" s="63">
        <v>10</v>
      </c>
      <c r="D106" s="11"/>
      <c r="E106" s="50"/>
      <c r="F106" s="50"/>
      <c r="G106" s="50"/>
    </row>
    <row r="107" spans="1:7" s="3" customFormat="1" ht="14.1" customHeight="1">
      <c r="A107" s="86"/>
      <c r="B107" s="62" t="s">
        <v>125</v>
      </c>
      <c r="C107" s="63">
        <v>5</v>
      </c>
      <c r="D107" s="11"/>
      <c r="E107" s="50"/>
      <c r="F107" s="50"/>
      <c r="G107" s="50"/>
    </row>
    <row r="108" spans="1:7" s="3" customFormat="1" ht="14.1" customHeight="1">
      <c r="A108" s="86"/>
      <c r="B108" s="62" t="s">
        <v>126</v>
      </c>
      <c r="C108" s="63">
        <v>5</v>
      </c>
      <c r="D108" s="11"/>
      <c r="E108" s="50"/>
      <c r="F108" s="50"/>
      <c r="G108" s="50"/>
    </row>
    <row r="109" spans="1:7" s="3" customFormat="1" ht="14.1" customHeight="1">
      <c r="A109" s="86"/>
      <c r="B109" s="62" t="s">
        <v>127</v>
      </c>
      <c r="C109" s="63">
        <v>10</v>
      </c>
      <c r="D109" s="11"/>
      <c r="E109" s="50"/>
      <c r="F109" s="50"/>
      <c r="G109" s="50"/>
    </row>
    <row r="110" spans="1:7" s="3" customFormat="1" ht="14.1" customHeight="1">
      <c r="A110" s="87"/>
      <c r="B110" s="62" t="s">
        <v>128</v>
      </c>
      <c r="C110" s="63">
        <v>15</v>
      </c>
      <c r="D110" s="11"/>
      <c r="E110" s="50"/>
      <c r="F110" s="50"/>
      <c r="G110" s="50"/>
    </row>
    <row r="111" spans="1:7" s="3" customFormat="1" ht="18" customHeight="1">
      <c r="A111" s="11"/>
      <c r="B111" s="16" t="s">
        <v>129</v>
      </c>
      <c r="C111" s="50"/>
      <c r="D111" s="11"/>
      <c r="E111" s="50"/>
      <c r="F111" s="50"/>
      <c r="G111" s="50"/>
    </row>
    <row r="112" spans="1:7" ht="5.0999999999999996" customHeight="1"/>
    <row r="113" spans="1:7" ht="15" customHeight="1">
      <c r="B113" s="68"/>
      <c r="C113" s="90" t="s">
        <v>130</v>
      </c>
      <c r="D113" s="90"/>
      <c r="E113" s="90"/>
      <c r="F113" s="90"/>
      <c r="G113" s="90"/>
    </row>
    <row r="114" spans="1:7" ht="15" customHeight="1">
      <c r="B114" s="21" t="s">
        <v>131</v>
      </c>
      <c r="C114" s="91" t="s">
        <v>132</v>
      </c>
      <c r="D114" s="91"/>
      <c r="E114" s="91"/>
      <c r="F114" s="91"/>
      <c r="G114" s="91"/>
    </row>
    <row r="115" spans="1:7" ht="15" customHeight="1"/>
    <row r="116" spans="1:7" ht="15" customHeight="1"/>
    <row r="117" spans="1:7" ht="20.100000000000001" customHeight="1"/>
    <row r="118" spans="1:7" ht="20.100000000000001" customHeight="1">
      <c r="A118" s="5">
        <v>1</v>
      </c>
    </row>
    <row r="119" spans="1:7" ht="20.100000000000001" customHeight="1">
      <c r="A119" s="5"/>
    </row>
    <row r="120" spans="1:7" ht="20.100000000000001" customHeight="1">
      <c r="A120" s="5"/>
    </row>
  </sheetData>
  <mergeCells count="22">
    <mergeCell ref="A99:A100"/>
    <mergeCell ref="A2:B2"/>
    <mergeCell ref="C2:G2"/>
    <mergeCell ref="A3:B3"/>
    <mergeCell ref="C3:G3"/>
    <mergeCell ref="A4:G4"/>
    <mergeCell ref="A103:A110"/>
    <mergeCell ref="B5:C5"/>
    <mergeCell ref="B6:C6"/>
    <mergeCell ref="C113:G113"/>
    <mergeCell ref="C114:G114"/>
    <mergeCell ref="A10:A15"/>
    <mergeCell ref="A17:A19"/>
    <mergeCell ref="A21:A22"/>
    <mergeCell ref="A26:A31"/>
    <mergeCell ref="A37:A45"/>
    <mergeCell ref="A47:A54"/>
    <mergeCell ref="A58:A59"/>
    <mergeCell ref="A60:A61"/>
    <mergeCell ref="A63:A69"/>
    <mergeCell ref="A77:A92"/>
    <mergeCell ref="A94:A97"/>
  </mergeCells>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topLeftCell="A39" zoomScaleNormal="100" workbookViewId="0">
      <selection activeCell="E88" sqref="E88:I88"/>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134</v>
      </c>
      <c r="B2" s="127"/>
      <c r="C2" s="127"/>
      <c r="D2" s="127"/>
      <c r="E2" s="98" t="s">
        <v>135</v>
      </c>
      <c r="F2" s="98"/>
      <c r="G2" s="98"/>
      <c r="H2" s="98"/>
      <c r="I2" s="98"/>
      <c r="J2" s="24"/>
      <c r="K2" s="24"/>
      <c r="L2" s="24"/>
      <c r="M2" s="24"/>
      <c r="N2" s="24"/>
      <c r="O2" s="24"/>
      <c r="P2" s="24"/>
      <c r="Q2" s="24"/>
      <c r="R2" s="24"/>
      <c r="S2" s="24"/>
      <c r="T2" s="24"/>
    </row>
    <row r="3" spans="1:20" ht="17.100000000000001" customHeight="1">
      <c r="A3" s="98" t="s">
        <v>136</v>
      </c>
      <c r="B3" s="98"/>
      <c r="C3" s="98"/>
      <c r="D3" s="98"/>
      <c r="E3" s="99" t="s">
        <v>137</v>
      </c>
      <c r="F3" s="99"/>
      <c r="G3" s="99"/>
      <c r="H3" s="99"/>
      <c r="I3" s="99"/>
      <c r="J3" s="24"/>
      <c r="K3" s="24"/>
      <c r="L3" s="24"/>
      <c r="M3" s="24"/>
      <c r="N3" s="24"/>
      <c r="O3" s="24"/>
      <c r="P3" s="24"/>
      <c r="Q3" s="24"/>
      <c r="R3" s="24"/>
      <c r="S3" s="24"/>
      <c r="T3" s="24"/>
    </row>
    <row r="4" spans="1:20" ht="17.100000000000001" customHeight="1">
      <c r="A4" s="98" t="s">
        <v>138</v>
      </c>
      <c r="B4" s="98"/>
      <c r="C4" s="98"/>
      <c r="D4" s="98"/>
      <c r="E4" s="97"/>
      <c r="F4" s="97"/>
      <c r="G4" s="97"/>
      <c r="H4" s="97"/>
      <c r="I4" s="97"/>
      <c r="J4" s="24"/>
      <c r="K4" s="24"/>
      <c r="L4" s="24"/>
      <c r="M4" s="24"/>
      <c r="N4" s="24"/>
      <c r="O4" s="24"/>
      <c r="P4" s="24"/>
      <c r="Q4" s="24"/>
      <c r="R4" s="24"/>
      <c r="S4" s="24"/>
      <c r="T4" s="24"/>
    </row>
    <row r="5" spans="1:20" s="1" customFormat="1" ht="12" customHeight="1">
      <c r="A5" s="122"/>
      <c r="B5" s="122"/>
      <c r="C5" s="122"/>
      <c r="D5" s="122"/>
      <c r="E5" s="8"/>
      <c r="J5" s="8"/>
      <c r="K5" s="8"/>
      <c r="L5" s="8"/>
      <c r="M5" s="8"/>
      <c r="N5" s="8"/>
      <c r="O5" s="8"/>
      <c r="P5" s="8"/>
      <c r="Q5" s="8"/>
      <c r="R5" s="8"/>
      <c r="S5" s="8"/>
      <c r="T5" s="8"/>
    </row>
    <row r="6" spans="1:20" ht="24.95"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140</v>
      </c>
      <c r="B7" s="123"/>
      <c r="C7" s="123"/>
      <c r="D7" s="123"/>
      <c r="E7" s="123"/>
      <c r="F7" s="123"/>
      <c r="G7" s="123"/>
      <c r="H7" s="123"/>
      <c r="I7" s="123"/>
      <c r="J7" s="26"/>
      <c r="K7" s="26"/>
      <c r="L7" s="26"/>
      <c r="M7" s="26"/>
      <c r="N7" s="26"/>
      <c r="O7" s="26"/>
      <c r="P7" s="26"/>
      <c r="Q7" s="26"/>
      <c r="R7" s="26"/>
      <c r="S7" s="26"/>
      <c r="T7" s="26"/>
    </row>
    <row r="8" spans="1:20" s="2" customFormat="1" ht="18" customHeight="1">
      <c r="A8" s="124" t="s">
        <v>141</v>
      </c>
      <c r="B8" s="124"/>
      <c r="C8" s="124"/>
      <c r="D8" s="124"/>
      <c r="E8" s="124"/>
      <c r="F8" s="124"/>
      <c r="G8" s="124"/>
      <c r="H8" s="124"/>
      <c r="I8" s="124"/>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17.45" customHeight="1">
      <c r="A12" s="11">
        <v>1</v>
      </c>
      <c r="B12" s="12"/>
      <c r="C12" s="13"/>
      <c r="D12" s="14"/>
      <c r="E12" s="11"/>
      <c r="F12" s="15" t="str">
        <f>IF(AND(E12&gt;=90),"Xuất sắc",IF(AND(E12&gt;=80),"Tốt",IF(AND(E12&gt;=70),"Khá",IF(AND(E12&gt;=60),"TB",IF(AND(E12&gt;=50),"TB",IF(AND(E12&lt;50),IF(AND(E12&gt;0),"Yếu",IF(AND(E12=0),"Không XL"," "))))))))</f>
        <v>Không XL</v>
      </c>
      <c r="G12" s="11"/>
      <c r="H12" s="15" t="str">
        <f>IF(AND(G12&gt;=90),"Xuất sắc",IF(AND(G12&gt;=80),"Tốt",IF(AND(G12&gt;=70),"Khá",IF(AND(G12&gt;=60),"TB",IF(AND(G12&gt;=50),"TB",IF(AND(G12&lt;50),IF(AND(G12&gt;0),"Yếu",IF(AND(G12=0),"Không XL"," "))))))))</f>
        <v>Không XL</v>
      </c>
      <c r="I12" s="35"/>
    </row>
    <row r="13" spans="1:20" s="3" customFormat="1" ht="17.45" customHeight="1">
      <c r="A13" s="11">
        <v>2</v>
      </c>
      <c r="B13" s="12"/>
      <c r="C13" s="13"/>
      <c r="D13" s="14"/>
      <c r="E13" s="11"/>
      <c r="F13" s="15" t="str">
        <f t="shared" ref="F13:F76" si="0">IF(AND(E13&gt;=90),"Xuất sắc",IF(AND(E13&gt;=80),"Tốt",IF(AND(E13&gt;=70),"Khá",IF(AND(E13&gt;=60),"TB",IF(AND(E13&gt;=50),"TB",IF(AND(E13&lt;50),IF(AND(E13&gt;0),"Yếu",IF(AND(E13=0),"Không XL"," "))))))))</f>
        <v>Không XL</v>
      </c>
      <c r="G13" s="11"/>
      <c r="H13" s="15" t="str">
        <f t="shared" ref="H13:H76" si="1">IF(AND(G13&gt;=90),"Xuất sắc",IF(AND(G13&gt;=80),"Tốt",IF(AND(G13&gt;=70),"Khá",IF(AND(G13&gt;=60),"TB",IF(AND(G13&gt;=50),"TB",IF(AND(G13&lt;50),IF(AND(G13&gt;0),"Yếu",IF(AND(G13=0),"Không XL"," "))))))))</f>
        <v>Không XL</v>
      </c>
      <c r="I13" s="35"/>
    </row>
    <row r="14" spans="1:20" s="3" customFormat="1" ht="17.45" customHeight="1">
      <c r="A14" s="11">
        <v>3</v>
      </c>
      <c r="B14" s="12"/>
      <c r="C14" s="13"/>
      <c r="D14" s="14"/>
      <c r="E14" s="11"/>
      <c r="F14" s="15" t="str">
        <f t="shared" si="0"/>
        <v>Không XL</v>
      </c>
      <c r="G14" s="11"/>
      <c r="H14" s="15" t="str">
        <f t="shared" si="1"/>
        <v>Không XL</v>
      </c>
      <c r="I14" s="35"/>
    </row>
    <row r="15" spans="1:20" s="3" customFormat="1" ht="17.45" customHeight="1">
      <c r="A15" s="11">
        <v>4</v>
      </c>
      <c r="B15" s="12"/>
      <c r="C15" s="13"/>
      <c r="D15" s="14"/>
      <c r="E15" s="11"/>
      <c r="F15" s="15" t="str">
        <f t="shared" si="0"/>
        <v>Không XL</v>
      </c>
      <c r="G15" s="11"/>
      <c r="H15" s="15" t="str">
        <f t="shared" si="1"/>
        <v>Không XL</v>
      </c>
      <c r="I15" s="16"/>
    </row>
    <row r="16" spans="1:20" s="3" customFormat="1" ht="17.45" customHeight="1">
      <c r="A16" s="11">
        <v>5</v>
      </c>
      <c r="B16" s="12"/>
      <c r="C16" s="13"/>
      <c r="D16" s="14"/>
      <c r="E16" s="11"/>
      <c r="F16" s="15" t="str">
        <f t="shared" si="0"/>
        <v>Không XL</v>
      </c>
      <c r="G16" s="11"/>
      <c r="H16" s="15" t="str">
        <f t="shared" si="1"/>
        <v>Không XL</v>
      </c>
      <c r="I16" s="16"/>
    </row>
    <row r="17" spans="1:9" s="3" customFormat="1" ht="17.45" customHeight="1">
      <c r="A17" s="11">
        <v>6</v>
      </c>
      <c r="B17" s="12"/>
      <c r="C17" s="13"/>
      <c r="D17" s="14"/>
      <c r="E17" s="11"/>
      <c r="F17" s="15" t="str">
        <f t="shared" si="0"/>
        <v>Không XL</v>
      </c>
      <c r="G17" s="11"/>
      <c r="H17" s="15" t="str">
        <f t="shared" si="1"/>
        <v>Không XL</v>
      </c>
      <c r="I17" s="16"/>
    </row>
    <row r="18" spans="1:9" s="3" customFormat="1" ht="17.45" customHeight="1">
      <c r="A18" s="11">
        <v>7</v>
      </c>
      <c r="B18" s="12"/>
      <c r="C18" s="13"/>
      <c r="D18" s="14"/>
      <c r="E18" s="11"/>
      <c r="F18" s="15" t="str">
        <f t="shared" si="0"/>
        <v>Không XL</v>
      </c>
      <c r="G18" s="11"/>
      <c r="H18" s="15" t="str">
        <f t="shared" si="1"/>
        <v>Không XL</v>
      </c>
      <c r="I18" s="16"/>
    </row>
    <row r="19" spans="1:9" s="3" customFormat="1" ht="17.45" customHeight="1">
      <c r="A19" s="11">
        <v>8</v>
      </c>
      <c r="B19" s="12"/>
      <c r="C19" s="13"/>
      <c r="D19" s="14"/>
      <c r="E19" s="11"/>
      <c r="F19" s="15" t="str">
        <f t="shared" si="0"/>
        <v>Không XL</v>
      </c>
      <c r="G19" s="11"/>
      <c r="H19" s="15" t="str">
        <f t="shared" si="1"/>
        <v>Không XL</v>
      </c>
      <c r="I19" s="16"/>
    </row>
    <row r="20" spans="1:9" s="3" customFormat="1" ht="17.45" customHeight="1">
      <c r="A20" s="11">
        <v>9</v>
      </c>
      <c r="B20" s="12"/>
      <c r="C20" s="13"/>
      <c r="D20" s="14"/>
      <c r="E20" s="11"/>
      <c r="F20" s="15" t="str">
        <f t="shared" si="0"/>
        <v>Không XL</v>
      </c>
      <c r="G20" s="11"/>
      <c r="H20" s="15" t="str">
        <f t="shared" si="1"/>
        <v>Không XL</v>
      </c>
      <c r="I20" s="35"/>
    </row>
    <row r="21" spans="1:9" s="3" customFormat="1" ht="17.45" customHeight="1">
      <c r="A21" s="11">
        <v>10</v>
      </c>
      <c r="B21" s="12"/>
      <c r="C21" s="13"/>
      <c r="D21" s="14"/>
      <c r="E21" s="11"/>
      <c r="F21" s="15" t="str">
        <f t="shared" si="0"/>
        <v>Không XL</v>
      </c>
      <c r="G21" s="11"/>
      <c r="H21" s="15" t="str">
        <f t="shared" si="1"/>
        <v>Không XL</v>
      </c>
      <c r="I21" s="35"/>
    </row>
    <row r="22" spans="1:9" s="3" customFormat="1" ht="17.45" customHeight="1">
      <c r="A22" s="11">
        <v>11</v>
      </c>
      <c r="B22" s="12"/>
      <c r="C22" s="13"/>
      <c r="D22" s="14"/>
      <c r="E22" s="11"/>
      <c r="F22" s="15" t="str">
        <f t="shared" si="0"/>
        <v>Không XL</v>
      </c>
      <c r="G22" s="11"/>
      <c r="H22" s="15" t="str">
        <f t="shared" si="1"/>
        <v>Không XL</v>
      </c>
      <c r="I22" s="35"/>
    </row>
    <row r="23" spans="1:9" s="3" customFormat="1" ht="17.45" customHeight="1">
      <c r="A23" s="11">
        <v>12</v>
      </c>
      <c r="B23" s="12"/>
      <c r="C23" s="13"/>
      <c r="D23" s="14"/>
      <c r="E23" s="11"/>
      <c r="F23" s="15" t="str">
        <f t="shared" si="0"/>
        <v>Không XL</v>
      </c>
      <c r="G23" s="11"/>
      <c r="H23" s="15" t="str">
        <f t="shared" si="1"/>
        <v>Không XL</v>
      </c>
      <c r="I23" s="16"/>
    </row>
    <row r="24" spans="1:9" s="3" customFormat="1" ht="17.45" customHeight="1">
      <c r="A24" s="11">
        <v>13</v>
      </c>
      <c r="B24" s="12"/>
      <c r="C24" s="13"/>
      <c r="D24" s="14"/>
      <c r="E24" s="11"/>
      <c r="F24" s="15" t="str">
        <f t="shared" si="0"/>
        <v>Không XL</v>
      </c>
      <c r="G24" s="11"/>
      <c r="H24" s="15" t="str">
        <f t="shared" si="1"/>
        <v>Không XL</v>
      </c>
      <c r="I24" s="16"/>
    </row>
    <row r="25" spans="1:9" s="3" customFormat="1" ht="17.45" customHeight="1">
      <c r="A25" s="11">
        <v>14</v>
      </c>
      <c r="B25" s="12"/>
      <c r="C25" s="13"/>
      <c r="D25" s="14"/>
      <c r="E25" s="11"/>
      <c r="F25" s="15" t="str">
        <f t="shared" si="0"/>
        <v>Không XL</v>
      </c>
      <c r="G25" s="11"/>
      <c r="H25" s="15" t="str">
        <f t="shared" si="1"/>
        <v>Không XL</v>
      </c>
      <c r="I25" s="16"/>
    </row>
    <row r="26" spans="1:9" s="3" customFormat="1" ht="17.45" customHeight="1">
      <c r="A26" s="11">
        <v>15</v>
      </c>
      <c r="B26" s="12"/>
      <c r="C26" s="13"/>
      <c r="D26" s="14"/>
      <c r="E26" s="11"/>
      <c r="F26" s="15" t="str">
        <f t="shared" si="0"/>
        <v>Không XL</v>
      </c>
      <c r="G26" s="11"/>
      <c r="H26" s="15" t="str">
        <f t="shared" si="1"/>
        <v>Không XL</v>
      </c>
      <c r="I26" s="16"/>
    </row>
    <row r="27" spans="1:9" s="3" customFormat="1" ht="17.45" customHeight="1">
      <c r="A27" s="11">
        <v>16</v>
      </c>
      <c r="B27" s="12"/>
      <c r="C27" s="13"/>
      <c r="D27" s="14"/>
      <c r="E27" s="11"/>
      <c r="F27" s="15" t="str">
        <f t="shared" si="0"/>
        <v>Không XL</v>
      </c>
      <c r="G27" s="11"/>
      <c r="H27" s="15" t="str">
        <f t="shared" si="1"/>
        <v>Không XL</v>
      </c>
      <c r="I27" s="16"/>
    </row>
    <row r="28" spans="1:9" s="3" customFormat="1" ht="17.45" customHeight="1">
      <c r="A28" s="11">
        <v>17</v>
      </c>
      <c r="B28" s="12"/>
      <c r="C28" s="13"/>
      <c r="D28" s="14"/>
      <c r="E28" s="11"/>
      <c r="F28" s="15" t="str">
        <f t="shared" si="0"/>
        <v>Không XL</v>
      </c>
      <c r="G28" s="11"/>
      <c r="H28" s="15" t="str">
        <f t="shared" si="1"/>
        <v>Không XL</v>
      </c>
      <c r="I28" s="16"/>
    </row>
    <row r="29" spans="1:9" s="3" customFormat="1" ht="17.45" customHeight="1">
      <c r="A29" s="11">
        <v>18</v>
      </c>
      <c r="B29" s="12"/>
      <c r="C29" s="13"/>
      <c r="D29" s="14"/>
      <c r="E29" s="11"/>
      <c r="F29" s="15" t="str">
        <f t="shared" si="0"/>
        <v>Không XL</v>
      </c>
      <c r="G29" s="11"/>
      <c r="H29" s="15" t="str">
        <f t="shared" si="1"/>
        <v>Không XL</v>
      </c>
      <c r="I29" s="16"/>
    </row>
    <row r="30" spans="1:9" s="3" customFormat="1" ht="17.45" customHeight="1">
      <c r="A30" s="11">
        <v>19</v>
      </c>
      <c r="B30" s="12"/>
      <c r="C30" s="13"/>
      <c r="D30" s="14"/>
      <c r="E30" s="11"/>
      <c r="F30" s="15" t="str">
        <f t="shared" si="0"/>
        <v>Không XL</v>
      </c>
      <c r="G30" s="11"/>
      <c r="H30" s="15" t="str">
        <f t="shared" si="1"/>
        <v>Không XL</v>
      </c>
      <c r="I30" s="16"/>
    </row>
    <row r="31" spans="1:9" s="3" customFormat="1" ht="17.45" customHeight="1">
      <c r="A31" s="11">
        <v>20</v>
      </c>
      <c r="B31" s="12"/>
      <c r="C31" s="13"/>
      <c r="D31" s="14"/>
      <c r="E31" s="11"/>
      <c r="F31" s="15" t="str">
        <f t="shared" si="0"/>
        <v>Không XL</v>
      </c>
      <c r="G31" s="11"/>
      <c r="H31" s="15" t="str">
        <f t="shared" si="1"/>
        <v>Không XL</v>
      </c>
      <c r="I31" s="35"/>
    </row>
    <row r="32" spans="1:9" s="3" customFormat="1" ht="17.45" customHeight="1">
      <c r="A32" s="11">
        <v>21</v>
      </c>
      <c r="B32" s="12"/>
      <c r="C32" s="13"/>
      <c r="D32" s="14"/>
      <c r="E32" s="11"/>
      <c r="F32" s="15" t="str">
        <f t="shared" si="0"/>
        <v>Không XL</v>
      </c>
      <c r="G32" s="11"/>
      <c r="H32" s="15" t="str">
        <f t="shared" si="1"/>
        <v>Không XL</v>
      </c>
      <c r="I32" s="16"/>
    </row>
    <row r="33" spans="1:9" s="3" customFormat="1" ht="17.45" customHeight="1">
      <c r="A33" s="11">
        <v>22</v>
      </c>
      <c r="B33" s="12"/>
      <c r="C33" s="13"/>
      <c r="D33" s="14"/>
      <c r="E33" s="11"/>
      <c r="F33" s="15" t="str">
        <f t="shared" si="0"/>
        <v>Không XL</v>
      </c>
      <c r="G33" s="11"/>
      <c r="H33" s="15" t="str">
        <f t="shared" si="1"/>
        <v>Không XL</v>
      </c>
      <c r="I33" s="16"/>
    </row>
    <row r="34" spans="1:9" s="3" customFormat="1" ht="17.45" customHeight="1">
      <c r="A34" s="11">
        <v>23</v>
      </c>
      <c r="B34" s="12"/>
      <c r="C34" s="13"/>
      <c r="D34" s="14"/>
      <c r="E34" s="11"/>
      <c r="F34" s="15" t="str">
        <f t="shared" si="0"/>
        <v>Không XL</v>
      </c>
      <c r="G34" s="11"/>
      <c r="H34" s="15" t="str">
        <f t="shared" si="1"/>
        <v>Không XL</v>
      </c>
      <c r="I34" s="16"/>
    </row>
    <row r="35" spans="1:9" s="3" customFormat="1" ht="17.45" customHeight="1">
      <c r="A35" s="11">
        <v>24</v>
      </c>
      <c r="B35" s="12"/>
      <c r="C35" s="13"/>
      <c r="D35" s="14"/>
      <c r="E35" s="11"/>
      <c r="F35" s="15" t="str">
        <f t="shared" si="0"/>
        <v>Không XL</v>
      </c>
      <c r="G35" s="11"/>
      <c r="H35" s="15" t="str">
        <f t="shared" si="1"/>
        <v>Không XL</v>
      </c>
      <c r="I35" s="16"/>
    </row>
    <row r="36" spans="1:9" s="3" customFormat="1" ht="17.45" customHeight="1">
      <c r="A36" s="11">
        <v>25</v>
      </c>
      <c r="B36" s="12"/>
      <c r="C36" s="13"/>
      <c r="D36" s="14"/>
      <c r="E36" s="11"/>
      <c r="F36" s="15" t="str">
        <f t="shared" si="0"/>
        <v>Không XL</v>
      </c>
      <c r="G36" s="11"/>
      <c r="H36" s="15" t="str">
        <f t="shared" si="1"/>
        <v>Không XL</v>
      </c>
      <c r="I36" s="16"/>
    </row>
    <row r="37" spans="1:9" s="3" customFormat="1" ht="17.45" customHeight="1">
      <c r="A37" s="11">
        <v>26</v>
      </c>
      <c r="B37" s="12"/>
      <c r="C37" s="13"/>
      <c r="D37" s="14"/>
      <c r="E37" s="11"/>
      <c r="F37" s="15" t="str">
        <f t="shared" si="0"/>
        <v>Không XL</v>
      </c>
      <c r="G37" s="11"/>
      <c r="H37" s="15" t="str">
        <f t="shared" si="1"/>
        <v>Không XL</v>
      </c>
      <c r="I37" s="16"/>
    </row>
    <row r="38" spans="1:9" s="3" customFormat="1" ht="17.45" customHeight="1">
      <c r="A38" s="11">
        <v>27</v>
      </c>
      <c r="B38" s="12"/>
      <c r="C38" s="13"/>
      <c r="D38" s="14"/>
      <c r="E38" s="11"/>
      <c r="F38" s="15" t="str">
        <f t="shared" si="0"/>
        <v>Không XL</v>
      </c>
      <c r="G38" s="11"/>
      <c r="H38" s="15" t="str">
        <f t="shared" si="1"/>
        <v>Không XL</v>
      </c>
      <c r="I38" s="35"/>
    </row>
    <row r="39" spans="1:9" s="3" customFormat="1" ht="17.45" customHeight="1">
      <c r="A39" s="11">
        <v>28</v>
      </c>
      <c r="B39" s="12"/>
      <c r="C39" s="13"/>
      <c r="D39" s="14"/>
      <c r="E39" s="11"/>
      <c r="F39" s="15" t="str">
        <f t="shared" si="0"/>
        <v>Không XL</v>
      </c>
      <c r="G39" s="11"/>
      <c r="H39" s="15" t="str">
        <f t="shared" si="1"/>
        <v>Không XL</v>
      </c>
      <c r="I39" s="16"/>
    </row>
    <row r="40" spans="1:9" s="3" customFormat="1" ht="17.45" customHeight="1">
      <c r="A40" s="11">
        <v>29</v>
      </c>
      <c r="B40" s="12"/>
      <c r="C40" s="13"/>
      <c r="D40" s="14"/>
      <c r="E40" s="11"/>
      <c r="F40" s="15" t="str">
        <f t="shared" si="0"/>
        <v>Không XL</v>
      </c>
      <c r="G40" s="11"/>
      <c r="H40" s="15" t="str">
        <f t="shared" si="1"/>
        <v>Không XL</v>
      </c>
      <c r="I40" s="35"/>
    </row>
    <row r="41" spans="1:9" s="3" customFormat="1" ht="17.45" customHeight="1">
      <c r="A41" s="11">
        <v>30</v>
      </c>
      <c r="B41" s="12"/>
      <c r="C41" s="13"/>
      <c r="D41" s="14"/>
      <c r="E41" s="11"/>
      <c r="F41" s="15" t="str">
        <f t="shared" si="0"/>
        <v>Không XL</v>
      </c>
      <c r="G41" s="11"/>
      <c r="H41" s="15" t="str">
        <f t="shared" si="1"/>
        <v>Không XL</v>
      </c>
      <c r="I41" s="35"/>
    </row>
    <row r="42" spans="1:9" s="3" customFormat="1" ht="17.45" customHeight="1">
      <c r="A42" s="11">
        <v>31</v>
      </c>
      <c r="B42" s="12"/>
      <c r="C42" s="13"/>
      <c r="D42" s="14"/>
      <c r="E42" s="11"/>
      <c r="F42" s="15" t="str">
        <f t="shared" si="0"/>
        <v>Không XL</v>
      </c>
      <c r="G42" s="11"/>
      <c r="H42" s="15" t="str">
        <f t="shared" si="1"/>
        <v>Không XL</v>
      </c>
      <c r="I42" s="35"/>
    </row>
    <row r="43" spans="1:9" s="3" customFormat="1" ht="17.45" customHeight="1">
      <c r="A43" s="11">
        <v>32</v>
      </c>
      <c r="B43" s="12"/>
      <c r="C43" s="13"/>
      <c r="D43" s="14"/>
      <c r="E43" s="11"/>
      <c r="F43" s="15" t="str">
        <f t="shared" si="0"/>
        <v>Không XL</v>
      </c>
      <c r="G43" s="11"/>
      <c r="H43" s="15" t="str">
        <f t="shared" si="1"/>
        <v>Không XL</v>
      </c>
      <c r="I43" s="16"/>
    </row>
    <row r="44" spans="1:9" s="3" customFormat="1" ht="17.45" customHeight="1">
      <c r="A44" s="11">
        <v>33</v>
      </c>
      <c r="B44" s="12"/>
      <c r="C44" s="13"/>
      <c r="D44" s="14"/>
      <c r="E44" s="11"/>
      <c r="F44" s="15" t="str">
        <f t="shared" si="0"/>
        <v>Không XL</v>
      </c>
      <c r="G44" s="11"/>
      <c r="H44" s="15" t="str">
        <f t="shared" si="1"/>
        <v>Không XL</v>
      </c>
      <c r="I44" s="16"/>
    </row>
    <row r="45" spans="1:9" s="3" customFormat="1" ht="17.45" customHeight="1">
      <c r="A45" s="11">
        <v>34</v>
      </c>
      <c r="B45" s="12"/>
      <c r="C45" s="13"/>
      <c r="D45" s="14"/>
      <c r="E45" s="11"/>
      <c r="F45" s="15" t="str">
        <f t="shared" si="0"/>
        <v>Không XL</v>
      </c>
      <c r="G45" s="11"/>
      <c r="H45" s="15" t="str">
        <f t="shared" si="1"/>
        <v>Không XL</v>
      </c>
      <c r="I45" s="16"/>
    </row>
    <row r="46" spans="1:9" s="3" customFormat="1" ht="17.45" customHeight="1">
      <c r="A46" s="11">
        <v>35</v>
      </c>
      <c r="B46" s="12"/>
      <c r="C46" s="13"/>
      <c r="D46" s="14"/>
      <c r="E46" s="11"/>
      <c r="F46" s="15" t="str">
        <f t="shared" si="0"/>
        <v>Không XL</v>
      </c>
      <c r="G46" s="11"/>
      <c r="H46" s="15" t="str">
        <f t="shared" si="1"/>
        <v>Không XL</v>
      </c>
      <c r="I46" s="16"/>
    </row>
    <row r="47" spans="1:9" s="3" customFormat="1" ht="17.45" customHeight="1">
      <c r="A47" s="11">
        <v>36</v>
      </c>
      <c r="B47" s="12"/>
      <c r="C47" s="13"/>
      <c r="D47" s="14"/>
      <c r="E47" s="11"/>
      <c r="F47" s="15" t="str">
        <f t="shared" si="0"/>
        <v>Không XL</v>
      </c>
      <c r="G47" s="11"/>
      <c r="H47" s="15" t="str">
        <f t="shared" si="1"/>
        <v>Không XL</v>
      </c>
      <c r="I47" s="16"/>
    </row>
    <row r="48" spans="1:9" s="3" customFormat="1" ht="17.45" customHeight="1">
      <c r="A48" s="11">
        <v>37</v>
      </c>
      <c r="B48" s="12"/>
      <c r="C48" s="13"/>
      <c r="D48" s="14"/>
      <c r="E48" s="11"/>
      <c r="F48" s="15" t="str">
        <f t="shared" si="0"/>
        <v>Không XL</v>
      </c>
      <c r="G48" s="11"/>
      <c r="H48" s="15" t="str">
        <f t="shared" si="1"/>
        <v>Không XL</v>
      </c>
      <c r="I48" s="16"/>
    </row>
    <row r="49" spans="1:9" s="3" customFormat="1" ht="17.45" customHeight="1">
      <c r="A49" s="11">
        <v>38</v>
      </c>
      <c r="B49" s="12"/>
      <c r="C49" s="13"/>
      <c r="D49" s="14"/>
      <c r="E49" s="11"/>
      <c r="F49" s="15" t="str">
        <f t="shared" si="0"/>
        <v>Không XL</v>
      </c>
      <c r="G49" s="11"/>
      <c r="H49" s="15" t="str">
        <f t="shared" si="1"/>
        <v>Không XL</v>
      </c>
      <c r="I49" s="16"/>
    </row>
    <row r="50" spans="1:9" s="3" customFormat="1" ht="17.45" customHeight="1">
      <c r="A50" s="11">
        <v>39</v>
      </c>
      <c r="B50" s="12"/>
      <c r="C50" s="13"/>
      <c r="D50" s="14"/>
      <c r="E50" s="11"/>
      <c r="F50" s="15" t="str">
        <f t="shared" si="0"/>
        <v>Không XL</v>
      </c>
      <c r="G50" s="11"/>
      <c r="H50" s="15" t="str">
        <f t="shared" si="1"/>
        <v>Không XL</v>
      </c>
      <c r="I50" s="16"/>
    </row>
    <row r="51" spans="1:9" s="3" customFormat="1" ht="17.45" customHeight="1">
      <c r="A51" s="11">
        <v>40</v>
      </c>
      <c r="B51" s="12"/>
      <c r="C51" s="13"/>
      <c r="D51" s="14"/>
      <c r="E51" s="11"/>
      <c r="F51" s="15" t="str">
        <f t="shared" si="0"/>
        <v>Không XL</v>
      </c>
      <c r="G51" s="11"/>
      <c r="H51" s="15" t="str">
        <f t="shared" si="1"/>
        <v>Không XL</v>
      </c>
      <c r="I51" s="35"/>
    </row>
    <row r="52" spans="1:9" s="3" customFormat="1" ht="17.45" customHeight="1">
      <c r="A52" s="11">
        <v>41</v>
      </c>
      <c r="B52" s="12"/>
      <c r="C52" s="13"/>
      <c r="D52" s="14"/>
      <c r="E52" s="11"/>
      <c r="F52" s="15" t="str">
        <f t="shared" si="0"/>
        <v>Không XL</v>
      </c>
      <c r="G52" s="11"/>
      <c r="H52" s="15" t="str">
        <f t="shared" si="1"/>
        <v>Không XL</v>
      </c>
      <c r="I52" s="16"/>
    </row>
    <row r="53" spans="1:9" s="3" customFormat="1" ht="17.45" customHeight="1">
      <c r="A53" s="11">
        <v>42</v>
      </c>
      <c r="B53" s="12"/>
      <c r="C53" s="13"/>
      <c r="D53" s="14"/>
      <c r="E53" s="11"/>
      <c r="F53" s="15" t="str">
        <f t="shared" si="0"/>
        <v>Không XL</v>
      </c>
      <c r="G53" s="11"/>
      <c r="H53" s="15" t="str">
        <f t="shared" si="1"/>
        <v>Không XL</v>
      </c>
      <c r="I53" s="16"/>
    </row>
    <row r="54" spans="1:9" s="3" customFormat="1" ht="17.45" customHeight="1">
      <c r="A54" s="11">
        <v>43</v>
      </c>
      <c r="B54" s="12"/>
      <c r="C54" s="13"/>
      <c r="D54" s="14"/>
      <c r="E54" s="11"/>
      <c r="F54" s="15" t="str">
        <f t="shared" si="0"/>
        <v>Không XL</v>
      </c>
      <c r="G54" s="11"/>
      <c r="H54" s="15" t="str">
        <f t="shared" si="1"/>
        <v>Không XL</v>
      </c>
      <c r="I54" s="16"/>
    </row>
    <row r="55" spans="1:9" s="3" customFormat="1" ht="17.45" customHeight="1">
      <c r="A55" s="11">
        <v>44</v>
      </c>
      <c r="B55" s="12"/>
      <c r="C55" s="13"/>
      <c r="D55" s="14"/>
      <c r="E55" s="11"/>
      <c r="F55" s="15" t="str">
        <f t="shared" si="0"/>
        <v>Không XL</v>
      </c>
      <c r="G55" s="11"/>
      <c r="H55" s="15" t="str">
        <f t="shared" si="1"/>
        <v>Không XL</v>
      </c>
      <c r="I55" s="16"/>
    </row>
    <row r="56" spans="1:9" s="3" customFormat="1" ht="17.45" customHeight="1">
      <c r="A56" s="11">
        <v>45</v>
      </c>
      <c r="B56" s="12"/>
      <c r="C56" s="13"/>
      <c r="D56" s="14"/>
      <c r="E56" s="11"/>
      <c r="F56" s="15" t="str">
        <f t="shared" si="0"/>
        <v>Không XL</v>
      </c>
      <c r="G56" s="11"/>
      <c r="H56" s="15" t="str">
        <f t="shared" si="1"/>
        <v>Không XL</v>
      </c>
      <c r="I56" s="16"/>
    </row>
    <row r="57" spans="1:9" s="3" customFormat="1" ht="17.45" customHeight="1">
      <c r="A57" s="11">
        <v>46</v>
      </c>
      <c r="B57" s="12"/>
      <c r="C57" s="13"/>
      <c r="D57" s="14"/>
      <c r="E57" s="11"/>
      <c r="F57" s="15" t="str">
        <f t="shared" si="0"/>
        <v>Không XL</v>
      </c>
      <c r="G57" s="11"/>
      <c r="H57" s="15" t="str">
        <f t="shared" si="1"/>
        <v>Không XL</v>
      </c>
      <c r="I57" s="16"/>
    </row>
    <row r="58" spans="1:9" s="3" customFormat="1" ht="17.45" customHeight="1">
      <c r="A58" s="11">
        <v>47</v>
      </c>
      <c r="B58" s="12"/>
      <c r="C58" s="13"/>
      <c r="D58" s="14"/>
      <c r="E58" s="11"/>
      <c r="F58" s="15" t="str">
        <f t="shared" si="0"/>
        <v>Không XL</v>
      </c>
      <c r="G58" s="11"/>
      <c r="H58" s="15" t="str">
        <f t="shared" si="1"/>
        <v>Không XL</v>
      </c>
      <c r="I58" s="35"/>
    </row>
    <row r="59" spans="1:9" s="3" customFormat="1" ht="17.45" customHeight="1">
      <c r="A59" s="11">
        <v>48</v>
      </c>
      <c r="B59" s="12"/>
      <c r="C59" s="13"/>
      <c r="D59" s="14"/>
      <c r="E59" s="11"/>
      <c r="F59" s="15" t="str">
        <f t="shared" si="0"/>
        <v>Không XL</v>
      </c>
      <c r="G59" s="11"/>
      <c r="H59" s="15" t="str">
        <f t="shared" si="1"/>
        <v>Không XL</v>
      </c>
      <c r="I59" s="16"/>
    </row>
    <row r="60" spans="1:9" s="3" customFormat="1" ht="17.45" customHeight="1">
      <c r="A60" s="11">
        <v>49</v>
      </c>
      <c r="B60" s="12"/>
      <c r="C60" s="13"/>
      <c r="D60" s="14"/>
      <c r="E60" s="11"/>
      <c r="F60" s="15" t="str">
        <f t="shared" si="0"/>
        <v>Không XL</v>
      </c>
      <c r="G60" s="11"/>
      <c r="H60" s="15" t="str">
        <f t="shared" si="1"/>
        <v>Không XL</v>
      </c>
      <c r="I60" s="35"/>
    </row>
    <row r="61" spans="1:9" s="3" customFormat="1" ht="17.45" customHeight="1">
      <c r="A61" s="11">
        <v>50</v>
      </c>
      <c r="B61" s="12"/>
      <c r="C61" s="13"/>
      <c r="D61" s="14"/>
      <c r="E61" s="11"/>
      <c r="F61" s="15" t="str">
        <f t="shared" si="0"/>
        <v>Không XL</v>
      </c>
      <c r="G61" s="11"/>
      <c r="H61" s="15" t="str">
        <f t="shared" si="1"/>
        <v>Không XL</v>
      </c>
      <c r="I61" s="35"/>
    </row>
    <row r="62" spans="1:9" s="3" customFormat="1" ht="17.45" customHeight="1">
      <c r="A62" s="11">
        <v>51</v>
      </c>
      <c r="B62" s="12"/>
      <c r="C62" s="13"/>
      <c r="D62" s="14"/>
      <c r="E62" s="11"/>
      <c r="F62" s="15" t="str">
        <f t="shared" si="0"/>
        <v>Không XL</v>
      </c>
      <c r="G62" s="11"/>
      <c r="H62" s="15" t="str">
        <f t="shared" si="1"/>
        <v>Không XL</v>
      </c>
      <c r="I62" s="35"/>
    </row>
    <row r="63" spans="1:9" s="3" customFormat="1" ht="17.45" customHeight="1">
      <c r="A63" s="11">
        <v>52</v>
      </c>
      <c r="B63" s="12"/>
      <c r="C63" s="13"/>
      <c r="D63" s="14"/>
      <c r="E63" s="11"/>
      <c r="F63" s="15" t="str">
        <f t="shared" si="0"/>
        <v>Không XL</v>
      </c>
      <c r="G63" s="11"/>
      <c r="H63" s="15" t="str">
        <f t="shared" si="1"/>
        <v>Không XL</v>
      </c>
      <c r="I63" s="16"/>
    </row>
    <row r="64" spans="1:9" s="3" customFormat="1" ht="17.45" customHeight="1">
      <c r="A64" s="11">
        <v>53</v>
      </c>
      <c r="B64" s="12"/>
      <c r="C64" s="13"/>
      <c r="D64" s="14"/>
      <c r="E64" s="11"/>
      <c r="F64" s="15" t="str">
        <f t="shared" si="0"/>
        <v>Không XL</v>
      </c>
      <c r="G64" s="11"/>
      <c r="H64" s="15" t="str">
        <f t="shared" si="1"/>
        <v>Không XL</v>
      </c>
      <c r="I64" s="16"/>
    </row>
    <row r="65" spans="1:9" s="3" customFormat="1" ht="17.45" customHeight="1">
      <c r="A65" s="11">
        <v>54</v>
      </c>
      <c r="B65" s="12"/>
      <c r="C65" s="13"/>
      <c r="D65" s="14"/>
      <c r="E65" s="11"/>
      <c r="F65" s="15" t="str">
        <f t="shared" si="0"/>
        <v>Không XL</v>
      </c>
      <c r="G65" s="11"/>
      <c r="H65" s="15" t="str">
        <f t="shared" si="1"/>
        <v>Không XL</v>
      </c>
      <c r="I65" s="16"/>
    </row>
    <row r="66" spans="1:9" s="3" customFormat="1" ht="17.45" customHeight="1">
      <c r="A66" s="11">
        <v>55</v>
      </c>
      <c r="B66" s="12"/>
      <c r="C66" s="13"/>
      <c r="D66" s="14"/>
      <c r="E66" s="11"/>
      <c r="F66" s="15" t="str">
        <f t="shared" si="0"/>
        <v>Không XL</v>
      </c>
      <c r="G66" s="11"/>
      <c r="H66" s="15" t="str">
        <f t="shared" si="1"/>
        <v>Không XL</v>
      </c>
      <c r="I66" s="16"/>
    </row>
    <row r="67" spans="1:9" s="3" customFormat="1" ht="17.45" customHeight="1">
      <c r="A67" s="11">
        <v>56</v>
      </c>
      <c r="B67" s="12"/>
      <c r="C67" s="13"/>
      <c r="D67" s="14"/>
      <c r="E67" s="11"/>
      <c r="F67" s="15" t="str">
        <f t="shared" si="0"/>
        <v>Không XL</v>
      </c>
      <c r="G67" s="11"/>
      <c r="H67" s="15" t="str">
        <f t="shared" si="1"/>
        <v>Không XL</v>
      </c>
      <c r="I67" s="16"/>
    </row>
    <row r="68" spans="1:9" s="3" customFormat="1" ht="17.45" customHeight="1">
      <c r="A68" s="11">
        <v>57</v>
      </c>
      <c r="B68" s="12"/>
      <c r="C68" s="13"/>
      <c r="D68" s="14"/>
      <c r="E68" s="11"/>
      <c r="F68" s="15" t="str">
        <f t="shared" si="0"/>
        <v>Không XL</v>
      </c>
      <c r="G68" s="11"/>
      <c r="H68" s="15" t="str">
        <f t="shared" si="1"/>
        <v>Không XL</v>
      </c>
      <c r="I68" s="16"/>
    </row>
    <row r="69" spans="1:9" s="3" customFormat="1" ht="17.45" customHeight="1">
      <c r="A69" s="11">
        <v>58</v>
      </c>
      <c r="B69" s="12"/>
      <c r="C69" s="13"/>
      <c r="D69" s="14"/>
      <c r="E69" s="11"/>
      <c r="F69" s="15" t="str">
        <f t="shared" si="0"/>
        <v>Không XL</v>
      </c>
      <c r="G69" s="11"/>
      <c r="H69" s="15" t="str">
        <f t="shared" si="1"/>
        <v>Không XL</v>
      </c>
      <c r="I69" s="16"/>
    </row>
    <row r="70" spans="1:9" s="3" customFormat="1" ht="17.45" customHeight="1">
      <c r="A70" s="11">
        <v>59</v>
      </c>
      <c r="B70" s="12"/>
      <c r="C70" s="13"/>
      <c r="D70" s="14"/>
      <c r="E70" s="11"/>
      <c r="F70" s="15" t="str">
        <f t="shared" si="0"/>
        <v>Không XL</v>
      </c>
      <c r="G70" s="11"/>
      <c r="H70" s="15" t="str">
        <f t="shared" si="1"/>
        <v>Không XL</v>
      </c>
      <c r="I70" s="16"/>
    </row>
    <row r="71" spans="1:9" s="3" customFormat="1" ht="17.45" customHeight="1">
      <c r="A71" s="11">
        <v>60</v>
      </c>
      <c r="B71" s="12"/>
      <c r="C71" s="13"/>
      <c r="D71" s="14"/>
      <c r="E71" s="11"/>
      <c r="F71" s="15" t="str">
        <f t="shared" si="0"/>
        <v>Không XL</v>
      </c>
      <c r="G71" s="11"/>
      <c r="H71" s="15" t="str">
        <f t="shared" si="1"/>
        <v>Không XL</v>
      </c>
      <c r="I71" s="35"/>
    </row>
    <row r="72" spans="1:9" s="3" customFormat="1" ht="17.45" customHeight="1">
      <c r="A72" s="11">
        <v>61</v>
      </c>
      <c r="B72" s="12"/>
      <c r="C72" s="13"/>
      <c r="D72" s="14"/>
      <c r="E72" s="11"/>
      <c r="F72" s="15" t="str">
        <f t="shared" si="0"/>
        <v>Không XL</v>
      </c>
      <c r="G72" s="11"/>
      <c r="H72" s="15" t="str">
        <f t="shared" si="1"/>
        <v>Không XL</v>
      </c>
      <c r="I72" s="16"/>
    </row>
    <row r="73" spans="1:9" s="3" customFormat="1" ht="17.45" customHeight="1">
      <c r="A73" s="11">
        <v>62</v>
      </c>
      <c r="B73" s="12"/>
      <c r="C73" s="13"/>
      <c r="D73" s="14"/>
      <c r="E73" s="11"/>
      <c r="F73" s="15" t="str">
        <f t="shared" si="0"/>
        <v>Không XL</v>
      </c>
      <c r="G73" s="11"/>
      <c r="H73" s="15" t="str">
        <f t="shared" si="1"/>
        <v>Không XL</v>
      </c>
      <c r="I73" s="16"/>
    </row>
    <row r="74" spans="1:9" s="3" customFormat="1" ht="17.45" customHeight="1">
      <c r="A74" s="11">
        <v>63</v>
      </c>
      <c r="B74" s="12"/>
      <c r="C74" s="13"/>
      <c r="D74" s="14"/>
      <c r="E74" s="11"/>
      <c r="F74" s="15" t="str">
        <f t="shared" si="0"/>
        <v>Không XL</v>
      </c>
      <c r="G74" s="11"/>
      <c r="H74" s="15" t="str">
        <f t="shared" si="1"/>
        <v>Không XL</v>
      </c>
      <c r="I74" s="16"/>
    </row>
    <row r="75" spans="1:9" s="3" customFormat="1" ht="17.45" customHeight="1">
      <c r="A75" s="11">
        <v>64</v>
      </c>
      <c r="B75" s="12"/>
      <c r="C75" s="13"/>
      <c r="D75" s="14"/>
      <c r="E75" s="11"/>
      <c r="F75" s="15" t="str">
        <f t="shared" si="0"/>
        <v>Không XL</v>
      </c>
      <c r="G75" s="11"/>
      <c r="H75" s="15" t="str">
        <f t="shared" si="1"/>
        <v>Không XL</v>
      </c>
      <c r="I75" s="16"/>
    </row>
    <row r="76" spans="1:9" s="3" customFormat="1" ht="17.45" customHeight="1">
      <c r="A76" s="11">
        <v>65</v>
      </c>
      <c r="B76" s="12"/>
      <c r="C76" s="13"/>
      <c r="D76" s="14"/>
      <c r="E76" s="11"/>
      <c r="F76" s="15" t="str">
        <f t="shared" si="0"/>
        <v>Không XL</v>
      </c>
      <c r="G76" s="11"/>
      <c r="H76" s="15" t="str">
        <f t="shared" si="1"/>
        <v>Không XL</v>
      </c>
      <c r="I76" s="16"/>
    </row>
    <row r="77" spans="1:9" s="3" customFormat="1" ht="17.45" customHeight="1">
      <c r="A77" s="11">
        <v>66</v>
      </c>
      <c r="B77" s="12"/>
      <c r="C77" s="13"/>
      <c r="D77" s="14"/>
      <c r="E77" s="11"/>
      <c r="F77" s="15" t="str">
        <f t="shared" ref="F77" si="2">IF(AND(E77&gt;=90),"Xuất sắc",IF(AND(E77&gt;=80),"Tốt",IF(AND(E77&gt;=70),"Khá",IF(AND(E77&gt;=60),"TB",IF(AND(E77&gt;=50),"TB",IF(AND(E77&lt;50),IF(AND(E77&gt;0),"Yếu",IF(AND(E77=0),"Không XL"," "))))))))</f>
        <v>Không XL</v>
      </c>
      <c r="G77" s="11"/>
      <c r="H77" s="15" t="str">
        <f t="shared" ref="H77" si="3">IF(AND(G77&gt;=90),"Xuất sắc",IF(AND(G77&gt;=80),"Tốt",IF(AND(G77&gt;=70),"Khá",IF(AND(G77&gt;=60),"TB",IF(AND(G77&gt;=50),"TB",IF(AND(G77&lt;50),IF(AND(G77&gt;0),"Yếu",IF(AND(G77=0),"Không XL"," "))))))))</f>
        <v>Không XL</v>
      </c>
      <c r="I77" s="16"/>
    </row>
    <row r="78" spans="1:9" ht="20.100000000000001" customHeight="1">
      <c r="A78" s="6"/>
      <c r="B78" s="6"/>
      <c r="C78" s="119" t="s">
        <v>148</v>
      </c>
      <c r="D78" s="119"/>
      <c r="E78" s="119"/>
      <c r="F78" s="119"/>
      <c r="G78" s="119"/>
      <c r="H78" s="119"/>
      <c r="I78" s="119"/>
    </row>
    <row r="79" spans="1:9" ht="18" customHeight="1">
      <c r="C79" s="110" t="s">
        <v>149</v>
      </c>
      <c r="D79" s="111"/>
      <c r="E79" s="120" t="s">
        <v>144</v>
      </c>
      <c r="F79" s="121"/>
      <c r="G79" s="120" t="s">
        <v>145</v>
      </c>
      <c r="H79" s="121"/>
      <c r="I79" s="104" t="s">
        <v>10</v>
      </c>
    </row>
    <row r="80" spans="1:9" s="3" customFormat="1" ht="18" customHeight="1">
      <c r="C80" s="112"/>
      <c r="D80" s="113"/>
      <c r="E80" s="10" t="s">
        <v>150</v>
      </c>
      <c r="F80" s="16" t="s">
        <v>151</v>
      </c>
      <c r="G80" s="10" t="s">
        <v>150</v>
      </c>
      <c r="H80" s="16" t="s">
        <v>151</v>
      </c>
      <c r="I80" s="105"/>
    </row>
    <row r="81" spans="1:10" ht="18" customHeight="1">
      <c r="C81" s="114" t="s">
        <v>152</v>
      </c>
      <c r="D81" s="115"/>
      <c r="E81" s="17">
        <f>COUNTIF(F12:F77,"Xuất sắc")</f>
        <v>0</v>
      </c>
      <c r="F81" s="18">
        <f>E81*100/$A$77</f>
        <v>0</v>
      </c>
      <c r="G81" s="17">
        <f>COUNTIF(H12:H77,"Xuất sắc")</f>
        <v>0</v>
      </c>
      <c r="H81" s="18">
        <f>G81*100/$A$77</f>
        <v>0</v>
      </c>
      <c r="I81" s="32"/>
    </row>
    <row r="82" spans="1:10" ht="18" customHeight="1">
      <c r="C82" s="114" t="s">
        <v>153</v>
      </c>
      <c r="D82" s="115"/>
      <c r="E82" s="17">
        <f>COUNTIF(F12:F77,"Tốt")</f>
        <v>0</v>
      </c>
      <c r="F82" s="18">
        <f>E82*100/$A$77</f>
        <v>0</v>
      </c>
      <c r="G82" s="17">
        <f>COUNTIF(H12:H77,"Tốt")</f>
        <v>0</v>
      </c>
      <c r="H82" s="18">
        <f t="shared" ref="H82:H86" si="4">G82*100/$A$77</f>
        <v>0</v>
      </c>
      <c r="I82" s="32"/>
    </row>
    <row r="83" spans="1:10" ht="18" customHeight="1">
      <c r="C83" s="114" t="s">
        <v>154</v>
      </c>
      <c r="D83" s="115"/>
      <c r="E83" s="17">
        <f>COUNTIF(F12:F77,"Khá")</f>
        <v>0</v>
      </c>
      <c r="F83" s="18">
        <f t="shared" ref="F83:F86" si="5">E83*100/$A$77</f>
        <v>0</v>
      </c>
      <c r="G83" s="17">
        <f>COUNTIF(H12:H77,"Khá")</f>
        <v>0</v>
      </c>
      <c r="H83" s="18">
        <f t="shared" si="4"/>
        <v>0</v>
      </c>
      <c r="I83" s="32"/>
    </row>
    <row r="84" spans="1:10" ht="18" customHeight="1">
      <c r="C84" s="114" t="s">
        <v>155</v>
      </c>
      <c r="D84" s="115"/>
      <c r="E84" s="17">
        <f>COUNTIF(F12:F77,"TB")</f>
        <v>0</v>
      </c>
      <c r="F84" s="18">
        <f t="shared" si="5"/>
        <v>0</v>
      </c>
      <c r="G84" s="17">
        <f>COUNTIF(H12:H77,"TB")</f>
        <v>0</v>
      </c>
      <c r="H84" s="18">
        <f t="shared" si="4"/>
        <v>0</v>
      </c>
      <c r="I84" s="32"/>
    </row>
    <row r="85" spans="1:10" ht="18" customHeight="1">
      <c r="C85" s="114" t="s">
        <v>156</v>
      </c>
      <c r="D85" s="115"/>
      <c r="E85" s="17">
        <f>COUNTIF(F12:F77,"Yếu")</f>
        <v>0</v>
      </c>
      <c r="F85" s="18">
        <f t="shared" si="5"/>
        <v>0</v>
      </c>
      <c r="G85" s="17">
        <f>COUNTIF(H12:H77,"Yếu")</f>
        <v>0</v>
      </c>
      <c r="H85" s="18">
        <f t="shared" si="4"/>
        <v>0</v>
      </c>
      <c r="I85" s="32"/>
    </row>
    <row r="86" spans="1:10" ht="18" customHeight="1">
      <c r="C86" s="116" t="s">
        <v>157</v>
      </c>
      <c r="D86" s="117"/>
      <c r="E86" s="19">
        <f>COUNTIF(F12:F77,"Không XL")</f>
        <v>66</v>
      </c>
      <c r="F86" s="20">
        <f t="shared" si="5"/>
        <v>100</v>
      </c>
      <c r="G86" s="19">
        <f>COUNTIF(H12:H77,"Không XL")</f>
        <v>66</v>
      </c>
      <c r="H86" s="20">
        <f t="shared" si="4"/>
        <v>100</v>
      </c>
      <c r="I86" s="33"/>
    </row>
    <row r="87" spans="1:10">
      <c r="C87" s="21"/>
      <c r="D87" s="21"/>
      <c r="F87" s="22"/>
    </row>
    <row r="88" spans="1:10" ht="18" customHeight="1">
      <c r="E88" s="118" t="s">
        <v>158</v>
      </c>
      <c r="F88" s="118"/>
      <c r="G88" s="118"/>
      <c r="H88" s="118"/>
      <c r="I88" s="118"/>
    </row>
    <row r="89" spans="1:10" ht="18" customHeight="1">
      <c r="A89" s="97" t="s">
        <v>159</v>
      </c>
      <c r="B89" s="97"/>
      <c r="C89" s="97"/>
      <c r="D89" s="97"/>
      <c r="E89" s="97"/>
      <c r="F89" s="97" t="s">
        <v>144</v>
      </c>
      <c r="G89" s="97"/>
      <c r="H89" s="97"/>
      <c r="I89" s="34" t="s">
        <v>160</v>
      </c>
      <c r="J89" s="34"/>
    </row>
    <row r="90" spans="1:10" ht="18" customHeight="1"/>
    <row r="91" spans="1:10" ht="18" customHeight="1"/>
    <row r="92" spans="1:10" ht="18" customHeight="1"/>
    <row r="93" spans="1:10" ht="18" customHeight="1"/>
    <row r="94" spans="1:10" s="4" customFormat="1" ht="18" customHeight="1">
      <c r="B94" s="4" t="s">
        <v>161</v>
      </c>
      <c r="D94" s="7" t="s">
        <v>162</v>
      </c>
      <c r="G94" s="7"/>
    </row>
  </sheetData>
  <mergeCells count="30">
    <mergeCell ref="A2:D2"/>
    <mergeCell ref="E2:I2"/>
    <mergeCell ref="A3:D3"/>
    <mergeCell ref="E3:I3"/>
    <mergeCell ref="A4:D4"/>
    <mergeCell ref="E4:I4"/>
    <mergeCell ref="C81:D81"/>
    <mergeCell ref="C82:D82"/>
    <mergeCell ref="A5:D5"/>
    <mergeCell ref="A6:I6"/>
    <mergeCell ref="A7:I7"/>
    <mergeCell ref="A8:I8"/>
    <mergeCell ref="E10:F10"/>
    <mergeCell ref="G10:H10"/>
    <mergeCell ref="A89:E89"/>
    <mergeCell ref="F89:H89"/>
    <mergeCell ref="A10:A11"/>
    <mergeCell ref="B10:B11"/>
    <mergeCell ref="I10:I11"/>
    <mergeCell ref="I79:I80"/>
    <mergeCell ref="C10:D11"/>
    <mergeCell ref="C79:D80"/>
    <mergeCell ref="C83:D83"/>
    <mergeCell ref="C84:D84"/>
    <mergeCell ref="C85:D85"/>
    <mergeCell ref="C86:D86"/>
    <mergeCell ref="E88:I88"/>
    <mergeCell ref="C78:I78"/>
    <mergeCell ref="E79:F79"/>
    <mergeCell ref="G79:H79"/>
  </mergeCells>
  <pageMargins left="0.5" right="0.25" top="0.5" bottom="0.5" header="0" footer="0.25"/>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37" customWidth="1"/>
    <col min="2" max="2" width="1" style="37" customWidth="1"/>
    <col min="3" max="3" width="25.375" style="37" customWidth="1"/>
    <col min="4" max="16384" width="7.25" style="37"/>
  </cols>
  <sheetData>
    <row r="1" spans="1:3" ht="16.5">
      <c r="A1" s="38"/>
      <c r="C1" s="38"/>
    </row>
    <row r="2" spans="1:3" ht="16.5">
      <c r="A2" s="38"/>
    </row>
    <row r="3" spans="1:3" ht="16.5">
      <c r="A3" s="38"/>
      <c r="C3" s="38"/>
    </row>
    <row r="4" spans="1:3" ht="16.5">
      <c r="A4" s="38"/>
      <c r="C4" s="38"/>
    </row>
    <row r="5" spans="1:3" ht="16.5">
      <c r="C5" s="38"/>
    </row>
    <row r="6" spans="1:3" ht="16.5">
      <c r="C6" s="38"/>
    </row>
    <row r="7" spans="1:3" ht="16.5">
      <c r="A7" s="38"/>
      <c r="C7" s="38"/>
    </row>
    <row r="8" spans="1:3" ht="16.5">
      <c r="A8" s="38"/>
      <c r="C8" s="38"/>
    </row>
    <row r="9" spans="1:3" ht="16.5">
      <c r="A9"/>
      <c r="C9" s="38"/>
    </row>
    <row r="10" spans="1:3" ht="16.5">
      <c r="A10" s="38"/>
      <c r="C10" s="38"/>
    </row>
    <row r="11" spans="1:3" ht="16.5">
      <c r="A11"/>
      <c r="C11" s="38"/>
    </row>
    <row r="12" spans="1:3" ht="16.5">
      <c r="C12" s="38"/>
    </row>
    <row r="13" spans="1:3" ht="16.5">
      <c r="C13" s="38"/>
    </row>
    <row r="14" spans="1:3" ht="16.5">
      <c r="A14" s="38"/>
      <c r="C14"/>
    </row>
    <row r="15" spans="1:3" ht="16.5">
      <c r="A15" s="38"/>
    </row>
    <row r="16" spans="1:3" ht="16.5">
      <c r="A16" s="38"/>
    </row>
    <row r="17" spans="1:3" ht="16.5">
      <c r="A17"/>
      <c r="C17" s="38"/>
    </row>
    <row r="18" spans="1:3" ht="16.5">
      <c r="C18" s="38"/>
    </row>
    <row r="19" spans="1:3" ht="16.5">
      <c r="C19" s="38"/>
    </row>
    <row r="20" spans="1:3" ht="16.5">
      <c r="A20"/>
      <c r="C20" s="38"/>
    </row>
    <row r="21" spans="1:3" ht="16.5">
      <c r="A21"/>
      <c r="C21" s="38"/>
    </row>
    <row r="22" spans="1:3" ht="16.5">
      <c r="A22" s="38"/>
      <c r="C22" s="38"/>
    </row>
    <row r="23" spans="1:3" ht="16.5">
      <c r="A23" s="38"/>
      <c r="C23"/>
    </row>
    <row r="24" spans="1:3" ht="16.5">
      <c r="A24" s="38"/>
    </row>
    <row r="25" spans="1:3" ht="16.5">
      <c r="A25" s="38"/>
    </row>
    <row r="26" spans="1:3" ht="16.5">
      <c r="A26" s="38"/>
      <c r="C26"/>
    </row>
    <row r="27" spans="1:3" ht="16.5">
      <c r="A27" s="38"/>
      <c r="C27" s="38"/>
    </row>
    <row r="28" spans="1:3" ht="16.5">
      <c r="A28" s="38"/>
      <c r="C28" s="38"/>
    </row>
    <row r="29" spans="1:3" ht="16.5">
      <c r="A29" s="38"/>
      <c r="C29" s="38"/>
    </row>
    <row r="30" spans="1:3" ht="16.5">
      <c r="A30" s="38"/>
      <c r="C30" s="38"/>
    </row>
    <row r="31" spans="1:3" ht="16.5">
      <c r="A31" s="38"/>
      <c r="C31" s="38"/>
    </row>
    <row r="32" spans="1:3" ht="16.5">
      <c r="A32" s="38"/>
      <c r="C32" s="38"/>
    </row>
    <row r="33" spans="1:3" ht="16.5">
      <c r="A33" s="38"/>
      <c r="C33" s="38"/>
    </row>
    <row r="34" spans="1:3" ht="16.5">
      <c r="A34" s="38"/>
      <c r="C34" s="38"/>
    </row>
    <row r="35" spans="1:3" ht="16.5">
      <c r="A35" s="38"/>
      <c r="C35" s="38"/>
    </row>
    <row r="36" spans="1:3" ht="16.5">
      <c r="A36" s="38"/>
      <c r="C36"/>
    </row>
    <row r="37" spans="1:3" ht="16.5">
      <c r="A37" s="38"/>
    </row>
    <row r="38" spans="1:3" ht="16.5">
      <c r="A38" s="38"/>
    </row>
    <row r="39" spans="1:3" ht="16.5">
      <c r="A39" s="38"/>
      <c r="C39"/>
    </row>
    <row r="40" spans="1:3" ht="16.5">
      <c r="A40" s="38"/>
      <c r="C40" s="38"/>
    </row>
    <row r="41" spans="1:3" ht="16.5">
      <c r="A41"/>
      <c r="C41"/>
    </row>
  </sheetData>
  <sheetProtection password="8863" sheet="1" objects="1"/>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4"/>
  <sheetViews>
    <sheetView tabSelected="1" view="pageBreakPreview" zoomScaleNormal="100" workbookViewId="0">
      <selection activeCell="F12" sqref="F12"/>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1"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552</v>
      </c>
      <c r="B8" s="124"/>
      <c r="C8" s="124"/>
      <c r="D8" s="124"/>
      <c r="E8" s="124"/>
      <c r="F8" s="124"/>
      <c r="G8" s="124"/>
      <c r="H8" s="124"/>
      <c r="I8" s="124"/>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69" t="s">
        <v>220</v>
      </c>
      <c r="C12" s="13" t="s">
        <v>221</v>
      </c>
      <c r="D12" s="14" t="s">
        <v>219</v>
      </c>
      <c r="E12" s="71"/>
      <c r="F12" s="15" t="str">
        <f t="shared" ref="F12:F40" si="0">IF(AND(E12&gt;=90),"Xuất sắc",IF(AND(E12&gt;=80),"Tốt",IF(AND(E12&gt;=70),"Khá",IF(AND(E12&gt;=60),"TB",IF(AND(E12&gt;=50),"TB",IF(AND(E12&lt;50),IF(AND(E12&gt;0),"Yếu",IF(AND(E12=0),"Không XL"," "))))))))</f>
        <v>Không XL</v>
      </c>
      <c r="G12" s="11"/>
      <c r="H12" s="15" t="str">
        <f t="shared" ref="H12:H40" si="1">IF(AND(G12&gt;=90),"Xuất sắc",IF(AND(G12&gt;=80),"Tốt",IF(AND(G12&gt;=70),"Khá",IF(AND(G12&gt;=60),"TB",IF(AND(G12&gt;=50),"TB",IF(AND(G12&lt;50),IF(AND(G12&gt;0),"Yếu",IF(AND(G12=0),"Không XL"," "))))))))</f>
        <v>Không XL</v>
      </c>
      <c r="I12" s="72"/>
    </row>
    <row r="13" spans="1:20" s="3" customFormat="1" ht="18" customHeight="1">
      <c r="A13" s="11">
        <v>2</v>
      </c>
      <c r="B13" s="69" t="s">
        <v>222</v>
      </c>
      <c r="C13" s="13" t="s">
        <v>223</v>
      </c>
      <c r="D13" s="14" t="s">
        <v>219</v>
      </c>
      <c r="E13" s="71"/>
      <c r="F13" s="15" t="str">
        <f t="shared" si="0"/>
        <v>Không XL</v>
      </c>
      <c r="G13" s="11"/>
      <c r="H13" s="15" t="str">
        <f t="shared" si="1"/>
        <v>Không XL</v>
      </c>
      <c r="I13" s="72"/>
    </row>
    <row r="14" spans="1:20" s="3" customFormat="1" ht="18" customHeight="1">
      <c r="A14" s="11">
        <v>3</v>
      </c>
      <c r="B14" s="69" t="s">
        <v>224</v>
      </c>
      <c r="C14" s="13" t="s">
        <v>225</v>
      </c>
      <c r="D14" s="14" t="s">
        <v>219</v>
      </c>
      <c r="E14" s="71"/>
      <c r="F14" s="15" t="str">
        <f t="shared" si="0"/>
        <v>Không XL</v>
      </c>
      <c r="G14" s="11"/>
      <c r="H14" s="15" t="str">
        <f t="shared" si="1"/>
        <v>Không XL</v>
      </c>
      <c r="I14" s="35" t="s">
        <v>226</v>
      </c>
    </row>
    <row r="15" spans="1:20" s="3" customFormat="1" ht="18" customHeight="1">
      <c r="A15" s="11">
        <v>4</v>
      </c>
      <c r="B15" s="69" t="s">
        <v>227</v>
      </c>
      <c r="C15" s="13" t="s">
        <v>228</v>
      </c>
      <c r="D15" s="14" t="s">
        <v>219</v>
      </c>
      <c r="E15" s="71"/>
      <c r="F15" s="15" t="str">
        <f t="shared" si="0"/>
        <v>Không XL</v>
      </c>
      <c r="G15" s="11"/>
      <c r="H15" s="15" t="str">
        <f t="shared" si="1"/>
        <v>Không XL</v>
      </c>
      <c r="I15" s="30"/>
    </row>
    <row r="16" spans="1:20" s="3" customFormat="1" ht="18" customHeight="1">
      <c r="A16" s="11">
        <v>5</v>
      </c>
      <c r="B16" s="69" t="s">
        <v>229</v>
      </c>
      <c r="C16" s="13" t="s">
        <v>230</v>
      </c>
      <c r="D16" s="14" t="s">
        <v>231</v>
      </c>
      <c r="E16" s="71"/>
      <c r="F16" s="15" t="str">
        <f t="shared" si="0"/>
        <v>Không XL</v>
      </c>
      <c r="G16" s="11"/>
      <c r="H16" s="15" t="str">
        <f t="shared" si="1"/>
        <v>Không XL</v>
      </c>
      <c r="I16" s="31"/>
    </row>
    <row r="17" spans="1:9" s="3" customFormat="1" ht="18" customHeight="1">
      <c r="A17" s="11">
        <v>6</v>
      </c>
      <c r="B17" s="69" t="s">
        <v>232</v>
      </c>
      <c r="C17" s="13" t="s">
        <v>233</v>
      </c>
      <c r="D17" s="14" t="s">
        <v>231</v>
      </c>
      <c r="E17" s="71"/>
      <c r="F17" s="15" t="str">
        <f t="shared" si="0"/>
        <v>Không XL</v>
      </c>
      <c r="G17" s="11"/>
      <c r="H17" s="15" t="str">
        <f t="shared" si="1"/>
        <v>Không XL</v>
      </c>
      <c r="I17" s="30"/>
    </row>
    <row r="18" spans="1:9" s="3" customFormat="1" ht="18" customHeight="1">
      <c r="A18" s="11">
        <v>7</v>
      </c>
      <c r="B18" s="69" t="s">
        <v>234</v>
      </c>
      <c r="C18" s="13" t="s">
        <v>235</v>
      </c>
      <c r="D18" s="14" t="s">
        <v>173</v>
      </c>
      <c r="E18" s="71"/>
      <c r="F18" s="15" t="str">
        <f t="shared" si="0"/>
        <v>Không XL</v>
      </c>
      <c r="G18" s="11"/>
      <c r="H18" s="15" t="str">
        <f t="shared" si="1"/>
        <v>Không XL</v>
      </c>
      <c r="I18" s="16" t="s">
        <v>180</v>
      </c>
    </row>
    <row r="19" spans="1:9" s="3" customFormat="1" ht="18" customHeight="1">
      <c r="A19" s="11">
        <v>8</v>
      </c>
      <c r="B19" s="69" t="s">
        <v>237</v>
      </c>
      <c r="C19" s="13" t="s">
        <v>238</v>
      </c>
      <c r="D19" s="14" t="s">
        <v>239</v>
      </c>
      <c r="E19" s="71"/>
      <c r="F19" s="15" t="str">
        <f t="shared" si="0"/>
        <v>Không XL</v>
      </c>
      <c r="G19" s="11"/>
      <c r="H19" s="15" t="str">
        <f t="shared" si="1"/>
        <v>Không XL</v>
      </c>
      <c r="I19" s="30" t="s">
        <v>240</v>
      </c>
    </row>
    <row r="20" spans="1:9" s="3" customFormat="1" ht="18" customHeight="1">
      <c r="A20" s="11">
        <v>9</v>
      </c>
      <c r="B20" s="69" t="s">
        <v>241</v>
      </c>
      <c r="C20" s="13" t="s">
        <v>242</v>
      </c>
      <c r="D20" s="14" t="s">
        <v>239</v>
      </c>
      <c r="E20" s="71"/>
      <c r="F20" s="15" t="str">
        <f t="shared" si="0"/>
        <v>Không XL</v>
      </c>
      <c r="G20" s="11"/>
      <c r="H20" s="15" t="str">
        <f t="shared" si="1"/>
        <v>Không XL</v>
      </c>
      <c r="I20" s="28"/>
    </row>
    <row r="21" spans="1:9" s="3" customFormat="1" ht="18" customHeight="1">
      <c r="A21" s="11">
        <v>10</v>
      </c>
      <c r="B21" s="69" t="s">
        <v>243</v>
      </c>
      <c r="C21" s="13" t="s">
        <v>244</v>
      </c>
      <c r="D21" s="14" t="s">
        <v>239</v>
      </c>
      <c r="E21" s="71"/>
      <c r="F21" s="15" t="str">
        <f t="shared" si="0"/>
        <v>Không XL</v>
      </c>
      <c r="G21" s="11"/>
      <c r="H21" s="15" t="str">
        <f t="shared" si="1"/>
        <v>Không XL</v>
      </c>
      <c r="I21" s="72"/>
    </row>
    <row r="22" spans="1:9" s="3" customFormat="1" ht="18" customHeight="1">
      <c r="A22" s="11">
        <v>11</v>
      </c>
      <c r="B22" s="69" t="s">
        <v>245</v>
      </c>
      <c r="C22" s="13" t="s">
        <v>246</v>
      </c>
      <c r="D22" s="14" t="s">
        <v>247</v>
      </c>
      <c r="E22" s="71"/>
      <c r="F22" s="15" t="str">
        <f t="shared" si="0"/>
        <v>Không XL</v>
      </c>
      <c r="G22" s="11"/>
      <c r="H22" s="15" t="str">
        <f t="shared" si="1"/>
        <v>Không XL</v>
      </c>
      <c r="I22" s="29"/>
    </row>
    <row r="23" spans="1:9" s="3" customFormat="1" ht="18" customHeight="1">
      <c r="A23" s="11">
        <v>12</v>
      </c>
      <c r="B23" s="69" t="s">
        <v>248</v>
      </c>
      <c r="C23" s="13" t="s">
        <v>249</v>
      </c>
      <c r="D23" s="14" t="s">
        <v>186</v>
      </c>
      <c r="E23" s="71"/>
      <c r="F23" s="15" t="str">
        <f t="shared" si="0"/>
        <v>Không XL</v>
      </c>
      <c r="G23" s="11"/>
      <c r="H23" s="15" t="str">
        <f t="shared" si="1"/>
        <v>Không XL</v>
      </c>
      <c r="I23" s="72"/>
    </row>
    <row r="24" spans="1:9" s="3" customFormat="1" ht="18" customHeight="1">
      <c r="A24" s="11">
        <v>13</v>
      </c>
      <c r="B24" s="69" t="s">
        <v>250</v>
      </c>
      <c r="C24" s="13" t="s">
        <v>251</v>
      </c>
      <c r="D24" s="14" t="s">
        <v>186</v>
      </c>
      <c r="E24" s="71"/>
      <c r="F24" s="15" t="str">
        <f t="shared" si="0"/>
        <v>Không XL</v>
      </c>
      <c r="G24" s="11"/>
      <c r="H24" s="15" t="str">
        <f t="shared" si="1"/>
        <v>Không XL</v>
      </c>
      <c r="I24" s="72"/>
    </row>
    <row r="25" spans="1:9" s="3" customFormat="1" ht="18" customHeight="1">
      <c r="A25" s="11">
        <v>14</v>
      </c>
      <c r="B25" s="69" t="s">
        <v>252</v>
      </c>
      <c r="C25" s="13" t="s">
        <v>253</v>
      </c>
      <c r="D25" s="14" t="s">
        <v>254</v>
      </c>
      <c r="E25" s="71"/>
      <c r="F25" s="15" t="str">
        <f t="shared" si="0"/>
        <v>Không XL</v>
      </c>
      <c r="G25" s="11"/>
      <c r="H25" s="15" t="str">
        <f t="shared" si="1"/>
        <v>Không XL</v>
      </c>
      <c r="I25" s="72"/>
    </row>
    <row r="26" spans="1:9" s="3" customFormat="1" ht="18" customHeight="1">
      <c r="A26" s="11">
        <v>15</v>
      </c>
      <c r="B26" s="69" t="s">
        <v>255</v>
      </c>
      <c r="C26" s="13" t="s">
        <v>256</v>
      </c>
      <c r="D26" s="14" t="s">
        <v>188</v>
      </c>
      <c r="E26" s="71"/>
      <c r="F26" s="15" t="str">
        <f t="shared" si="0"/>
        <v>Không XL</v>
      </c>
      <c r="G26" s="11"/>
      <c r="H26" s="15" t="str">
        <f t="shared" si="1"/>
        <v>Không XL</v>
      </c>
      <c r="I26" s="16"/>
    </row>
    <row r="27" spans="1:9" s="3" customFormat="1" ht="18" customHeight="1">
      <c r="A27" s="11">
        <v>16</v>
      </c>
      <c r="B27" s="69" t="s">
        <v>258</v>
      </c>
      <c r="C27" s="13" t="s">
        <v>244</v>
      </c>
      <c r="D27" s="14" t="s">
        <v>188</v>
      </c>
      <c r="E27" s="71"/>
      <c r="F27" s="15" t="str">
        <f t="shared" si="0"/>
        <v>Không XL</v>
      </c>
      <c r="G27" s="11"/>
      <c r="H27" s="15" t="str">
        <f t="shared" si="1"/>
        <v>Không XL</v>
      </c>
      <c r="I27" s="31"/>
    </row>
    <row r="28" spans="1:9" s="3" customFormat="1" ht="18" customHeight="1">
      <c r="A28" s="11">
        <v>17</v>
      </c>
      <c r="B28" s="69" t="s">
        <v>261</v>
      </c>
      <c r="C28" s="13" t="s">
        <v>262</v>
      </c>
      <c r="D28" s="14" t="s">
        <v>260</v>
      </c>
      <c r="E28" s="71"/>
      <c r="F28" s="15" t="str">
        <f t="shared" si="0"/>
        <v>Không XL</v>
      </c>
      <c r="G28" s="11"/>
      <c r="H28" s="15" t="str">
        <f t="shared" si="1"/>
        <v>Không XL</v>
      </c>
      <c r="I28" s="31"/>
    </row>
    <row r="29" spans="1:9" s="3" customFormat="1" ht="18" customHeight="1">
      <c r="A29" s="11">
        <v>18</v>
      </c>
      <c r="B29" s="69" t="s">
        <v>264</v>
      </c>
      <c r="C29" s="13" t="s">
        <v>265</v>
      </c>
      <c r="D29" s="14" t="s">
        <v>266</v>
      </c>
      <c r="E29" s="71"/>
      <c r="F29" s="15" t="str">
        <f t="shared" si="0"/>
        <v>Không XL</v>
      </c>
      <c r="G29" s="11"/>
      <c r="H29" s="15" t="str">
        <f t="shared" si="1"/>
        <v>Không XL</v>
      </c>
      <c r="I29" s="31"/>
    </row>
    <row r="30" spans="1:9" s="3" customFormat="1" ht="18" customHeight="1">
      <c r="A30" s="11">
        <v>19</v>
      </c>
      <c r="B30" s="69" t="s">
        <v>267</v>
      </c>
      <c r="C30" s="13" t="s">
        <v>268</v>
      </c>
      <c r="D30" s="14" t="s">
        <v>269</v>
      </c>
      <c r="E30" s="71"/>
      <c r="F30" s="15" t="str">
        <f t="shared" si="0"/>
        <v>Không XL</v>
      </c>
      <c r="G30" s="11"/>
      <c r="H30" s="15" t="str">
        <f t="shared" si="1"/>
        <v>Không XL</v>
      </c>
      <c r="I30" s="31"/>
    </row>
    <row r="31" spans="1:9" s="3" customFormat="1" ht="18" customHeight="1">
      <c r="A31" s="11">
        <v>20</v>
      </c>
      <c r="B31" s="69" t="s">
        <v>270</v>
      </c>
      <c r="C31" s="13" t="s">
        <v>271</v>
      </c>
      <c r="D31" s="14" t="s">
        <v>272</v>
      </c>
      <c r="E31" s="71"/>
      <c r="F31" s="15" t="str">
        <f t="shared" si="0"/>
        <v>Không XL</v>
      </c>
      <c r="G31" s="11"/>
      <c r="H31" s="15" t="str">
        <f t="shared" si="1"/>
        <v>Không XL</v>
      </c>
      <c r="I31" s="35" t="s">
        <v>214</v>
      </c>
    </row>
    <row r="32" spans="1:9" s="3" customFormat="1" ht="18" customHeight="1">
      <c r="A32" s="11">
        <v>21</v>
      </c>
      <c r="B32" s="69" t="s">
        <v>273</v>
      </c>
      <c r="C32" s="13" t="s">
        <v>274</v>
      </c>
      <c r="D32" s="14" t="s">
        <v>275</v>
      </c>
      <c r="E32" s="71"/>
      <c r="F32" s="15" t="str">
        <f t="shared" si="0"/>
        <v>Không XL</v>
      </c>
      <c r="G32" s="11"/>
      <c r="H32" s="15" t="str">
        <f t="shared" si="1"/>
        <v>Không XL</v>
      </c>
      <c r="I32" s="30"/>
    </row>
    <row r="33" spans="1:9" s="3" customFormat="1" ht="18" customHeight="1">
      <c r="A33" s="11">
        <v>22</v>
      </c>
      <c r="B33" s="69" t="s">
        <v>276</v>
      </c>
      <c r="C33" s="13" t="s">
        <v>277</v>
      </c>
      <c r="D33" s="14" t="s">
        <v>207</v>
      </c>
      <c r="E33" s="71"/>
      <c r="F33" s="15" t="str">
        <f t="shared" si="0"/>
        <v>Không XL</v>
      </c>
      <c r="G33" s="11"/>
      <c r="H33" s="15" t="str">
        <f t="shared" si="1"/>
        <v>Không XL</v>
      </c>
      <c r="I33" s="16"/>
    </row>
    <row r="34" spans="1:9" s="3" customFormat="1" ht="18" customHeight="1">
      <c r="A34" s="11">
        <v>23</v>
      </c>
      <c r="B34" s="69" t="s">
        <v>278</v>
      </c>
      <c r="C34" s="13" t="s">
        <v>279</v>
      </c>
      <c r="D34" s="14" t="s">
        <v>280</v>
      </c>
      <c r="E34" s="71"/>
      <c r="F34" s="15" t="str">
        <f t="shared" si="0"/>
        <v>Không XL</v>
      </c>
      <c r="G34" s="11"/>
      <c r="H34" s="15" t="str">
        <f t="shared" si="1"/>
        <v>Không XL</v>
      </c>
      <c r="I34" s="72"/>
    </row>
    <row r="35" spans="1:9" s="3" customFormat="1" ht="18" customHeight="1">
      <c r="A35" s="11">
        <v>24</v>
      </c>
      <c r="B35" s="69" t="s">
        <v>281</v>
      </c>
      <c r="C35" s="13" t="s">
        <v>282</v>
      </c>
      <c r="D35" s="14" t="s">
        <v>216</v>
      </c>
      <c r="E35" s="71"/>
      <c r="F35" s="15" t="str">
        <f t="shared" si="0"/>
        <v>Không XL</v>
      </c>
      <c r="G35" s="11"/>
      <c r="H35" s="15" t="str">
        <f t="shared" si="1"/>
        <v>Không XL</v>
      </c>
      <c r="I35" s="36"/>
    </row>
    <row r="36" spans="1:9" s="3" customFormat="1" ht="18" customHeight="1">
      <c r="A36" s="11">
        <v>25</v>
      </c>
      <c r="B36" s="69" t="s">
        <v>283</v>
      </c>
      <c r="C36" s="13" t="s">
        <v>175</v>
      </c>
      <c r="D36" s="14" t="s">
        <v>284</v>
      </c>
      <c r="E36" s="71"/>
      <c r="F36" s="15" t="str">
        <f t="shared" si="0"/>
        <v>Không XL</v>
      </c>
      <c r="G36" s="11"/>
      <c r="H36" s="15" t="str">
        <f t="shared" si="1"/>
        <v>Không XL</v>
      </c>
      <c r="I36" s="72"/>
    </row>
    <row r="37" spans="1:9" s="3" customFormat="1" ht="18" customHeight="1">
      <c r="A37" s="11">
        <v>26</v>
      </c>
      <c r="B37" s="69" t="s">
        <v>285</v>
      </c>
      <c r="C37" s="13" t="s">
        <v>286</v>
      </c>
      <c r="D37" s="14" t="s">
        <v>287</v>
      </c>
      <c r="E37" s="71"/>
      <c r="F37" s="15" t="str">
        <f t="shared" si="0"/>
        <v>Không XL</v>
      </c>
      <c r="G37" s="11"/>
      <c r="H37" s="15" t="str">
        <f t="shared" si="1"/>
        <v>Không XL</v>
      </c>
      <c r="I37" s="30"/>
    </row>
    <row r="38" spans="1:9" s="3" customFormat="1" ht="18" customHeight="1">
      <c r="A38" s="11">
        <v>27</v>
      </c>
      <c r="B38" s="69" t="s">
        <v>288</v>
      </c>
      <c r="C38" s="13" t="s">
        <v>289</v>
      </c>
      <c r="D38" s="14" t="s">
        <v>287</v>
      </c>
      <c r="E38" s="71"/>
      <c r="F38" s="15" t="str">
        <f t="shared" si="0"/>
        <v>Không XL</v>
      </c>
      <c r="G38" s="11"/>
      <c r="H38" s="15" t="str">
        <f t="shared" si="1"/>
        <v>Không XL</v>
      </c>
      <c r="I38" s="72"/>
    </row>
    <row r="39" spans="1:9" s="3" customFormat="1" ht="18" customHeight="1">
      <c r="A39" s="11">
        <v>28</v>
      </c>
      <c r="B39" s="69" t="s">
        <v>290</v>
      </c>
      <c r="C39" s="13" t="s">
        <v>291</v>
      </c>
      <c r="D39" s="14" t="s">
        <v>292</v>
      </c>
      <c r="E39" s="71"/>
      <c r="F39" s="15" t="str">
        <f t="shared" si="0"/>
        <v>Không XL</v>
      </c>
      <c r="G39" s="11"/>
      <c r="H39" s="15" t="str">
        <f t="shared" si="1"/>
        <v>Không XL</v>
      </c>
      <c r="I39" s="16"/>
    </row>
    <row r="40" spans="1:9" s="3" customFormat="1" ht="18" customHeight="1">
      <c r="A40" s="11">
        <v>29</v>
      </c>
      <c r="B40" s="69" t="s">
        <v>293</v>
      </c>
      <c r="C40" s="13" t="s">
        <v>294</v>
      </c>
      <c r="D40" s="14" t="s">
        <v>295</v>
      </c>
      <c r="E40" s="71"/>
      <c r="F40" s="15" t="str">
        <f t="shared" si="0"/>
        <v>Không XL</v>
      </c>
      <c r="G40" s="11"/>
      <c r="H40" s="15" t="str">
        <f t="shared" si="1"/>
        <v>Không XL</v>
      </c>
      <c r="I40" s="16"/>
    </row>
    <row r="41" spans="1:9" s="3" customFormat="1" ht="18" customHeight="1">
      <c r="A41" s="11">
        <v>30</v>
      </c>
      <c r="B41" s="69" t="s">
        <v>296</v>
      </c>
      <c r="C41" s="13" t="s">
        <v>297</v>
      </c>
      <c r="D41" s="14" t="s">
        <v>298</v>
      </c>
      <c r="E41" s="71"/>
      <c r="F41" s="15" t="str">
        <f t="shared" ref="F41:F57" si="2">IF(AND(E41&gt;=90),"Xuất sắc",IF(AND(E41&gt;=80),"Tốt",IF(AND(E41&gt;=70),"Khá",IF(AND(E41&gt;=60),"TB",IF(AND(E41&gt;=50),"TB",IF(AND(E41&lt;50),IF(AND(E41&gt;0),"Yếu",IF(AND(E41=0),"Không XL"," "))))))))</f>
        <v>Không XL</v>
      </c>
      <c r="G41" s="11"/>
      <c r="H41" s="15" t="str">
        <f t="shared" ref="H41:H57" si="3">IF(AND(G41&gt;=90),"Xuất sắc",IF(AND(G41&gt;=80),"Tốt",IF(AND(G41&gt;=70),"Khá",IF(AND(G41&gt;=60),"TB",IF(AND(G41&gt;=50),"TB",IF(AND(G41&lt;50),IF(AND(G41&gt;0),"Yếu",IF(AND(G41=0),"Không XL"," "))))))))</f>
        <v>Không XL</v>
      </c>
      <c r="I41" s="16"/>
    </row>
    <row r="42" spans="1:9" s="3" customFormat="1" ht="18" customHeight="1">
      <c r="A42" s="11">
        <v>31</v>
      </c>
      <c r="B42" s="69" t="s">
        <v>299</v>
      </c>
      <c r="C42" s="13" t="s">
        <v>300</v>
      </c>
      <c r="D42" s="14" t="s">
        <v>301</v>
      </c>
      <c r="E42" s="71"/>
      <c r="F42" s="15" t="str">
        <f t="shared" si="2"/>
        <v>Không XL</v>
      </c>
      <c r="G42" s="11"/>
      <c r="H42" s="15" t="str">
        <f t="shared" si="3"/>
        <v>Không XL</v>
      </c>
      <c r="I42" s="16" t="s">
        <v>187</v>
      </c>
    </row>
    <row r="43" spans="1:9" s="3" customFormat="1" ht="18" customHeight="1">
      <c r="A43" s="11">
        <v>32</v>
      </c>
      <c r="B43" s="69" t="s">
        <v>302</v>
      </c>
      <c r="C43" s="13" t="s">
        <v>303</v>
      </c>
      <c r="D43" s="14" t="s">
        <v>304</v>
      </c>
      <c r="E43" s="71"/>
      <c r="F43" s="15" t="str">
        <f t="shared" si="2"/>
        <v>Không XL</v>
      </c>
      <c r="G43" s="11"/>
      <c r="H43" s="15" t="str">
        <f t="shared" si="3"/>
        <v>Không XL</v>
      </c>
      <c r="I43" s="16"/>
    </row>
    <row r="44" spans="1:9" s="3" customFormat="1" ht="18" customHeight="1">
      <c r="A44" s="11">
        <v>33</v>
      </c>
      <c r="B44" s="69" t="s">
        <v>305</v>
      </c>
      <c r="C44" s="13" t="s">
        <v>306</v>
      </c>
      <c r="D44" s="14" t="s">
        <v>307</v>
      </c>
      <c r="E44" s="71"/>
      <c r="F44" s="15" t="str">
        <f t="shared" si="2"/>
        <v>Không XL</v>
      </c>
      <c r="G44" s="11"/>
      <c r="H44" s="15" t="str">
        <f t="shared" si="3"/>
        <v>Không XL</v>
      </c>
      <c r="I44" s="16" t="s">
        <v>308</v>
      </c>
    </row>
    <row r="45" spans="1:9" s="3" customFormat="1" ht="18" customHeight="1">
      <c r="A45" s="11">
        <v>34</v>
      </c>
      <c r="B45" s="69" t="s">
        <v>310</v>
      </c>
      <c r="C45" s="13" t="s">
        <v>212</v>
      </c>
      <c r="D45" s="14" t="s">
        <v>311</v>
      </c>
      <c r="E45" s="71"/>
      <c r="F45" s="15" t="str">
        <f t="shared" si="2"/>
        <v>Không XL</v>
      </c>
      <c r="G45" s="11"/>
      <c r="H45" s="15" t="str">
        <f t="shared" si="3"/>
        <v>Không XL</v>
      </c>
      <c r="I45" s="16"/>
    </row>
    <row r="46" spans="1:9" s="3" customFormat="1" ht="18" customHeight="1">
      <c r="A46" s="11">
        <v>35</v>
      </c>
      <c r="B46" s="69" t="s">
        <v>312</v>
      </c>
      <c r="C46" s="13" t="s">
        <v>313</v>
      </c>
      <c r="D46" s="14" t="s">
        <v>314</v>
      </c>
      <c r="E46" s="71"/>
      <c r="F46" s="15" t="str">
        <f t="shared" si="2"/>
        <v>Không XL</v>
      </c>
      <c r="G46" s="11"/>
      <c r="H46" s="15" t="str">
        <f t="shared" si="3"/>
        <v>Không XL</v>
      </c>
      <c r="I46" s="16"/>
    </row>
    <row r="47" spans="1:9" s="3" customFormat="1" ht="18" customHeight="1">
      <c r="A47" s="11">
        <v>36</v>
      </c>
      <c r="B47" s="69" t="s">
        <v>315</v>
      </c>
      <c r="C47" s="13" t="s">
        <v>316</v>
      </c>
      <c r="D47" s="14" t="s">
        <v>314</v>
      </c>
      <c r="E47" s="71"/>
      <c r="F47" s="15" t="str">
        <f t="shared" si="2"/>
        <v>Không XL</v>
      </c>
      <c r="G47" s="11"/>
      <c r="H47" s="15" t="str">
        <f t="shared" si="3"/>
        <v>Không XL</v>
      </c>
      <c r="I47" s="16"/>
    </row>
    <row r="48" spans="1:9" s="3" customFormat="1" ht="18" customHeight="1">
      <c r="A48" s="11">
        <v>37</v>
      </c>
      <c r="B48" s="69" t="s">
        <v>317</v>
      </c>
      <c r="C48" s="13" t="s">
        <v>318</v>
      </c>
      <c r="D48" s="14" t="s">
        <v>319</v>
      </c>
      <c r="E48" s="71"/>
      <c r="F48" s="15" t="str">
        <f t="shared" si="2"/>
        <v>Không XL</v>
      </c>
      <c r="G48" s="11"/>
      <c r="H48" s="15" t="str">
        <f t="shared" si="3"/>
        <v>Không XL</v>
      </c>
      <c r="I48" s="16"/>
    </row>
    <row r="49" spans="1:9" s="3" customFormat="1" ht="18" customHeight="1">
      <c r="A49" s="11">
        <v>38</v>
      </c>
      <c r="B49" s="69" t="s">
        <v>320</v>
      </c>
      <c r="C49" s="13" t="s">
        <v>321</v>
      </c>
      <c r="D49" s="14" t="s">
        <v>322</v>
      </c>
      <c r="E49" s="71"/>
      <c r="F49" s="15" t="str">
        <f t="shared" si="2"/>
        <v>Không XL</v>
      </c>
      <c r="G49" s="11"/>
      <c r="H49" s="15" t="str">
        <f t="shared" si="3"/>
        <v>Không XL</v>
      </c>
      <c r="I49" s="16"/>
    </row>
    <row r="50" spans="1:9" s="3" customFormat="1" ht="18" customHeight="1">
      <c r="A50" s="11">
        <v>39</v>
      </c>
      <c r="B50" s="69" t="s">
        <v>323</v>
      </c>
      <c r="C50" s="13" t="s">
        <v>324</v>
      </c>
      <c r="D50" s="14" t="s">
        <v>325</v>
      </c>
      <c r="E50" s="71"/>
      <c r="F50" s="15" t="str">
        <f t="shared" si="2"/>
        <v>Không XL</v>
      </c>
      <c r="G50" s="11"/>
      <c r="H50" s="15" t="str">
        <f t="shared" si="3"/>
        <v>Không XL</v>
      </c>
      <c r="I50" s="16"/>
    </row>
    <row r="51" spans="1:9" s="3" customFormat="1" ht="18" customHeight="1">
      <c r="A51" s="11">
        <v>40</v>
      </c>
      <c r="B51" s="69" t="s">
        <v>326</v>
      </c>
      <c r="C51" s="13" t="s">
        <v>327</v>
      </c>
      <c r="D51" s="14" t="s">
        <v>328</v>
      </c>
      <c r="E51" s="71"/>
      <c r="F51" s="15" t="str">
        <f t="shared" si="2"/>
        <v>Không XL</v>
      </c>
      <c r="G51" s="11"/>
      <c r="H51" s="15" t="str">
        <f t="shared" si="3"/>
        <v>Không XL</v>
      </c>
      <c r="I51" s="72"/>
    </row>
    <row r="52" spans="1:9" s="3" customFormat="1" ht="18" customHeight="1">
      <c r="A52" s="11">
        <v>41</v>
      </c>
      <c r="B52" s="69" t="s">
        <v>329</v>
      </c>
      <c r="C52" s="13" t="s">
        <v>330</v>
      </c>
      <c r="D52" s="14" t="s">
        <v>328</v>
      </c>
      <c r="E52" s="71"/>
      <c r="F52" s="15" t="str">
        <f t="shared" si="2"/>
        <v>Không XL</v>
      </c>
      <c r="G52" s="11"/>
      <c r="H52" s="15" t="str">
        <f t="shared" si="3"/>
        <v>Không XL</v>
      </c>
      <c r="I52" s="16"/>
    </row>
    <row r="53" spans="1:9" s="3" customFormat="1" ht="18" customHeight="1">
      <c r="A53" s="11">
        <v>42</v>
      </c>
      <c r="B53" s="69" t="s">
        <v>331</v>
      </c>
      <c r="C53" s="13" t="s">
        <v>332</v>
      </c>
      <c r="D53" s="14" t="s">
        <v>333</v>
      </c>
      <c r="E53" s="71"/>
      <c r="F53" s="15" t="str">
        <f t="shared" si="2"/>
        <v>Không XL</v>
      </c>
      <c r="G53" s="11"/>
      <c r="H53" s="15" t="str">
        <f t="shared" si="3"/>
        <v>Không XL</v>
      </c>
      <c r="I53" s="16"/>
    </row>
    <row r="54" spans="1:9" s="3" customFormat="1" ht="18" customHeight="1">
      <c r="A54" s="11">
        <v>43</v>
      </c>
      <c r="B54" s="69" t="s">
        <v>334</v>
      </c>
      <c r="C54" s="13" t="s">
        <v>335</v>
      </c>
      <c r="D54" s="14" t="s">
        <v>336</v>
      </c>
      <c r="E54" s="71"/>
      <c r="F54" s="15" t="str">
        <f t="shared" si="2"/>
        <v>Không XL</v>
      </c>
      <c r="G54" s="11"/>
      <c r="H54" s="15" t="str">
        <f t="shared" si="3"/>
        <v>Không XL</v>
      </c>
      <c r="I54" s="16" t="s">
        <v>337</v>
      </c>
    </row>
    <row r="55" spans="1:9" s="3" customFormat="1" ht="18" customHeight="1">
      <c r="A55" s="11">
        <v>44</v>
      </c>
      <c r="B55" s="69" t="s">
        <v>339</v>
      </c>
      <c r="C55" s="13" t="s">
        <v>340</v>
      </c>
      <c r="D55" s="14" t="s">
        <v>338</v>
      </c>
      <c r="E55" s="71"/>
      <c r="F55" s="15" t="str">
        <f t="shared" si="2"/>
        <v>Không XL</v>
      </c>
      <c r="G55" s="11"/>
      <c r="H55" s="15" t="str">
        <f t="shared" si="3"/>
        <v>Không XL</v>
      </c>
      <c r="I55" s="16"/>
    </row>
    <row r="56" spans="1:9" s="3" customFormat="1" ht="18" customHeight="1">
      <c r="A56" s="11">
        <v>45</v>
      </c>
      <c r="B56" s="69" t="s">
        <v>341</v>
      </c>
      <c r="C56" s="13" t="s">
        <v>342</v>
      </c>
      <c r="D56" s="14" t="s">
        <v>343</v>
      </c>
      <c r="E56" s="71"/>
      <c r="F56" s="15" t="str">
        <f t="shared" si="2"/>
        <v>Không XL</v>
      </c>
      <c r="G56" s="11"/>
      <c r="H56" s="15" t="str">
        <f t="shared" si="3"/>
        <v>Không XL</v>
      </c>
      <c r="I56" s="72"/>
    </row>
    <row r="57" spans="1:9" s="3" customFormat="1" ht="18" customHeight="1">
      <c r="A57" s="11">
        <v>46</v>
      </c>
      <c r="B57" s="69" t="s">
        <v>346</v>
      </c>
      <c r="C57" s="13" t="s">
        <v>347</v>
      </c>
      <c r="D57" s="14" t="s">
        <v>348</v>
      </c>
      <c r="E57" s="71"/>
      <c r="F57" s="15" t="str">
        <f t="shared" si="2"/>
        <v>Không XL</v>
      </c>
      <c r="G57" s="11"/>
      <c r="H57" s="15" t="str">
        <f t="shared" si="3"/>
        <v>Không XL</v>
      </c>
      <c r="I57" s="16"/>
    </row>
    <row r="58" spans="1:9" ht="20.100000000000001" customHeight="1">
      <c r="A58" s="6"/>
      <c r="B58" s="6"/>
      <c r="C58" s="119" t="s">
        <v>148</v>
      </c>
      <c r="D58" s="119"/>
      <c r="E58" s="119"/>
      <c r="F58" s="119"/>
      <c r="G58" s="119"/>
      <c r="H58" s="119"/>
      <c r="I58" s="119"/>
    </row>
    <row r="59" spans="1:9" ht="18" customHeight="1">
      <c r="C59" s="110" t="s">
        <v>149</v>
      </c>
      <c r="D59" s="111"/>
      <c r="E59" s="120" t="s">
        <v>144</v>
      </c>
      <c r="F59" s="121"/>
      <c r="G59" s="120" t="s">
        <v>145</v>
      </c>
      <c r="H59" s="121"/>
      <c r="I59" s="104" t="s">
        <v>10</v>
      </c>
    </row>
    <row r="60" spans="1:9" s="3" customFormat="1" ht="18" customHeight="1">
      <c r="C60" s="112"/>
      <c r="D60" s="113"/>
      <c r="E60" s="10" t="s">
        <v>150</v>
      </c>
      <c r="F60" s="16" t="s">
        <v>151</v>
      </c>
      <c r="G60" s="10" t="s">
        <v>150</v>
      </c>
      <c r="H60" s="16" t="s">
        <v>151</v>
      </c>
      <c r="I60" s="105"/>
    </row>
    <row r="61" spans="1:9" ht="18" customHeight="1">
      <c r="C61" s="114" t="s">
        <v>152</v>
      </c>
      <c r="D61" s="115"/>
      <c r="E61" s="17">
        <f>COUNTIF(F12:F57,"Xuất sắc")</f>
        <v>0</v>
      </c>
      <c r="F61" s="18">
        <f>E61*100/$A$57</f>
        <v>0</v>
      </c>
      <c r="G61" s="17">
        <f>COUNTIF(H12:H57,"Xuất sắc")</f>
        <v>0</v>
      </c>
      <c r="H61" s="18">
        <f>G61*100/$A$57</f>
        <v>0</v>
      </c>
      <c r="I61" s="32"/>
    </row>
    <row r="62" spans="1:9" ht="18" customHeight="1">
      <c r="C62" s="114" t="s">
        <v>153</v>
      </c>
      <c r="D62" s="115"/>
      <c r="E62" s="17">
        <f>COUNTIF(F12:F57,"Tốt")</f>
        <v>0</v>
      </c>
      <c r="F62" s="18">
        <f t="shared" ref="F62:F66" si="4">E62*100/$A$57</f>
        <v>0</v>
      </c>
      <c r="G62" s="17">
        <f>COUNTIF(H12:H57,"Tốt")</f>
        <v>0</v>
      </c>
      <c r="H62" s="18">
        <f t="shared" ref="H62:H66" si="5">G62*100/$A$57</f>
        <v>0</v>
      </c>
      <c r="I62" s="32"/>
    </row>
    <row r="63" spans="1:9" ht="18" customHeight="1">
      <c r="C63" s="114" t="s">
        <v>154</v>
      </c>
      <c r="D63" s="115"/>
      <c r="E63" s="17">
        <f>COUNTIF(F12:F57,"Khá")</f>
        <v>0</v>
      </c>
      <c r="F63" s="18">
        <f t="shared" si="4"/>
        <v>0</v>
      </c>
      <c r="G63" s="17">
        <f>COUNTIF(H12:H57,"Khá")</f>
        <v>0</v>
      </c>
      <c r="H63" s="18">
        <f t="shared" si="5"/>
        <v>0</v>
      </c>
      <c r="I63" s="32"/>
    </row>
    <row r="64" spans="1:9" ht="18" customHeight="1">
      <c r="C64" s="114" t="s">
        <v>155</v>
      </c>
      <c r="D64" s="115"/>
      <c r="E64" s="17">
        <f>COUNTIF(F12:F57,"TB")</f>
        <v>0</v>
      </c>
      <c r="F64" s="18">
        <f t="shared" si="4"/>
        <v>0</v>
      </c>
      <c r="G64" s="17">
        <f>COUNTIF(H12:H57,"TB")</f>
        <v>0</v>
      </c>
      <c r="H64" s="18">
        <f t="shared" si="5"/>
        <v>0</v>
      </c>
      <c r="I64" s="32"/>
    </row>
    <row r="65" spans="1:9" ht="18" customHeight="1">
      <c r="C65" s="114" t="s">
        <v>156</v>
      </c>
      <c r="D65" s="115"/>
      <c r="E65" s="17">
        <f>COUNTIF(F12:F57,"Yếu")</f>
        <v>0</v>
      </c>
      <c r="F65" s="18">
        <f t="shared" si="4"/>
        <v>0</v>
      </c>
      <c r="G65" s="17">
        <f>COUNTIF(H12:H57,"Yếu")</f>
        <v>0</v>
      </c>
      <c r="H65" s="18">
        <f t="shared" si="5"/>
        <v>0</v>
      </c>
      <c r="I65" s="32"/>
    </row>
    <row r="66" spans="1:9" ht="18" customHeight="1" thickBot="1">
      <c r="C66" s="116" t="s">
        <v>157</v>
      </c>
      <c r="D66" s="117"/>
      <c r="E66" s="19">
        <f>COUNTIF(F12:F57,"Không XL")</f>
        <v>46</v>
      </c>
      <c r="F66" s="20">
        <f t="shared" si="4"/>
        <v>100</v>
      </c>
      <c r="G66" s="19">
        <f>COUNTIF(H12:H57,"Không XL")</f>
        <v>46</v>
      </c>
      <c r="H66" s="20">
        <f t="shared" si="5"/>
        <v>100</v>
      </c>
      <c r="I66" s="33"/>
    </row>
    <row r="67" spans="1:9" ht="9" customHeight="1">
      <c r="C67" s="21"/>
      <c r="D67" s="21"/>
      <c r="F67" s="22"/>
    </row>
    <row r="68" spans="1:9" ht="18" customHeight="1">
      <c r="E68" s="118" t="s">
        <v>553</v>
      </c>
      <c r="F68" s="118"/>
      <c r="G68" s="118"/>
      <c r="H68" s="118"/>
      <c r="I68" s="118"/>
    </row>
    <row r="69" spans="1:9" ht="16.5" customHeight="1">
      <c r="A69" s="34"/>
      <c r="B69" s="97" t="s">
        <v>546</v>
      </c>
      <c r="C69" s="97"/>
      <c r="D69" s="97" t="s">
        <v>547</v>
      </c>
      <c r="E69" s="97"/>
      <c r="F69" s="97"/>
      <c r="G69" s="128" t="s">
        <v>548</v>
      </c>
      <c r="H69" s="128"/>
      <c r="I69" s="128"/>
    </row>
    <row r="70" spans="1:9" ht="16.5">
      <c r="D70" s="74"/>
      <c r="I70" s="80"/>
    </row>
    <row r="71" spans="1:9" ht="16.5">
      <c r="D71" s="74"/>
      <c r="I71" s="80"/>
    </row>
    <row r="72" spans="1:9" ht="16.5">
      <c r="D72" s="74"/>
      <c r="I72" s="80"/>
    </row>
    <row r="73" spans="1:9" ht="16.5">
      <c r="D73" s="74"/>
      <c r="I73" s="80"/>
    </row>
    <row r="74" spans="1:9" s="82" customFormat="1" ht="16.5" customHeight="1">
      <c r="B74" s="129" t="s">
        <v>549</v>
      </c>
      <c r="C74" s="129"/>
      <c r="D74" s="129" t="s">
        <v>162</v>
      </c>
      <c r="E74" s="129"/>
      <c r="F74" s="129"/>
      <c r="G74" s="129" t="s">
        <v>514</v>
      </c>
      <c r="H74" s="129"/>
      <c r="I74" s="129"/>
    </row>
  </sheetData>
  <mergeCells count="33">
    <mergeCell ref="A2:D2"/>
    <mergeCell ref="E2:I2"/>
    <mergeCell ref="A3:D3"/>
    <mergeCell ref="E3:I3"/>
    <mergeCell ref="A4:D4"/>
    <mergeCell ref="E4:I4"/>
    <mergeCell ref="C61:D61"/>
    <mergeCell ref="C62:D62"/>
    <mergeCell ref="A6:I6"/>
    <mergeCell ref="A7:I7"/>
    <mergeCell ref="A8:I8"/>
    <mergeCell ref="E10:F10"/>
    <mergeCell ref="G10:H10"/>
    <mergeCell ref="C63:D63"/>
    <mergeCell ref="C64:D64"/>
    <mergeCell ref="C65:D65"/>
    <mergeCell ref="C66:D66"/>
    <mergeCell ref="E68:I68"/>
    <mergeCell ref="A10:A11"/>
    <mergeCell ref="B10:B11"/>
    <mergeCell ref="I10:I11"/>
    <mergeCell ref="I59:I60"/>
    <mergeCell ref="C10:D11"/>
    <mergeCell ref="C59:D60"/>
    <mergeCell ref="C58:I58"/>
    <mergeCell ref="E59:F59"/>
    <mergeCell ref="G59:H59"/>
    <mergeCell ref="B69:C69"/>
    <mergeCell ref="D69:F69"/>
    <mergeCell ref="G69:I69"/>
    <mergeCell ref="B74:C74"/>
    <mergeCell ref="D74:F74"/>
    <mergeCell ref="G74:I74"/>
  </mergeCells>
  <pageMargins left="0.51181102362204722" right="0.23622047244094491" top="0.45" bottom="0.23622047244094491" header="0" footer="0.19685039370078741"/>
  <pageSetup paperSize="9" scale="95" orientation="portrait" r:id="rId1"/>
  <headerFooter differentFirst="1">
    <oddHeader>&amp;C&amp;P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9"/>
  <sheetViews>
    <sheetView view="pageBreakPreview" topLeftCell="A41" zoomScaleNormal="100" workbookViewId="0">
      <selection activeCell="I12" sqref="I12:I52"/>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4.95"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554</v>
      </c>
      <c r="B8" s="124"/>
      <c r="C8" s="124"/>
      <c r="D8" s="124"/>
      <c r="E8" s="124"/>
      <c r="F8" s="124"/>
      <c r="G8" s="124"/>
      <c r="H8" s="124"/>
      <c r="I8" s="124"/>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21.75" customHeight="1">
      <c r="A12" s="11">
        <v>1</v>
      </c>
      <c r="B12" s="69" t="s">
        <v>349</v>
      </c>
      <c r="C12" s="13" t="s">
        <v>350</v>
      </c>
      <c r="D12" s="14" t="s">
        <v>351</v>
      </c>
      <c r="E12" s="71"/>
      <c r="F12" s="15" t="str">
        <f>IF(AND(E12&gt;=90),"Xuất sắc",IF(AND(E12&gt;=80),"Tốt",IF(AND(E12&gt;=70),"Khá",IF(AND(E12&gt;=60),"TB",IF(AND(E12&gt;=50),"TB",IF(AND(E12&lt;50),IF(AND(E12&gt;0),"Yếu",IF(AND(E12=0),"Không XL"," "))))))))</f>
        <v>Không XL</v>
      </c>
      <c r="G12" s="11"/>
      <c r="H12" s="15" t="str">
        <f>IF(AND(G12&gt;=90),"Xuất sắc",IF(AND(G12&gt;=80),"Tốt",IF(AND(G12&gt;=70),"Khá",IF(AND(G12&gt;=60),"TB",IF(AND(G12&gt;=50),"TB",IF(AND(G12&lt;50),IF(AND(G12&gt;0),"Yếu",IF(AND(G12=0),"Không XL"," "))))))))</f>
        <v>Không XL</v>
      </c>
      <c r="I12" s="35"/>
    </row>
    <row r="13" spans="1:20" s="3" customFormat="1" ht="21.75" customHeight="1">
      <c r="A13" s="11">
        <v>2</v>
      </c>
      <c r="B13" s="69" t="s">
        <v>352</v>
      </c>
      <c r="C13" s="13" t="s">
        <v>353</v>
      </c>
      <c r="D13" s="14" t="s">
        <v>217</v>
      </c>
      <c r="E13" s="71"/>
      <c r="F13" s="15" t="str">
        <f t="shared" ref="F13:F52" si="0">IF(AND(E13&gt;=90),"Xuất sắc",IF(AND(E13&gt;=80),"Tốt",IF(AND(E13&gt;=70),"Khá",IF(AND(E13&gt;=60),"TB",IF(AND(E13&gt;=50),"TB",IF(AND(E13&lt;50),IF(AND(E13&gt;0),"Yếu",IF(AND(E13=0),"Không XL"," "))))))))</f>
        <v>Không XL</v>
      </c>
      <c r="G13" s="11"/>
      <c r="H13" s="15" t="str">
        <f t="shared" ref="H13:H52" si="1">IF(AND(G13&gt;=90),"Xuất sắc",IF(AND(G13&gt;=80),"Tốt",IF(AND(G13&gt;=70),"Khá",IF(AND(G13&gt;=60),"TB",IF(AND(G13&gt;=50),"TB",IF(AND(G13&lt;50),IF(AND(G13&gt;0),"Yếu",IF(AND(G13=0),"Không XL"," "))))))))</f>
        <v>Không XL</v>
      </c>
      <c r="I13" s="35"/>
    </row>
    <row r="14" spans="1:20" s="3" customFormat="1" ht="21.75" customHeight="1">
      <c r="A14" s="11">
        <v>3</v>
      </c>
      <c r="B14" s="69" t="s">
        <v>354</v>
      </c>
      <c r="C14" s="13" t="s">
        <v>355</v>
      </c>
      <c r="D14" s="14" t="s">
        <v>356</v>
      </c>
      <c r="E14" s="71"/>
      <c r="F14" s="15" t="str">
        <f t="shared" si="0"/>
        <v>Không XL</v>
      </c>
      <c r="G14" s="11"/>
      <c r="H14" s="15" t="str">
        <f t="shared" si="1"/>
        <v>Không XL</v>
      </c>
      <c r="I14" s="35"/>
    </row>
    <row r="15" spans="1:20" s="3" customFormat="1" ht="21.75" customHeight="1">
      <c r="A15" s="11">
        <v>4</v>
      </c>
      <c r="B15" s="69" t="s">
        <v>357</v>
      </c>
      <c r="C15" s="13" t="s">
        <v>358</v>
      </c>
      <c r="D15" s="14" t="s">
        <v>359</v>
      </c>
      <c r="E15" s="71"/>
      <c r="F15" s="15" t="str">
        <f t="shared" si="0"/>
        <v>Không XL</v>
      </c>
      <c r="G15" s="11"/>
      <c r="H15" s="15" t="str">
        <f t="shared" si="1"/>
        <v>Không XL</v>
      </c>
      <c r="I15" s="16"/>
    </row>
    <row r="16" spans="1:20" s="3" customFormat="1" ht="21.75" customHeight="1">
      <c r="A16" s="11">
        <v>5</v>
      </c>
      <c r="B16" s="69" t="s">
        <v>360</v>
      </c>
      <c r="C16" s="13" t="s">
        <v>361</v>
      </c>
      <c r="D16" s="14" t="s">
        <v>362</v>
      </c>
      <c r="E16" s="71"/>
      <c r="F16" s="15" t="str">
        <f t="shared" si="0"/>
        <v>Không XL</v>
      </c>
      <c r="G16" s="11"/>
      <c r="H16" s="15" t="str">
        <f t="shared" si="1"/>
        <v>Không XL</v>
      </c>
      <c r="I16" s="16"/>
    </row>
    <row r="17" spans="1:9" s="3" customFormat="1" ht="21.75" customHeight="1">
      <c r="A17" s="11">
        <v>6</v>
      </c>
      <c r="B17" s="69" t="s">
        <v>364</v>
      </c>
      <c r="C17" s="13" t="s">
        <v>282</v>
      </c>
      <c r="D17" s="14" t="s">
        <v>236</v>
      </c>
      <c r="E17" s="71"/>
      <c r="F17" s="15" t="str">
        <f t="shared" si="0"/>
        <v>Không XL</v>
      </c>
      <c r="G17" s="11"/>
      <c r="H17" s="15" t="str">
        <f t="shared" si="1"/>
        <v>Không XL</v>
      </c>
      <c r="I17" s="16"/>
    </row>
    <row r="18" spans="1:9" s="3" customFormat="1" ht="21.75" customHeight="1">
      <c r="A18" s="11">
        <v>7</v>
      </c>
      <c r="B18" s="69" t="s">
        <v>365</v>
      </c>
      <c r="C18" s="13" t="s">
        <v>344</v>
      </c>
      <c r="D18" s="14" t="s">
        <v>366</v>
      </c>
      <c r="E18" s="71"/>
      <c r="F18" s="15" t="str">
        <f t="shared" si="0"/>
        <v>Không XL</v>
      </c>
      <c r="G18" s="11"/>
      <c r="H18" s="15" t="str">
        <f t="shared" si="1"/>
        <v>Không XL</v>
      </c>
      <c r="I18" s="16" t="s">
        <v>226</v>
      </c>
    </row>
    <row r="19" spans="1:9" s="3" customFormat="1" ht="21.75" customHeight="1">
      <c r="A19" s="11">
        <v>8</v>
      </c>
      <c r="B19" s="69" t="s">
        <v>367</v>
      </c>
      <c r="C19" s="13" t="s">
        <v>368</v>
      </c>
      <c r="D19" s="14" t="s">
        <v>369</v>
      </c>
      <c r="E19" s="71"/>
      <c r="F19" s="15" t="str">
        <f t="shared" si="0"/>
        <v>Không XL</v>
      </c>
      <c r="G19" s="11"/>
      <c r="H19" s="15" t="str">
        <f t="shared" si="1"/>
        <v>Không XL</v>
      </c>
      <c r="I19" s="16" t="s">
        <v>240</v>
      </c>
    </row>
    <row r="20" spans="1:9" s="3" customFormat="1" ht="21.75" customHeight="1">
      <c r="A20" s="11">
        <v>9</v>
      </c>
      <c r="B20" s="69" t="s">
        <v>370</v>
      </c>
      <c r="C20" s="13" t="s">
        <v>185</v>
      </c>
      <c r="D20" s="14" t="s">
        <v>179</v>
      </c>
      <c r="E20" s="71"/>
      <c r="F20" s="15" t="str">
        <f t="shared" si="0"/>
        <v>Không XL</v>
      </c>
      <c r="G20" s="11"/>
      <c r="H20" s="15" t="str">
        <f t="shared" si="1"/>
        <v>Không XL</v>
      </c>
      <c r="I20" s="35"/>
    </row>
    <row r="21" spans="1:9" s="3" customFormat="1" ht="21.75" customHeight="1">
      <c r="A21" s="11">
        <v>10</v>
      </c>
      <c r="B21" s="69" t="s">
        <v>371</v>
      </c>
      <c r="C21" s="13" t="s">
        <v>355</v>
      </c>
      <c r="D21" s="14" t="s">
        <v>372</v>
      </c>
      <c r="E21" s="71"/>
      <c r="F21" s="15" t="str">
        <f t="shared" si="0"/>
        <v>Không XL</v>
      </c>
      <c r="G21" s="11"/>
      <c r="H21" s="15" t="str">
        <f t="shared" si="1"/>
        <v>Không XL</v>
      </c>
      <c r="I21" s="83" t="s">
        <v>555</v>
      </c>
    </row>
    <row r="22" spans="1:9" s="3" customFormat="1" ht="21.75" customHeight="1">
      <c r="A22" s="11">
        <v>11</v>
      </c>
      <c r="B22" s="69" t="s">
        <v>373</v>
      </c>
      <c r="C22" s="13" t="s">
        <v>374</v>
      </c>
      <c r="D22" s="14" t="s">
        <v>375</v>
      </c>
      <c r="E22" s="71"/>
      <c r="F22" s="15" t="str">
        <f t="shared" si="0"/>
        <v>Không XL</v>
      </c>
      <c r="G22" s="11"/>
      <c r="H22" s="15" t="str">
        <f t="shared" si="1"/>
        <v>Không XL</v>
      </c>
      <c r="I22" s="35"/>
    </row>
    <row r="23" spans="1:9" s="3" customFormat="1" ht="21.75" customHeight="1">
      <c r="A23" s="11">
        <v>12</v>
      </c>
      <c r="B23" s="69" t="s">
        <v>376</v>
      </c>
      <c r="C23" s="13" t="s">
        <v>225</v>
      </c>
      <c r="D23" s="14" t="s">
        <v>188</v>
      </c>
      <c r="E23" s="71"/>
      <c r="F23" s="15" t="str">
        <f t="shared" si="0"/>
        <v>Không XL</v>
      </c>
      <c r="G23" s="11"/>
      <c r="H23" s="15" t="str">
        <f t="shared" si="1"/>
        <v>Không XL</v>
      </c>
      <c r="I23" s="35"/>
    </row>
    <row r="24" spans="1:9" s="3" customFormat="1" ht="21.75" customHeight="1">
      <c r="A24" s="11">
        <v>13</v>
      </c>
      <c r="B24" s="69" t="s">
        <v>377</v>
      </c>
      <c r="C24" s="13" t="s">
        <v>262</v>
      </c>
      <c r="D24" s="14" t="s">
        <v>191</v>
      </c>
      <c r="E24" s="71"/>
      <c r="F24" s="15" t="str">
        <f t="shared" si="0"/>
        <v>Không XL</v>
      </c>
      <c r="G24" s="11"/>
      <c r="H24" s="15" t="str">
        <f t="shared" si="1"/>
        <v>Không XL</v>
      </c>
      <c r="I24" s="35"/>
    </row>
    <row r="25" spans="1:9" s="3" customFormat="1" ht="21.75" customHeight="1">
      <c r="A25" s="11">
        <v>14</v>
      </c>
      <c r="B25" s="69" t="s">
        <v>378</v>
      </c>
      <c r="C25" s="13" t="s">
        <v>379</v>
      </c>
      <c r="D25" s="14" t="s">
        <v>260</v>
      </c>
      <c r="E25" s="71"/>
      <c r="F25" s="15" t="str">
        <f t="shared" si="0"/>
        <v>Không XL</v>
      </c>
      <c r="G25" s="11"/>
      <c r="H25" s="15" t="str">
        <f t="shared" si="1"/>
        <v>Không XL</v>
      </c>
      <c r="I25" s="35" t="s">
        <v>187</v>
      </c>
    </row>
    <row r="26" spans="1:9" s="3" customFormat="1" ht="21.75" customHeight="1">
      <c r="A26" s="11">
        <v>15</v>
      </c>
      <c r="B26" s="69" t="s">
        <v>380</v>
      </c>
      <c r="C26" s="13" t="s">
        <v>381</v>
      </c>
      <c r="D26" s="14" t="s">
        <v>382</v>
      </c>
      <c r="E26" s="71"/>
      <c r="F26" s="15" t="str">
        <f t="shared" si="0"/>
        <v>Không XL</v>
      </c>
      <c r="G26" s="11"/>
      <c r="H26" s="15" t="str">
        <f t="shared" si="1"/>
        <v>Không XL</v>
      </c>
      <c r="I26" s="35" t="s">
        <v>180</v>
      </c>
    </row>
    <row r="27" spans="1:9" s="3" customFormat="1" ht="21.75" customHeight="1">
      <c r="A27" s="11">
        <v>16</v>
      </c>
      <c r="B27" s="69" t="s">
        <v>383</v>
      </c>
      <c r="C27" s="13" t="s">
        <v>384</v>
      </c>
      <c r="D27" s="14" t="s">
        <v>385</v>
      </c>
      <c r="E27" s="71"/>
      <c r="F27" s="15" t="str">
        <f t="shared" si="0"/>
        <v>Không XL</v>
      </c>
      <c r="G27" s="11"/>
      <c r="H27" s="15" t="str">
        <f t="shared" si="1"/>
        <v>Không XL</v>
      </c>
      <c r="I27" s="35"/>
    </row>
    <row r="28" spans="1:9" s="3" customFormat="1" ht="21.75" customHeight="1">
      <c r="A28" s="11">
        <v>17</v>
      </c>
      <c r="B28" s="69" t="s">
        <v>386</v>
      </c>
      <c r="C28" s="13" t="s">
        <v>387</v>
      </c>
      <c r="D28" s="14" t="s">
        <v>388</v>
      </c>
      <c r="E28" s="71"/>
      <c r="F28" s="15" t="str">
        <f t="shared" si="0"/>
        <v>Không XL</v>
      </c>
      <c r="G28" s="11"/>
      <c r="H28" s="15" t="str">
        <f t="shared" si="1"/>
        <v>Không XL</v>
      </c>
      <c r="I28" s="35"/>
    </row>
    <row r="29" spans="1:9" s="3" customFormat="1" ht="21.75" customHeight="1">
      <c r="A29" s="11">
        <v>18</v>
      </c>
      <c r="B29" s="69" t="s">
        <v>389</v>
      </c>
      <c r="C29" s="13" t="s">
        <v>390</v>
      </c>
      <c r="D29" s="14" t="s">
        <v>204</v>
      </c>
      <c r="E29" s="71"/>
      <c r="F29" s="15" t="str">
        <f t="shared" si="0"/>
        <v>Không XL</v>
      </c>
      <c r="G29" s="11"/>
      <c r="H29" s="15" t="str">
        <f t="shared" si="1"/>
        <v>Không XL</v>
      </c>
      <c r="I29" s="35"/>
    </row>
    <row r="30" spans="1:9" s="3" customFormat="1" ht="21.75" customHeight="1">
      <c r="A30" s="11">
        <v>19</v>
      </c>
      <c r="B30" s="69" t="s">
        <v>391</v>
      </c>
      <c r="C30" s="13" t="s">
        <v>257</v>
      </c>
      <c r="D30" s="14" t="s">
        <v>207</v>
      </c>
      <c r="E30" s="71"/>
      <c r="F30" s="15" t="str">
        <f t="shared" si="0"/>
        <v>Không XL</v>
      </c>
      <c r="G30" s="11"/>
      <c r="H30" s="15" t="str">
        <f t="shared" si="1"/>
        <v>Không XL</v>
      </c>
      <c r="I30" s="35"/>
    </row>
    <row r="31" spans="1:9" s="3" customFormat="1" ht="21.75" customHeight="1">
      <c r="A31" s="11">
        <v>20</v>
      </c>
      <c r="B31" s="69" t="s">
        <v>392</v>
      </c>
      <c r="C31" s="13" t="s">
        <v>393</v>
      </c>
      <c r="D31" s="14" t="s">
        <v>280</v>
      </c>
      <c r="E31" s="71"/>
      <c r="F31" s="15" t="str">
        <f t="shared" si="0"/>
        <v>Không XL</v>
      </c>
      <c r="G31" s="11"/>
      <c r="H31" s="15" t="str">
        <f t="shared" si="1"/>
        <v>Không XL</v>
      </c>
      <c r="I31" s="35"/>
    </row>
    <row r="32" spans="1:9" s="3" customFormat="1" ht="21.75" customHeight="1">
      <c r="A32" s="11">
        <v>21</v>
      </c>
      <c r="B32" s="69" t="s">
        <v>394</v>
      </c>
      <c r="C32" s="13" t="s">
        <v>395</v>
      </c>
      <c r="D32" s="14" t="s">
        <v>213</v>
      </c>
      <c r="E32" s="71"/>
      <c r="F32" s="15" t="str">
        <f t="shared" si="0"/>
        <v>Không XL</v>
      </c>
      <c r="G32" s="11"/>
      <c r="H32" s="15" t="str">
        <f t="shared" si="1"/>
        <v>Không XL</v>
      </c>
      <c r="I32" s="35"/>
    </row>
    <row r="33" spans="1:9" s="3" customFormat="1" ht="21.75" customHeight="1">
      <c r="A33" s="11">
        <v>22</v>
      </c>
      <c r="B33" s="69" t="s">
        <v>396</v>
      </c>
      <c r="C33" s="13" t="s">
        <v>397</v>
      </c>
      <c r="D33" s="14" t="s">
        <v>398</v>
      </c>
      <c r="E33" s="71"/>
      <c r="F33" s="15" t="str">
        <f t="shared" si="0"/>
        <v>Không XL</v>
      </c>
      <c r="G33" s="11"/>
      <c r="H33" s="15" t="str">
        <f t="shared" si="1"/>
        <v>Không XL</v>
      </c>
      <c r="I33" s="35"/>
    </row>
    <row r="34" spans="1:9" s="3" customFormat="1" ht="21.75" customHeight="1">
      <c r="A34" s="11">
        <v>23</v>
      </c>
      <c r="B34" s="69" t="s">
        <v>399</v>
      </c>
      <c r="C34" s="13" t="s">
        <v>282</v>
      </c>
      <c r="D34" s="14" t="s">
        <v>400</v>
      </c>
      <c r="E34" s="71"/>
      <c r="F34" s="15" t="str">
        <f t="shared" si="0"/>
        <v>Không XL</v>
      </c>
      <c r="G34" s="11"/>
      <c r="H34" s="15" t="str">
        <f t="shared" si="1"/>
        <v>Không XL</v>
      </c>
      <c r="I34" s="35"/>
    </row>
    <row r="35" spans="1:9" s="3" customFormat="1" ht="21.75" customHeight="1">
      <c r="A35" s="11">
        <v>24</v>
      </c>
      <c r="B35" s="69" t="s">
        <v>401</v>
      </c>
      <c r="C35" s="13" t="s">
        <v>402</v>
      </c>
      <c r="D35" s="14" t="s">
        <v>400</v>
      </c>
      <c r="E35" s="71"/>
      <c r="F35" s="15" t="str">
        <f t="shared" si="0"/>
        <v>Không XL</v>
      </c>
      <c r="G35" s="11"/>
      <c r="H35" s="15" t="str">
        <f t="shared" si="1"/>
        <v>Không XL</v>
      </c>
      <c r="I35" s="35"/>
    </row>
    <row r="36" spans="1:9" s="3" customFormat="1" ht="21.75" customHeight="1">
      <c r="A36" s="11">
        <v>25</v>
      </c>
      <c r="B36" s="69" t="s">
        <v>403</v>
      </c>
      <c r="C36" s="13" t="s">
        <v>404</v>
      </c>
      <c r="D36" s="14" t="s">
        <v>287</v>
      </c>
      <c r="E36" s="71"/>
      <c r="F36" s="15" t="str">
        <f t="shared" si="0"/>
        <v>Không XL</v>
      </c>
      <c r="G36" s="11"/>
      <c r="H36" s="15" t="str">
        <f t="shared" si="1"/>
        <v>Không XL</v>
      </c>
      <c r="I36" s="35"/>
    </row>
    <row r="37" spans="1:9" s="3" customFormat="1" ht="21.75" customHeight="1">
      <c r="A37" s="11">
        <v>26</v>
      </c>
      <c r="B37" s="69" t="s">
        <v>405</v>
      </c>
      <c r="C37" s="13" t="s">
        <v>406</v>
      </c>
      <c r="D37" s="14" t="s">
        <v>407</v>
      </c>
      <c r="E37" s="71"/>
      <c r="F37" s="15" t="str">
        <f t="shared" si="0"/>
        <v>Không XL</v>
      </c>
      <c r="G37" s="11"/>
      <c r="H37" s="15" t="str">
        <f t="shared" si="1"/>
        <v>Không XL</v>
      </c>
      <c r="I37" s="35"/>
    </row>
    <row r="38" spans="1:9" s="3" customFormat="1" ht="21.75" customHeight="1">
      <c r="A38" s="11">
        <v>27</v>
      </c>
      <c r="B38" s="69" t="s">
        <v>408</v>
      </c>
      <c r="C38" s="13" t="s">
        <v>409</v>
      </c>
      <c r="D38" s="14" t="s">
        <v>410</v>
      </c>
      <c r="E38" s="71"/>
      <c r="F38" s="15" t="str">
        <f t="shared" si="0"/>
        <v>Không XL</v>
      </c>
      <c r="G38" s="11"/>
      <c r="H38" s="15" t="str">
        <f t="shared" si="1"/>
        <v>Không XL</v>
      </c>
      <c r="I38" s="35"/>
    </row>
    <row r="39" spans="1:9" s="3" customFormat="1" ht="21.75" customHeight="1">
      <c r="A39" s="11">
        <v>28</v>
      </c>
      <c r="B39" s="69" t="s">
        <v>411</v>
      </c>
      <c r="C39" s="13" t="s">
        <v>412</v>
      </c>
      <c r="D39" s="14" t="s">
        <v>298</v>
      </c>
      <c r="E39" s="71"/>
      <c r="F39" s="15" t="str">
        <f t="shared" si="0"/>
        <v>Không XL</v>
      </c>
      <c r="G39" s="11"/>
      <c r="H39" s="15" t="str">
        <f t="shared" si="1"/>
        <v>Không XL</v>
      </c>
      <c r="I39" s="35"/>
    </row>
    <row r="40" spans="1:9" s="3" customFormat="1" ht="21.75" customHeight="1">
      <c r="A40" s="11">
        <v>29</v>
      </c>
      <c r="B40" s="69" t="s">
        <v>413</v>
      </c>
      <c r="C40" s="13" t="s">
        <v>414</v>
      </c>
      <c r="D40" s="14" t="s">
        <v>415</v>
      </c>
      <c r="E40" s="71"/>
      <c r="F40" s="15" t="str">
        <f t="shared" si="0"/>
        <v>Không XL</v>
      </c>
      <c r="G40" s="11"/>
      <c r="H40" s="15" t="str">
        <f t="shared" si="1"/>
        <v>Không XL</v>
      </c>
      <c r="I40" s="35"/>
    </row>
    <row r="41" spans="1:9" s="3" customFormat="1" ht="21.75" customHeight="1">
      <c r="A41" s="11">
        <v>30</v>
      </c>
      <c r="B41" s="69" t="s">
        <v>416</v>
      </c>
      <c r="C41" s="13" t="s">
        <v>417</v>
      </c>
      <c r="D41" s="14" t="s">
        <v>301</v>
      </c>
      <c r="E41" s="71"/>
      <c r="F41" s="15" t="str">
        <f t="shared" si="0"/>
        <v>Không XL</v>
      </c>
      <c r="G41" s="11"/>
      <c r="H41" s="15" t="str">
        <f t="shared" si="1"/>
        <v>Không XL</v>
      </c>
      <c r="I41" s="35"/>
    </row>
    <row r="42" spans="1:9" s="3" customFormat="1" ht="21.75" customHeight="1">
      <c r="A42" s="11">
        <v>31</v>
      </c>
      <c r="B42" s="69" t="s">
        <v>418</v>
      </c>
      <c r="C42" s="13" t="s">
        <v>419</v>
      </c>
      <c r="D42" s="14" t="s">
        <v>420</v>
      </c>
      <c r="E42" s="71"/>
      <c r="F42" s="15" t="str">
        <f t="shared" si="0"/>
        <v>Không XL</v>
      </c>
      <c r="G42" s="11"/>
      <c r="H42" s="15" t="str">
        <f t="shared" si="1"/>
        <v>Không XL</v>
      </c>
      <c r="I42" s="35"/>
    </row>
    <row r="43" spans="1:9" s="3" customFormat="1" ht="21.75" customHeight="1">
      <c r="A43" s="11">
        <v>32</v>
      </c>
      <c r="B43" s="69" t="s">
        <v>421</v>
      </c>
      <c r="C43" s="13" t="s">
        <v>422</v>
      </c>
      <c r="D43" s="14" t="s">
        <v>423</v>
      </c>
      <c r="E43" s="71"/>
      <c r="F43" s="15" t="str">
        <f t="shared" si="0"/>
        <v>Không XL</v>
      </c>
      <c r="G43" s="11"/>
      <c r="H43" s="15" t="str">
        <f t="shared" si="1"/>
        <v>Không XL</v>
      </c>
      <c r="I43" s="77" t="s">
        <v>308</v>
      </c>
    </row>
    <row r="44" spans="1:9" s="3" customFormat="1" ht="21.75" customHeight="1">
      <c r="A44" s="11">
        <v>33</v>
      </c>
      <c r="B44" s="69" t="s">
        <v>424</v>
      </c>
      <c r="C44" s="13" t="s">
        <v>425</v>
      </c>
      <c r="D44" s="14" t="s">
        <v>309</v>
      </c>
      <c r="E44" s="71"/>
      <c r="F44" s="15" t="str">
        <f t="shared" si="0"/>
        <v>Không XL</v>
      </c>
      <c r="G44" s="11"/>
      <c r="H44" s="15" t="str">
        <f t="shared" si="1"/>
        <v>Không XL</v>
      </c>
      <c r="I44" s="16"/>
    </row>
    <row r="45" spans="1:9" s="3" customFormat="1" ht="21.75" customHeight="1">
      <c r="A45" s="11">
        <v>34</v>
      </c>
      <c r="B45" s="69" t="s">
        <v>426</v>
      </c>
      <c r="C45" s="13" t="s">
        <v>422</v>
      </c>
      <c r="D45" s="14" t="s">
        <v>309</v>
      </c>
      <c r="E45" s="71"/>
      <c r="F45" s="15" t="str">
        <f t="shared" si="0"/>
        <v>Không XL</v>
      </c>
      <c r="G45" s="11"/>
      <c r="H45" s="15" t="str">
        <f t="shared" si="1"/>
        <v>Không XL</v>
      </c>
      <c r="I45" s="16"/>
    </row>
    <row r="46" spans="1:9" s="3" customFormat="1" ht="21.75" customHeight="1">
      <c r="A46" s="11">
        <v>35</v>
      </c>
      <c r="B46" s="69" t="s">
        <v>427</v>
      </c>
      <c r="C46" s="13" t="s">
        <v>428</v>
      </c>
      <c r="D46" s="14" t="s">
        <v>429</v>
      </c>
      <c r="E46" s="71"/>
      <c r="F46" s="15" t="str">
        <f t="shared" si="0"/>
        <v>Không XL</v>
      </c>
      <c r="G46" s="11"/>
      <c r="H46" s="15" t="str">
        <f t="shared" si="1"/>
        <v>Không XL</v>
      </c>
      <c r="I46" s="16"/>
    </row>
    <row r="47" spans="1:9" s="3" customFormat="1" ht="21.75" customHeight="1">
      <c r="A47" s="11">
        <v>36</v>
      </c>
      <c r="B47" s="69" t="s">
        <v>430</v>
      </c>
      <c r="C47" s="13" t="s">
        <v>431</v>
      </c>
      <c r="D47" s="14" t="s">
        <v>432</v>
      </c>
      <c r="E47" s="71"/>
      <c r="F47" s="15" t="str">
        <f t="shared" si="0"/>
        <v>Không XL</v>
      </c>
      <c r="G47" s="11"/>
      <c r="H47" s="15" t="str">
        <f t="shared" si="1"/>
        <v>Không XL</v>
      </c>
      <c r="I47" s="16"/>
    </row>
    <row r="48" spans="1:9" s="3" customFormat="1" ht="21.75" customHeight="1">
      <c r="A48" s="11">
        <v>37</v>
      </c>
      <c r="B48" s="69" t="s">
        <v>433</v>
      </c>
      <c r="C48" s="13" t="s">
        <v>235</v>
      </c>
      <c r="D48" s="14" t="s">
        <v>434</v>
      </c>
      <c r="E48" s="71"/>
      <c r="F48" s="15" t="str">
        <f t="shared" si="0"/>
        <v>Không XL</v>
      </c>
      <c r="G48" s="11"/>
      <c r="H48" s="15" t="str">
        <f t="shared" si="1"/>
        <v>Không XL</v>
      </c>
      <c r="I48" s="16"/>
    </row>
    <row r="49" spans="1:9" s="3" customFormat="1" ht="21.75" customHeight="1">
      <c r="A49" s="11">
        <v>38</v>
      </c>
      <c r="B49" s="69" t="s">
        <v>435</v>
      </c>
      <c r="C49" s="13" t="s">
        <v>436</v>
      </c>
      <c r="D49" s="14" t="s">
        <v>328</v>
      </c>
      <c r="E49" s="71"/>
      <c r="F49" s="15" t="str">
        <f t="shared" si="0"/>
        <v>Không XL</v>
      </c>
      <c r="G49" s="11"/>
      <c r="H49" s="15" t="str">
        <f t="shared" si="1"/>
        <v>Không XL</v>
      </c>
      <c r="I49" s="16" t="s">
        <v>337</v>
      </c>
    </row>
    <row r="50" spans="1:9" s="3" customFormat="1" ht="21.75" customHeight="1">
      <c r="A50" s="11">
        <v>39</v>
      </c>
      <c r="B50" s="69" t="s">
        <v>437</v>
      </c>
      <c r="C50" s="13" t="s">
        <v>438</v>
      </c>
      <c r="D50" s="14" t="s">
        <v>336</v>
      </c>
      <c r="E50" s="71"/>
      <c r="F50" s="15" t="str">
        <f t="shared" si="0"/>
        <v>Không XL</v>
      </c>
      <c r="G50" s="11"/>
      <c r="H50" s="15" t="str">
        <f t="shared" si="1"/>
        <v>Không XL</v>
      </c>
      <c r="I50" s="16"/>
    </row>
    <row r="51" spans="1:9" s="3" customFormat="1" ht="21.75" customHeight="1">
      <c r="A51" s="11">
        <v>40</v>
      </c>
      <c r="B51" s="69" t="s">
        <v>439</v>
      </c>
      <c r="C51" s="13" t="s">
        <v>440</v>
      </c>
      <c r="D51" s="14" t="s">
        <v>338</v>
      </c>
      <c r="E51" s="71"/>
      <c r="F51" s="15" t="str">
        <f t="shared" si="0"/>
        <v>Không XL</v>
      </c>
      <c r="G51" s="11"/>
      <c r="H51" s="15" t="str">
        <f t="shared" si="1"/>
        <v>Không XL</v>
      </c>
      <c r="I51" s="35"/>
    </row>
    <row r="52" spans="1:9" s="3" customFormat="1" ht="21.75" customHeight="1">
      <c r="A52" s="11">
        <v>41</v>
      </c>
      <c r="B52" s="69" t="s">
        <v>441</v>
      </c>
      <c r="C52" s="13" t="s">
        <v>442</v>
      </c>
      <c r="D52" s="14" t="s">
        <v>343</v>
      </c>
      <c r="E52" s="71"/>
      <c r="F52" s="15" t="str">
        <f t="shared" si="0"/>
        <v>Không XL</v>
      </c>
      <c r="G52" s="11"/>
      <c r="H52" s="15" t="str">
        <f t="shared" si="1"/>
        <v>Không XL</v>
      </c>
      <c r="I52" s="16"/>
    </row>
    <row r="53" spans="1:9" ht="20.100000000000001" customHeight="1">
      <c r="A53" s="6"/>
      <c r="B53" s="6"/>
      <c r="C53" s="119" t="s">
        <v>148</v>
      </c>
      <c r="D53" s="119"/>
      <c r="E53" s="119"/>
      <c r="F53" s="119"/>
      <c r="G53" s="119"/>
      <c r="H53" s="119"/>
      <c r="I53" s="119"/>
    </row>
    <row r="54" spans="1:9" ht="18" customHeight="1">
      <c r="C54" s="110" t="s">
        <v>149</v>
      </c>
      <c r="D54" s="111"/>
      <c r="E54" s="120" t="s">
        <v>144</v>
      </c>
      <c r="F54" s="121"/>
      <c r="G54" s="120" t="s">
        <v>145</v>
      </c>
      <c r="H54" s="121"/>
      <c r="I54" s="104" t="s">
        <v>10</v>
      </c>
    </row>
    <row r="55" spans="1:9" s="3" customFormat="1" ht="18" customHeight="1">
      <c r="C55" s="112"/>
      <c r="D55" s="113"/>
      <c r="E55" s="10" t="s">
        <v>150</v>
      </c>
      <c r="F55" s="16" t="s">
        <v>151</v>
      </c>
      <c r="G55" s="10" t="s">
        <v>150</v>
      </c>
      <c r="H55" s="16" t="s">
        <v>151</v>
      </c>
      <c r="I55" s="105"/>
    </row>
    <row r="56" spans="1:9" ht="18" customHeight="1">
      <c r="C56" s="114" t="s">
        <v>152</v>
      </c>
      <c r="D56" s="115"/>
      <c r="E56" s="17">
        <f>COUNTIF(F12:F52,"Xuất sắc")</f>
        <v>0</v>
      </c>
      <c r="F56" s="18">
        <f>E56*100/$A$52</f>
        <v>0</v>
      </c>
      <c r="G56" s="17">
        <f>COUNTIF(H12:H52,"Xuất sắc")</f>
        <v>0</v>
      </c>
      <c r="H56" s="18">
        <f>G56*100/$A$52</f>
        <v>0</v>
      </c>
      <c r="I56" s="32"/>
    </row>
    <row r="57" spans="1:9" ht="18" customHeight="1">
      <c r="C57" s="114" t="s">
        <v>153</v>
      </c>
      <c r="D57" s="115"/>
      <c r="E57" s="17">
        <f>COUNTIF(F12:F52,"Tốt")</f>
        <v>0</v>
      </c>
      <c r="F57" s="18">
        <f t="shared" ref="F57:F61" si="2">E57*100/$A$52</f>
        <v>0</v>
      </c>
      <c r="G57" s="17">
        <f>COUNTIF(H12:H52,"Tốt")</f>
        <v>0</v>
      </c>
      <c r="H57" s="18">
        <f t="shared" ref="H57:H61" si="3">G57*100/$A$52</f>
        <v>0</v>
      </c>
      <c r="I57" s="32"/>
    </row>
    <row r="58" spans="1:9" ht="18" customHeight="1">
      <c r="C58" s="114" t="s">
        <v>154</v>
      </c>
      <c r="D58" s="115"/>
      <c r="E58" s="17">
        <f>COUNTIF(F12:F52,"Khá")</f>
        <v>0</v>
      </c>
      <c r="F58" s="18">
        <f t="shared" si="2"/>
        <v>0</v>
      </c>
      <c r="G58" s="17">
        <f>COUNTIF(H12:H52,"Khá")</f>
        <v>0</v>
      </c>
      <c r="H58" s="18">
        <f t="shared" si="3"/>
        <v>0</v>
      </c>
      <c r="I58" s="32"/>
    </row>
    <row r="59" spans="1:9" ht="18" customHeight="1">
      <c r="C59" s="114" t="s">
        <v>155</v>
      </c>
      <c r="D59" s="115"/>
      <c r="E59" s="17">
        <f>COUNTIF(F12:F52,"TB")</f>
        <v>0</v>
      </c>
      <c r="F59" s="18">
        <f t="shared" si="2"/>
        <v>0</v>
      </c>
      <c r="G59" s="17">
        <f>COUNTIF(H12:H52,"TB")</f>
        <v>0</v>
      </c>
      <c r="H59" s="18">
        <f t="shared" si="3"/>
        <v>0</v>
      </c>
      <c r="I59" s="32"/>
    </row>
    <row r="60" spans="1:9" ht="18" customHeight="1">
      <c r="C60" s="114" t="s">
        <v>156</v>
      </c>
      <c r="D60" s="115"/>
      <c r="E60" s="17">
        <f>COUNTIF(F12:F52,"Yếu")</f>
        <v>0</v>
      </c>
      <c r="F60" s="18">
        <f t="shared" si="2"/>
        <v>0</v>
      </c>
      <c r="G60" s="17">
        <f>COUNTIF(H12:H52,"Yếu")</f>
        <v>0</v>
      </c>
      <c r="H60" s="18">
        <f t="shared" si="3"/>
        <v>0</v>
      </c>
      <c r="I60" s="32"/>
    </row>
    <row r="61" spans="1:9" ht="18" customHeight="1" thickBot="1">
      <c r="C61" s="116" t="s">
        <v>157</v>
      </c>
      <c r="D61" s="117"/>
      <c r="E61" s="19">
        <f>COUNTIF(F12:F52,"Không XL")</f>
        <v>41</v>
      </c>
      <c r="F61" s="20">
        <f t="shared" si="2"/>
        <v>100</v>
      </c>
      <c r="G61" s="19">
        <f>COUNTIF(H12:H52,"Không XL")</f>
        <v>41</v>
      </c>
      <c r="H61" s="20">
        <f t="shared" si="3"/>
        <v>100</v>
      </c>
      <c r="I61" s="33"/>
    </row>
    <row r="62" spans="1:9">
      <c r="C62" s="21"/>
      <c r="D62" s="21"/>
      <c r="F62" s="22"/>
    </row>
    <row r="63" spans="1:9" ht="18" customHeight="1">
      <c r="E63" s="118" t="s">
        <v>553</v>
      </c>
      <c r="F63" s="118"/>
      <c r="G63" s="118"/>
      <c r="H63" s="118"/>
      <c r="I63" s="118"/>
    </row>
    <row r="64" spans="1:9" ht="16.5" customHeight="1">
      <c r="A64" s="34"/>
      <c r="B64" s="97" t="s">
        <v>546</v>
      </c>
      <c r="C64" s="97"/>
      <c r="D64" s="97" t="s">
        <v>547</v>
      </c>
      <c r="E64" s="97"/>
      <c r="F64" s="97"/>
      <c r="G64" s="128" t="s">
        <v>548</v>
      </c>
      <c r="H64" s="128"/>
      <c r="I64" s="128"/>
    </row>
    <row r="65" spans="2:9" ht="16.5">
      <c r="D65" s="74"/>
      <c r="I65" s="80"/>
    </row>
    <row r="66" spans="2:9" ht="16.5">
      <c r="D66" s="74"/>
      <c r="I66" s="80"/>
    </row>
    <row r="67" spans="2:9" ht="16.5">
      <c r="D67" s="74"/>
      <c r="I67" s="80"/>
    </row>
    <row r="68" spans="2:9" ht="16.5">
      <c r="D68" s="74"/>
      <c r="I68" s="80"/>
    </row>
    <row r="69" spans="2:9" s="82" customFormat="1" ht="16.5" customHeight="1">
      <c r="B69" s="129" t="s">
        <v>549</v>
      </c>
      <c r="C69" s="129"/>
      <c r="D69" s="129" t="s">
        <v>162</v>
      </c>
      <c r="E69" s="129"/>
      <c r="F69" s="129"/>
      <c r="G69" s="129" t="s">
        <v>515</v>
      </c>
      <c r="H69" s="129"/>
      <c r="I69" s="129"/>
    </row>
  </sheetData>
  <mergeCells count="33">
    <mergeCell ref="A2:D2"/>
    <mergeCell ref="E2:I2"/>
    <mergeCell ref="A3:D3"/>
    <mergeCell ref="E3:I3"/>
    <mergeCell ref="A4:D4"/>
    <mergeCell ref="E4:I4"/>
    <mergeCell ref="C56:D56"/>
    <mergeCell ref="C57:D57"/>
    <mergeCell ref="A6:I6"/>
    <mergeCell ref="A7:I7"/>
    <mergeCell ref="A8:I8"/>
    <mergeCell ref="E10:F10"/>
    <mergeCell ref="G10:H10"/>
    <mergeCell ref="C58:D58"/>
    <mergeCell ref="C59:D59"/>
    <mergeCell ref="C60:D60"/>
    <mergeCell ref="C61:D61"/>
    <mergeCell ref="E63:I63"/>
    <mergeCell ref="A10:A11"/>
    <mergeCell ref="B10:B11"/>
    <mergeCell ref="I10:I11"/>
    <mergeCell ref="I54:I55"/>
    <mergeCell ref="C10:D11"/>
    <mergeCell ref="C54:D55"/>
    <mergeCell ref="C53:I53"/>
    <mergeCell ref="E54:F54"/>
    <mergeCell ref="G54:H54"/>
    <mergeCell ref="B64:C64"/>
    <mergeCell ref="D64:F64"/>
    <mergeCell ref="G64:I64"/>
    <mergeCell ref="B69:C69"/>
    <mergeCell ref="D69:F69"/>
    <mergeCell ref="G69:I69"/>
  </mergeCells>
  <pageMargins left="0.51181102362204722" right="0.23622047244094491" top="0.43307086614173229" bottom="0.31496062992125984" header="0" footer="0.19685039370078741"/>
  <pageSetup paperSize="9" scale="95" orientation="portrait" r:id="rId1"/>
  <headerFooter differentFirst="1">
    <oddHeader>&amp;C&amp;P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5"/>
  <sheetViews>
    <sheetView view="pageBreakPreview" topLeftCell="A8" zoomScaleNormal="100" workbookViewId="0">
      <selection activeCell="I28" sqref="I12:I28"/>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1"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556</v>
      </c>
      <c r="B8" s="124"/>
      <c r="C8" s="124"/>
      <c r="D8" s="124"/>
      <c r="E8" s="124"/>
      <c r="F8" s="124"/>
      <c r="G8" s="124"/>
      <c r="H8" s="124"/>
      <c r="I8" s="124"/>
      <c r="J8" s="27"/>
      <c r="K8" s="27"/>
      <c r="L8" s="27"/>
      <c r="M8" s="27"/>
      <c r="N8" s="27"/>
      <c r="O8" s="27"/>
      <c r="P8" s="27"/>
      <c r="Q8" s="27"/>
      <c r="R8" s="27"/>
      <c r="S8" s="27"/>
      <c r="T8" s="27"/>
    </row>
    <row r="9" spans="1:20" s="2" customFormat="1" ht="12" customHeight="1">
      <c r="A9" s="9"/>
      <c r="B9" s="9"/>
      <c r="C9" s="9"/>
      <c r="D9" s="9"/>
      <c r="E9" s="9"/>
      <c r="F9" s="9"/>
      <c r="G9" s="9"/>
      <c r="H9" s="9"/>
      <c r="I9" s="9"/>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11">
        <v>1</v>
      </c>
      <c r="B12" s="69" t="s">
        <v>163</v>
      </c>
      <c r="C12" s="13" t="s">
        <v>164</v>
      </c>
      <c r="D12" s="14" t="s">
        <v>165</v>
      </c>
      <c r="E12" s="71"/>
      <c r="F12" s="15" t="str">
        <f t="shared" ref="F12:F28" si="0">IF(AND(E12&gt;=90),"Xuất sắc",IF(AND(E12&gt;=80),"Tốt",IF(AND(E12&gt;=70),"Khá",IF(AND(E12&gt;=60),"TB",IF(AND(E12&gt;=50),"TB",IF(AND(E12&lt;50),IF(AND(E12&gt;0),"Yếu",IF(AND(E12=0),"Không XL"," "))))))))</f>
        <v>Không XL</v>
      </c>
      <c r="G12" s="11"/>
      <c r="H12" s="15" t="str">
        <f t="shared" ref="H12:H28" si="1">IF(AND(G12&gt;=90),"Xuất sắc",IF(AND(G12&gt;=80),"Tốt",IF(AND(G12&gt;=70),"Khá",IF(AND(G12&gt;=60),"TB",IF(AND(G12&gt;=50),"TB",IF(AND(G12&lt;50),IF(AND(G12&gt;0),"Yếu",IF(AND(G12=0),"Không XL"," "))))))))</f>
        <v>Không XL</v>
      </c>
      <c r="I12" s="35"/>
    </row>
    <row r="13" spans="1:20" s="3" customFormat="1" ht="18" customHeight="1">
      <c r="A13" s="11">
        <v>2</v>
      </c>
      <c r="B13" s="69" t="s">
        <v>166</v>
      </c>
      <c r="C13" s="13" t="s">
        <v>167</v>
      </c>
      <c r="D13" s="14" t="s">
        <v>168</v>
      </c>
      <c r="E13" s="71"/>
      <c r="F13" s="15" t="str">
        <f t="shared" si="0"/>
        <v>Không XL</v>
      </c>
      <c r="G13" s="11"/>
      <c r="H13" s="15" t="str">
        <f t="shared" si="1"/>
        <v>Không XL</v>
      </c>
      <c r="I13" s="35"/>
    </row>
    <row r="14" spans="1:20" s="3" customFormat="1" ht="18" customHeight="1">
      <c r="A14" s="11">
        <v>3</v>
      </c>
      <c r="B14" s="69" t="s">
        <v>169</v>
      </c>
      <c r="C14" s="13" t="s">
        <v>170</v>
      </c>
      <c r="D14" s="14" t="s">
        <v>168</v>
      </c>
      <c r="E14" s="71"/>
      <c r="F14" s="15" t="str">
        <f t="shared" si="0"/>
        <v>Không XL</v>
      </c>
      <c r="G14" s="11"/>
      <c r="H14" s="15" t="str">
        <f t="shared" si="1"/>
        <v>Không XL</v>
      </c>
      <c r="I14" s="35"/>
    </row>
    <row r="15" spans="1:20" s="3" customFormat="1" ht="18" customHeight="1">
      <c r="A15" s="11">
        <v>4</v>
      </c>
      <c r="B15" s="69" t="s">
        <v>171</v>
      </c>
      <c r="C15" s="13" t="s">
        <v>172</v>
      </c>
      <c r="D15" s="14" t="s">
        <v>173</v>
      </c>
      <c r="E15" s="71"/>
      <c r="F15" s="15" t="str">
        <f t="shared" si="0"/>
        <v>Không XL</v>
      </c>
      <c r="G15" s="11"/>
      <c r="H15" s="15" t="str">
        <f t="shared" si="1"/>
        <v>Không XL</v>
      </c>
      <c r="I15" s="16"/>
    </row>
    <row r="16" spans="1:20" s="3" customFormat="1" ht="18" customHeight="1">
      <c r="A16" s="11">
        <v>5</v>
      </c>
      <c r="B16" s="69" t="s">
        <v>174</v>
      </c>
      <c r="C16" s="13" t="s">
        <v>175</v>
      </c>
      <c r="D16" s="14" t="s">
        <v>176</v>
      </c>
      <c r="E16" s="71"/>
      <c r="F16" s="15" t="str">
        <f t="shared" si="0"/>
        <v>Không XL</v>
      </c>
      <c r="G16" s="11"/>
      <c r="H16" s="15" t="str">
        <f t="shared" si="1"/>
        <v>Không XL</v>
      </c>
      <c r="I16" s="16"/>
    </row>
    <row r="17" spans="1:9" s="3" customFormat="1" ht="18" customHeight="1">
      <c r="A17" s="11">
        <v>6</v>
      </c>
      <c r="B17" s="69" t="s">
        <v>177</v>
      </c>
      <c r="C17" s="13" t="s">
        <v>178</v>
      </c>
      <c r="D17" s="14" t="s">
        <v>179</v>
      </c>
      <c r="E17" s="71"/>
      <c r="F17" s="15" t="str">
        <f t="shared" si="0"/>
        <v>Không XL</v>
      </c>
      <c r="G17" s="11"/>
      <c r="H17" s="15" t="str">
        <f t="shared" si="1"/>
        <v>Không XL</v>
      </c>
      <c r="I17" s="16" t="s">
        <v>180</v>
      </c>
    </row>
    <row r="18" spans="1:9" s="3" customFormat="1" ht="18" customHeight="1">
      <c r="A18" s="11">
        <v>7</v>
      </c>
      <c r="B18" s="69" t="s">
        <v>181</v>
      </c>
      <c r="C18" s="13" t="s">
        <v>182</v>
      </c>
      <c r="D18" s="14" t="s">
        <v>183</v>
      </c>
      <c r="E18" s="71"/>
      <c r="F18" s="15" t="str">
        <f t="shared" si="0"/>
        <v>Không XL</v>
      </c>
      <c r="G18" s="11"/>
      <c r="H18" s="15" t="str">
        <f t="shared" si="1"/>
        <v>Không XL</v>
      </c>
      <c r="I18" s="16"/>
    </row>
    <row r="19" spans="1:9" s="3" customFormat="1" ht="18" customHeight="1">
      <c r="A19" s="11">
        <v>8</v>
      </c>
      <c r="B19" s="69" t="s">
        <v>184</v>
      </c>
      <c r="C19" s="13" t="s">
        <v>185</v>
      </c>
      <c r="D19" s="14" t="s">
        <v>186</v>
      </c>
      <c r="E19" s="71"/>
      <c r="F19" s="15" t="str">
        <f t="shared" si="0"/>
        <v>Không XL</v>
      </c>
      <c r="G19" s="11"/>
      <c r="H19" s="15" t="str">
        <f t="shared" si="1"/>
        <v>Không XL</v>
      </c>
      <c r="I19" s="16" t="s">
        <v>187</v>
      </c>
    </row>
    <row r="20" spans="1:9" s="3" customFormat="1" ht="18" customHeight="1">
      <c r="A20" s="11">
        <v>9</v>
      </c>
      <c r="B20" s="69" t="s">
        <v>189</v>
      </c>
      <c r="C20" s="13" t="s">
        <v>190</v>
      </c>
      <c r="D20" s="14" t="s">
        <v>191</v>
      </c>
      <c r="E20" s="71"/>
      <c r="F20" s="15" t="str">
        <f t="shared" si="0"/>
        <v>Không XL</v>
      </c>
      <c r="G20" s="11"/>
      <c r="H20" s="15" t="str">
        <f t="shared" si="1"/>
        <v>Không XL</v>
      </c>
      <c r="I20" s="35"/>
    </row>
    <row r="21" spans="1:9" s="3" customFormat="1" ht="18" customHeight="1">
      <c r="A21" s="11">
        <v>10</v>
      </c>
      <c r="B21" s="69" t="s">
        <v>192</v>
      </c>
      <c r="C21" s="13" t="s">
        <v>193</v>
      </c>
      <c r="D21" s="14" t="s">
        <v>194</v>
      </c>
      <c r="E21" s="71"/>
      <c r="F21" s="15" t="str">
        <f t="shared" si="0"/>
        <v>Không XL</v>
      </c>
      <c r="G21" s="11"/>
      <c r="H21" s="15" t="str">
        <f t="shared" si="1"/>
        <v>Không XL</v>
      </c>
      <c r="I21" s="35"/>
    </row>
    <row r="22" spans="1:9" s="3" customFormat="1" ht="18" customHeight="1">
      <c r="A22" s="11">
        <v>11</v>
      </c>
      <c r="B22" s="69" t="s">
        <v>195</v>
      </c>
      <c r="C22" s="13" t="s">
        <v>196</v>
      </c>
      <c r="D22" s="14" t="s">
        <v>194</v>
      </c>
      <c r="E22" s="71"/>
      <c r="F22" s="15" t="str">
        <f t="shared" si="0"/>
        <v>Không XL</v>
      </c>
      <c r="G22" s="11"/>
      <c r="H22" s="15" t="str">
        <f t="shared" si="1"/>
        <v>Không XL</v>
      </c>
      <c r="I22" s="35"/>
    </row>
    <row r="23" spans="1:9" s="3" customFormat="1" ht="18" customHeight="1">
      <c r="A23" s="11">
        <v>12</v>
      </c>
      <c r="B23" s="69" t="s">
        <v>197</v>
      </c>
      <c r="C23" s="13" t="s">
        <v>198</v>
      </c>
      <c r="D23" s="14" t="s">
        <v>194</v>
      </c>
      <c r="E23" s="71"/>
      <c r="F23" s="15" t="str">
        <f t="shared" si="0"/>
        <v>Không XL</v>
      </c>
      <c r="G23" s="11"/>
      <c r="H23" s="15" t="str">
        <f t="shared" si="1"/>
        <v>Không XL</v>
      </c>
      <c r="I23" s="16"/>
    </row>
    <row r="24" spans="1:9" s="3" customFormat="1" ht="18" customHeight="1">
      <c r="A24" s="11">
        <v>13</v>
      </c>
      <c r="B24" s="69" t="s">
        <v>199</v>
      </c>
      <c r="C24" s="13" t="s">
        <v>200</v>
      </c>
      <c r="D24" s="14" t="s">
        <v>201</v>
      </c>
      <c r="E24" s="71"/>
      <c r="F24" s="15" t="str">
        <f t="shared" si="0"/>
        <v>Không XL</v>
      </c>
      <c r="G24" s="11"/>
      <c r="H24" s="15" t="str">
        <f t="shared" si="1"/>
        <v>Không XL</v>
      </c>
      <c r="I24" s="16" t="s">
        <v>214</v>
      </c>
    </row>
    <row r="25" spans="1:9" s="3" customFormat="1" ht="18" customHeight="1">
      <c r="A25" s="11">
        <v>14</v>
      </c>
      <c r="B25" s="69" t="s">
        <v>202</v>
      </c>
      <c r="C25" s="13" t="s">
        <v>203</v>
      </c>
      <c r="D25" s="14" t="s">
        <v>204</v>
      </c>
      <c r="E25" s="71"/>
      <c r="F25" s="15" t="str">
        <f t="shared" si="0"/>
        <v>Không XL</v>
      </c>
      <c r="G25" s="11"/>
      <c r="H25" s="15" t="str">
        <f t="shared" si="1"/>
        <v>Không XL</v>
      </c>
      <c r="I25" s="16"/>
    </row>
    <row r="26" spans="1:9" s="3" customFormat="1" ht="18" customHeight="1">
      <c r="A26" s="11">
        <v>15</v>
      </c>
      <c r="B26" s="69" t="s">
        <v>205</v>
      </c>
      <c r="C26" s="13" t="s">
        <v>206</v>
      </c>
      <c r="D26" s="14" t="s">
        <v>207</v>
      </c>
      <c r="E26" s="71"/>
      <c r="F26" s="15" t="str">
        <f t="shared" si="0"/>
        <v>Không XL</v>
      </c>
      <c r="G26" s="11"/>
      <c r="H26" s="15" t="str">
        <f t="shared" si="1"/>
        <v>Không XL</v>
      </c>
      <c r="I26" s="84"/>
    </row>
    <row r="27" spans="1:9" s="3" customFormat="1" ht="18" customHeight="1">
      <c r="A27" s="11">
        <v>16</v>
      </c>
      <c r="B27" s="69" t="s">
        <v>208</v>
      </c>
      <c r="C27" s="13" t="s">
        <v>209</v>
      </c>
      <c r="D27" s="14" t="s">
        <v>210</v>
      </c>
      <c r="E27" s="71"/>
      <c r="F27" s="15" t="str">
        <f t="shared" si="0"/>
        <v>Không XL</v>
      </c>
      <c r="G27" s="11"/>
      <c r="H27" s="15" t="str">
        <f t="shared" si="1"/>
        <v>Không XL</v>
      </c>
      <c r="I27" s="16"/>
    </row>
    <row r="28" spans="1:9" s="3" customFormat="1" ht="18" customHeight="1">
      <c r="A28" s="11">
        <v>17</v>
      </c>
      <c r="B28" s="69" t="s">
        <v>211</v>
      </c>
      <c r="C28" s="13" t="s">
        <v>212</v>
      </c>
      <c r="D28" s="14" t="s">
        <v>213</v>
      </c>
      <c r="E28" s="71"/>
      <c r="F28" s="15" t="str">
        <f t="shared" si="0"/>
        <v>Không XL</v>
      </c>
      <c r="G28" s="11"/>
      <c r="H28" s="15" t="str">
        <f t="shared" si="1"/>
        <v>Không XL</v>
      </c>
      <c r="I28" s="16"/>
    </row>
    <row r="29" spans="1:9" ht="20.100000000000001" customHeight="1">
      <c r="A29" s="6"/>
      <c r="B29" s="6"/>
      <c r="C29" s="119" t="s">
        <v>148</v>
      </c>
      <c r="D29" s="119"/>
      <c r="E29" s="119"/>
      <c r="F29" s="119"/>
      <c r="G29" s="119"/>
      <c r="H29" s="119"/>
      <c r="I29" s="119"/>
    </row>
    <row r="30" spans="1:9" ht="18" customHeight="1">
      <c r="C30" s="110" t="s">
        <v>149</v>
      </c>
      <c r="D30" s="111"/>
      <c r="E30" s="120" t="s">
        <v>144</v>
      </c>
      <c r="F30" s="121"/>
      <c r="G30" s="120" t="s">
        <v>145</v>
      </c>
      <c r="H30" s="121"/>
      <c r="I30" s="104" t="s">
        <v>10</v>
      </c>
    </row>
    <row r="31" spans="1:9" s="3" customFormat="1" ht="18" customHeight="1">
      <c r="C31" s="112"/>
      <c r="D31" s="113"/>
      <c r="E31" s="10" t="s">
        <v>150</v>
      </c>
      <c r="F31" s="16" t="s">
        <v>151</v>
      </c>
      <c r="G31" s="10" t="s">
        <v>150</v>
      </c>
      <c r="H31" s="16" t="s">
        <v>151</v>
      </c>
      <c r="I31" s="105"/>
    </row>
    <row r="32" spans="1:9" ht="18" customHeight="1">
      <c r="C32" s="114" t="s">
        <v>152</v>
      </c>
      <c r="D32" s="115"/>
      <c r="E32" s="17">
        <f>COUNTIF(F12:F28,"Xuất sắc")</f>
        <v>0</v>
      </c>
      <c r="F32" s="18">
        <f>E32*100/$A$28</f>
        <v>0</v>
      </c>
      <c r="G32" s="17">
        <f>COUNTIF(H12:H28,"Xuất sắc")</f>
        <v>0</v>
      </c>
      <c r="H32" s="18">
        <f>G32*100/$A$28</f>
        <v>0</v>
      </c>
      <c r="I32" s="32"/>
    </row>
    <row r="33" spans="1:9" ht="18" customHeight="1">
      <c r="C33" s="114" t="s">
        <v>153</v>
      </c>
      <c r="D33" s="115"/>
      <c r="E33" s="17">
        <f>COUNTIF(F12:F28,"Tốt")</f>
        <v>0</v>
      </c>
      <c r="F33" s="18">
        <f t="shared" ref="F33:F37" si="2">E33*100/$A$28</f>
        <v>0</v>
      </c>
      <c r="G33" s="17">
        <f>COUNTIF(H12:H28,"Tốt")</f>
        <v>0</v>
      </c>
      <c r="H33" s="18">
        <f t="shared" ref="H33:H37" si="3">G33*100/$A$28</f>
        <v>0</v>
      </c>
      <c r="I33" s="32"/>
    </row>
    <row r="34" spans="1:9" ht="18" customHeight="1">
      <c r="C34" s="114" t="s">
        <v>154</v>
      </c>
      <c r="D34" s="115"/>
      <c r="E34" s="17">
        <f>COUNTIF(F12:F28,"Khá")</f>
        <v>0</v>
      </c>
      <c r="F34" s="18">
        <f t="shared" si="2"/>
        <v>0</v>
      </c>
      <c r="G34" s="17">
        <f>COUNTIF(H12:H28,"Khá")</f>
        <v>0</v>
      </c>
      <c r="H34" s="18">
        <f t="shared" si="3"/>
        <v>0</v>
      </c>
      <c r="I34" s="32"/>
    </row>
    <row r="35" spans="1:9" ht="18" customHeight="1">
      <c r="C35" s="114" t="s">
        <v>155</v>
      </c>
      <c r="D35" s="115"/>
      <c r="E35" s="17">
        <f>COUNTIF(F12:F28,"TB")</f>
        <v>0</v>
      </c>
      <c r="F35" s="18">
        <f t="shared" si="2"/>
        <v>0</v>
      </c>
      <c r="G35" s="17">
        <f>COUNTIF(H12:H28,"TB")</f>
        <v>0</v>
      </c>
      <c r="H35" s="18">
        <f t="shared" si="3"/>
        <v>0</v>
      </c>
      <c r="I35" s="32"/>
    </row>
    <row r="36" spans="1:9" ht="18" customHeight="1">
      <c r="C36" s="114" t="s">
        <v>156</v>
      </c>
      <c r="D36" s="115"/>
      <c r="E36" s="17">
        <f>COUNTIF(F12:F28,"Yếu")</f>
        <v>0</v>
      </c>
      <c r="F36" s="18">
        <f t="shared" si="2"/>
        <v>0</v>
      </c>
      <c r="G36" s="17">
        <f>COUNTIF(H12:H28,"Yếu")</f>
        <v>0</v>
      </c>
      <c r="H36" s="18">
        <f t="shared" si="3"/>
        <v>0</v>
      </c>
      <c r="I36" s="32"/>
    </row>
    <row r="37" spans="1:9" ht="18" customHeight="1" thickBot="1">
      <c r="C37" s="116" t="s">
        <v>157</v>
      </c>
      <c r="D37" s="117"/>
      <c r="E37" s="19">
        <f>COUNTIF(F12:F28,"Không XL")</f>
        <v>17</v>
      </c>
      <c r="F37" s="20">
        <f t="shared" si="2"/>
        <v>100</v>
      </c>
      <c r="G37" s="19">
        <f>COUNTIF(H12:H28,"Không XL")</f>
        <v>17</v>
      </c>
      <c r="H37" s="20">
        <f t="shared" si="3"/>
        <v>100</v>
      </c>
      <c r="I37" s="33"/>
    </row>
    <row r="38" spans="1:9" ht="9" customHeight="1">
      <c r="C38" s="21"/>
      <c r="D38" s="21"/>
      <c r="F38" s="22"/>
    </row>
    <row r="39" spans="1:9" ht="18" customHeight="1">
      <c r="E39" s="118" t="s">
        <v>553</v>
      </c>
      <c r="F39" s="118"/>
      <c r="G39" s="118"/>
      <c r="H39" s="118"/>
      <c r="I39" s="118"/>
    </row>
    <row r="40" spans="1:9" ht="16.5" customHeight="1">
      <c r="A40" s="34"/>
      <c r="B40" s="97" t="s">
        <v>546</v>
      </c>
      <c r="C40" s="97"/>
      <c r="D40" s="97" t="s">
        <v>547</v>
      </c>
      <c r="E40" s="97"/>
      <c r="F40" s="97"/>
      <c r="G40" s="128" t="s">
        <v>548</v>
      </c>
      <c r="H40" s="128"/>
      <c r="I40" s="128"/>
    </row>
    <row r="41" spans="1:9" ht="16.5">
      <c r="D41" s="74"/>
      <c r="I41" s="80"/>
    </row>
    <row r="42" spans="1:9" ht="16.5">
      <c r="D42" s="74"/>
      <c r="I42" s="80"/>
    </row>
    <row r="43" spans="1:9" ht="16.5">
      <c r="D43" s="74"/>
      <c r="I43" s="80"/>
    </row>
    <row r="44" spans="1:9" ht="16.5">
      <c r="D44" s="74"/>
      <c r="I44" s="80"/>
    </row>
    <row r="45" spans="1:9" s="82" customFormat="1" ht="16.5" customHeight="1">
      <c r="B45" s="129" t="s">
        <v>549</v>
      </c>
      <c r="C45" s="129"/>
      <c r="D45" s="129" t="s">
        <v>162</v>
      </c>
      <c r="E45" s="129"/>
      <c r="F45" s="129"/>
      <c r="G45" s="129" t="s">
        <v>516</v>
      </c>
      <c r="H45" s="129"/>
      <c r="I45" s="129"/>
    </row>
  </sheetData>
  <mergeCells count="33">
    <mergeCell ref="A2:D2"/>
    <mergeCell ref="E2:I2"/>
    <mergeCell ref="A3:D3"/>
    <mergeCell ref="E3:I3"/>
    <mergeCell ref="A4:D4"/>
    <mergeCell ref="E4:I4"/>
    <mergeCell ref="C32:D32"/>
    <mergeCell ref="C33:D33"/>
    <mergeCell ref="A6:I6"/>
    <mergeCell ref="A7:I7"/>
    <mergeCell ref="A8:I8"/>
    <mergeCell ref="E10:F10"/>
    <mergeCell ref="G10:H10"/>
    <mergeCell ref="C34:D34"/>
    <mergeCell ref="C35:D35"/>
    <mergeCell ref="C36:D36"/>
    <mergeCell ref="C37:D37"/>
    <mergeCell ref="E39:I39"/>
    <mergeCell ref="A10:A11"/>
    <mergeCell ref="B10:B11"/>
    <mergeCell ref="I10:I11"/>
    <mergeCell ref="I30:I31"/>
    <mergeCell ref="C10:D11"/>
    <mergeCell ref="C30:D31"/>
    <mergeCell ref="C29:I29"/>
    <mergeCell ref="E30:F30"/>
    <mergeCell ref="G30:H30"/>
    <mergeCell ref="B40:C40"/>
    <mergeCell ref="D40:F40"/>
    <mergeCell ref="G40:I40"/>
    <mergeCell ref="B45:C45"/>
    <mergeCell ref="D45:F45"/>
    <mergeCell ref="G45:I45"/>
  </mergeCells>
  <pageMargins left="0.511811023622047" right="0.23622047244094499" top="0.26" bottom="0.22" header="0" footer="0.16"/>
  <pageSetup paperSize="9" scale="95"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4"/>
  <sheetViews>
    <sheetView view="pageBreakPreview" topLeftCell="A26" zoomScaleNormal="100" workbookViewId="0">
      <selection activeCell="G31" sqref="G31"/>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4.75" customHeight="1">
      <c r="A6" s="123" t="s">
        <v>139</v>
      </c>
      <c r="B6" s="123"/>
      <c r="C6" s="123"/>
      <c r="D6" s="123"/>
      <c r="E6" s="123"/>
      <c r="F6" s="123"/>
      <c r="G6" s="123"/>
      <c r="H6" s="123"/>
      <c r="I6" s="123"/>
      <c r="J6" s="25"/>
      <c r="K6" s="25"/>
      <c r="L6" s="25"/>
      <c r="M6" s="25"/>
      <c r="N6" s="25"/>
      <c r="O6" s="25"/>
      <c r="P6" s="25"/>
      <c r="Q6" s="25"/>
      <c r="R6" s="25"/>
      <c r="S6" s="25"/>
      <c r="T6" s="25"/>
    </row>
    <row r="7" spans="1:20" s="2" customFormat="1" ht="21.75" customHeight="1">
      <c r="A7" s="123" t="s">
        <v>551</v>
      </c>
      <c r="B7" s="123"/>
      <c r="C7" s="123"/>
      <c r="D7" s="123"/>
      <c r="E7" s="123"/>
      <c r="F7" s="123"/>
      <c r="G7" s="123"/>
      <c r="H7" s="123"/>
      <c r="I7" s="123"/>
      <c r="J7" s="26"/>
      <c r="K7" s="26"/>
      <c r="L7" s="26"/>
      <c r="M7" s="26"/>
      <c r="N7" s="26"/>
      <c r="O7" s="26"/>
      <c r="P7" s="26"/>
      <c r="Q7" s="26"/>
      <c r="R7" s="26"/>
      <c r="S7" s="26"/>
      <c r="T7" s="26"/>
    </row>
    <row r="8" spans="1:20" s="2" customFormat="1" ht="20.25" customHeight="1">
      <c r="A8" s="130" t="s">
        <v>557</v>
      </c>
      <c r="B8" s="124"/>
      <c r="C8" s="124"/>
      <c r="D8" s="124"/>
      <c r="E8" s="124"/>
      <c r="F8" s="124"/>
      <c r="G8" s="124"/>
      <c r="H8" s="124"/>
      <c r="I8" s="124"/>
      <c r="J8" s="27"/>
      <c r="K8" s="27"/>
      <c r="L8" s="27"/>
      <c r="M8" s="27"/>
      <c r="N8" s="27"/>
      <c r="O8" s="27"/>
      <c r="P8" s="27"/>
      <c r="Q8" s="27"/>
      <c r="R8" s="27"/>
      <c r="S8" s="27"/>
      <c r="T8" s="27"/>
    </row>
    <row r="9" spans="1:20" s="2" customFormat="1" ht="18" customHeight="1">
      <c r="A9" s="9"/>
      <c r="B9" s="9"/>
      <c r="C9" s="9"/>
      <c r="D9" s="9"/>
      <c r="E9" s="9"/>
      <c r="F9" s="9"/>
      <c r="G9" s="9"/>
      <c r="H9" s="9"/>
      <c r="I9" s="9"/>
      <c r="J9" s="27"/>
      <c r="K9" s="27"/>
      <c r="L9" s="27"/>
      <c r="M9" s="27"/>
      <c r="N9" s="27"/>
      <c r="O9" s="27"/>
      <c r="P9" s="27"/>
      <c r="Q9" s="27"/>
      <c r="R9" s="27"/>
      <c r="S9" s="27"/>
      <c r="T9" s="27"/>
    </row>
    <row r="10" spans="1:20" s="3" customFormat="1" ht="23.25"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24" customHeight="1">
      <c r="A12" s="11">
        <v>1</v>
      </c>
      <c r="B12" s="69" t="s">
        <v>443</v>
      </c>
      <c r="C12" s="13" t="s">
        <v>444</v>
      </c>
      <c r="D12" s="14" t="s">
        <v>217</v>
      </c>
      <c r="E12" s="11"/>
      <c r="F12" s="15" t="str">
        <f t="shared" ref="F12:F37" si="0">IF(AND(E12&gt;=90),"Xuất sắc",IF(AND(E12&gt;=80),"Tốt",IF(AND(E12&gt;=70),"Khá",IF(AND(E12&gt;=60),"TB",IF(AND(E12&gt;=50),"TB",IF(AND(E12&lt;50),IF(AND(E12&gt;0),"Yếu",IF(AND(E12=0),"Không XL"," "))))))))</f>
        <v>Không XL</v>
      </c>
      <c r="G12" s="11"/>
      <c r="H12" s="15" t="str">
        <f t="shared" ref="H12:H37" si="1">IF(AND(G12&gt;=90),"Xuất sắc",IF(AND(G12&gt;=80),"Tốt",IF(AND(G12&gt;=70),"Khá",IF(AND(G12&gt;=60),"TB",IF(AND(G12&gt;=50),"TB",IF(AND(G12&lt;50),IF(AND(G12&gt;0),"Yếu",IF(AND(G12=0),"Không XL"," "))))))))</f>
        <v>Không XL</v>
      </c>
      <c r="I12" s="29"/>
    </row>
    <row r="13" spans="1:20" s="3" customFormat="1" ht="24" customHeight="1">
      <c r="A13" s="11">
        <v>2</v>
      </c>
      <c r="B13" s="69" t="s">
        <v>445</v>
      </c>
      <c r="C13" s="13" t="s">
        <v>282</v>
      </c>
      <c r="D13" s="14" t="s">
        <v>362</v>
      </c>
      <c r="E13" s="11"/>
      <c r="F13" s="15" t="str">
        <f t="shared" si="0"/>
        <v>Không XL</v>
      </c>
      <c r="G13" s="11"/>
      <c r="H13" s="15" t="str">
        <f t="shared" si="1"/>
        <v>Không XL</v>
      </c>
      <c r="I13" s="29" t="s">
        <v>214</v>
      </c>
    </row>
    <row r="14" spans="1:20" s="3" customFormat="1" ht="24" customHeight="1">
      <c r="A14" s="11">
        <v>3</v>
      </c>
      <c r="B14" s="69" t="s">
        <v>446</v>
      </c>
      <c r="C14" s="13" t="s">
        <v>447</v>
      </c>
      <c r="D14" s="14" t="s">
        <v>448</v>
      </c>
      <c r="E14" s="11"/>
      <c r="F14" s="15" t="str">
        <f t="shared" si="0"/>
        <v>Không XL</v>
      </c>
      <c r="G14" s="11"/>
      <c r="H14" s="15" t="str">
        <f t="shared" si="1"/>
        <v>Không XL</v>
      </c>
      <c r="I14" s="29"/>
    </row>
    <row r="15" spans="1:20" s="3" customFormat="1" ht="24" customHeight="1">
      <c r="A15" s="11">
        <v>4</v>
      </c>
      <c r="B15" s="69" t="s">
        <v>449</v>
      </c>
      <c r="C15" s="13" t="s">
        <v>450</v>
      </c>
      <c r="D15" s="14" t="s">
        <v>451</v>
      </c>
      <c r="E15" s="11"/>
      <c r="F15" s="15" t="str">
        <f t="shared" si="0"/>
        <v>Không XL</v>
      </c>
      <c r="G15" s="11"/>
      <c r="H15" s="15" t="str">
        <f t="shared" si="1"/>
        <v>Không XL</v>
      </c>
      <c r="I15" s="30"/>
    </row>
    <row r="16" spans="1:20" s="3" customFormat="1" ht="24" customHeight="1">
      <c r="A16" s="11">
        <v>5</v>
      </c>
      <c r="B16" s="69" t="s">
        <v>452</v>
      </c>
      <c r="C16" s="13" t="s">
        <v>198</v>
      </c>
      <c r="D16" s="14" t="s">
        <v>254</v>
      </c>
      <c r="E16" s="11"/>
      <c r="F16" s="15" t="str">
        <f t="shared" si="0"/>
        <v>Không XL</v>
      </c>
      <c r="G16" s="11"/>
      <c r="H16" s="15" t="str">
        <f t="shared" si="1"/>
        <v>Không XL</v>
      </c>
      <c r="I16" s="31"/>
    </row>
    <row r="17" spans="1:9" s="3" customFormat="1" ht="24" customHeight="1">
      <c r="A17" s="11">
        <v>6</v>
      </c>
      <c r="B17" s="69" t="s">
        <v>453</v>
      </c>
      <c r="C17" s="13" t="s">
        <v>454</v>
      </c>
      <c r="D17" s="14" t="s">
        <v>188</v>
      </c>
      <c r="E17" s="11"/>
      <c r="F17" s="15" t="str">
        <f t="shared" si="0"/>
        <v>Không XL</v>
      </c>
      <c r="G17" s="11"/>
      <c r="H17" s="15" t="str">
        <f t="shared" si="1"/>
        <v>Không XL</v>
      </c>
      <c r="I17" s="30"/>
    </row>
    <row r="18" spans="1:9" s="3" customFormat="1" ht="24" customHeight="1">
      <c r="A18" s="11">
        <v>7</v>
      </c>
      <c r="B18" s="69" t="s">
        <v>455</v>
      </c>
      <c r="C18" s="13" t="s">
        <v>456</v>
      </c>
      <c r="D18" s="14" t="s">
        <v>260</v>
      </c>
      <c r="E18" s="11"/>
      <c r="F18" s="15" t="str">
        <f t="shared" si="0"/>
        <v>Không XL</v>
      </c>
      <c r="G18" s="11"/>
      <c r="H18" s="15" t="str">
        <f t="shared" si="1"/>
        <v>Không XL</v>
      </c>
      <c r="I18" s="30"/>
    </row>
    <row r="19" spans="1:9" s="3" customFormat="1" ht="24" customHeight="1">
      <c r="A19" s="11">
        <v>8</v>
      </c>
      <c r="B19" s="69" t="s">
        <v>457</v>
      </c>
      <c r="C19" s="13" t="s">
        <v>458</v>
      </c>
      <c r="D19" s="14" t="s">
        <v>385</v>
      </c>
      <c r="E19" s="11"/>
      <c r="F19" s="15" t="str">
        <f t="shared" si="0"/>
        <v>Không XL</v>
      </c>
      <c r="G19" s="11"/>
      <c r="H19" s="15" t="str">
        <f t="shared" si="1"/>
        <v>Không XL</v>
      </c>
      <c r="I19" s="30"/>
    </row>
    <row r="20" spans="1:9" s="3" customFormat="1" ht="24" customHeight="1">
      <c r="A20" s="11">
        <v>9</v>
      </c>
      <c r="B20" s="69" t="s">
        <v>459</v>
      </c>
      <c r="C20" s="13" t="s">
        <v>460</v>
      </c>
      <c r="D20" s="14" t="s">
        <v>272</v>
      </c>
      <c r="E20" s="11"/>
      <c r="F20" s="15" t="str">
        <f t="shared" si="0"/>
        <v>Không XL</v>
      </c>
      <c r="G20" s="11"/>
      <c r="H20" s="15" t="str">
        <f t="shared" si="1"/>
        <v>Không XL</v>
      </c>
      <c r="I20" s="29"/>
    </row>
    <row r="21" spans="1:9" s="3" customFormat="1" ht="24" customHeight="1">
      <c r="A21" s="11">
        <v>10</v>
      </c>
      <c r="B21" s="69" t="s">
        <v>461</v>
      </c>
      <c r="C21" s="13" t="s">
        <v>462</v>
      </c>
      <c r="D21" s="14" t="s">
        <v>272</v>
      </c>
      <c r="E21" s="11"/>
      <c r="F21" s="15" t="str">
        <f t="shared" si="0"/>
        <v>Không XL</v>
      </c>
      <c r="G21" s="11"/>
      <c r="H21" s="15" t="str">
        <f t="shared" si="1"/>
        <v>Không XL</v>
      </c>
      <c r="I21" s="28"/>
    </row>
    <row r="22" spans="1:9" s="3" customFormat="1" ht="24" customHeight="1">
      <c r="A22" s="11">
        <v>11</v>
      </c>
      <c r="B22" s="69" t="s">
        <v>463</v>
      </c>
      <c r="C22" s="13" t="s">
        <v>464</v>
      </c>
      <c r="D22" s="14" t="s">
        <v>388</v>
      </c>
      <c r="E22" s="11"/>
      <c r="F22" s="15" t="str">
        <f t="shared" si="0"/>
        <v>Không XL</v>
      </c>
      <c r="G22" s="11"/>
      <c r="H22" s="15" t="str">
        <f t="shared" si="1"/>
        <v>Không XL</v>
      </c>
      <c r="I22" s="29" t="s">
        <v>187</v>
      </c>
    </row>
    <row r="23" spans="1:9" s="3" customFormat="1" ht="24" customHeight="1">
      <c r="A23" s="11">
        <v>12</v>
      </c>
      <c r="B23" s="69" t="s">
        <v>465</v>
      </c>
      <c r="C23" s="13" t="s">
        <v>175</v>
      </c>
      <c r="D23" s="14" t="s">
        <v>466</v>
      </c>
      <c r="E23" s="11"/>
      <c r="F23" s="15" t="str">
        <f t="shared" si="0"/>
        <v>Không XL</v>
      </c>
      <c r="G23" s="11"/>
      <c r="H23" s="15" t="str">
        <f t="shared" si="1"/>
        <v>Không XL</v>
      </c>
      <c r="I23" s="30"/>
    </row>
    <row r="24" spans="1:9" s="3" customFormat="1" ht="24" customHeight="1">
      <c r="A24" s="11">
        <v>13</v>
      </c>
      <c r="B24" s="69" t="s">
        <v>467</v>
      </c>
      <c r="C24" s="13" t="s">
        <v>350</v>
      </c>
      <c r="D24" s="14" t="s">
        <v>275</v>
      </c>
      <c r="E24" s="11"/>
      <c r="F24" s="15" t="str">
        <f t="shared" si="0"/>
        <v>Không XL</v>
      </c>
      <c r="G24" s="11"/>
      <c r="H24" s="15" t="str">
        <f t="shared" si="1"/>
        <v>Không XL</v>
      </c>
      <c r="I24" s="30"/>
    </row>
    <row r="25" spans="1:9" s="3" customFormat="1" ht="24" customHeight="1">
      <c r="A25" s="11">
        <v>14</v>
      </c>
      <c r="B25" s="69" t="s">
        <v>468</v>
      </c>
      <c r="C25" s="13" t="s">
        <v>469</v>
      </c>
      <c r="D25" s="14" t="s">
        <v>275</v>
      </c>
      <c r="E25" s="11"/>
      <c r="F25" s="15" t="str">
        <f t="shared" si="0"/>
        <v>Không XL</v>
      </c>
      <c r="G25" s="11"/>
      <c r="H25" s="15" t="str">
        <f t="shared" si="1"/>
        <v>Không XL</v>
      </c>
      <c r="I25" s="73"/>
    </row>
    <row r="26" spans="1:9" s="3" customFormat="1" ht="24" customHeight="1">
      <c r="A26" s="11">
        <v>15</v>
      </c>
      <c r="B26" s="69" t="s">
        <v>470</v>
      </c>
      <c r="C26" s="13" t="s">
        <v>471</v>
      </c>
      <c r="D26" s="14" t="s">
        <v>204</v>
      </c>
      <c r="E26" s="11"/>
      <c r="F26" s="15" t="str">
        <f t="shared" si="0"/>
        <v>Không XL</v>
      </c>
      <c r="G26" s="11"/>
      <c r="H26" s="15" t="str">
        <f t="shared" si="1"/>
        <v>Không XL</v>
      </c>
      <c r="I26" s="16"/>
    </row>
    <row r="27" spans="1:9" s="3" customFormat="1" ht="24" customHeight="1">
      <c r="A27" s="11">
        <v>16</v>
      </c>
      <c r="B27" s="69" t="s">
        <v>472</v>
      </c>
      <c r="C27" s="13" t="s">
        <v>473</v>
      </c>
      <c r="D27" s="14" t="s">
        <v>474</v>
      </c>
      <c r="E27" s="11"/>
      <c r="F27" s="15" t="str">
        <f t="shared" si="0"/>
        <v>Không XL</v>
      </c>
      <c r="G27" s="11"/>
      <c r="H27" s="15" t="str">
        <f t="shared" si="1"/>
        <v>Không XL</v>
      </c>
      <c r="I27" s="16"/>
    </row>
    <row r="28" spans="1:9" s="3" customFormat="1" ht="24" customHeight="1">
      <c r="A28" s="11">
        <v>17</v>
      </c>
      <c r="B28" s="69" t="s">
        <v>475</v>
      </c>
      <c r="C28" s="13" t="s">
        <v>476</v>
      </c>
      <c r="D28" s="14" t="s">
        <v>280</v>
      </c>
      <c r="E28" s="11"/>
      <c r="F28" s="15" t="str">
        <f t="shared" si="0"/>
        <v>Không XL</v>
      </c>
      <c r="G28" s="11"/>
      <c r="H28" s="15" t="str">
        <f t="shared" si="1"/>
        <v>Không XL</v>
      </c>
      <c r="I28" s="16"/>
    </row>
    <row r="29" spans="1:9" s="3" customFormat="1" ht="24" customHeight="1">
      <c r="A29" s="11">
        <v>18</v>
      </c>
      <c r="B29" s="69" t="s">
        <v>477</v>
      </c>
      <c r="C29" s="13" t="s">
        <v>478</v>
      </c>
      <c r="D29" s="14" t="s">
        <v>400</v>
      </c>
      <c r="E29" s="11"/>
      <c r="F29" s="15" t="str">
        <f t="shared" si="0"/>
        <v>Không XL</v>
      </c>
      <c r="G29" s="11"/>
      <c r="H29" s="15" t="str">
        <f t="shared" si="1"/>
        <v>Không XL</v>
      </c>
      <c r="I29" s="16"/>
    </row>
    <row r="30" spans="1:9" s="3" customFormat="1" ht="24" customHeight="1">
      <c r="A30" s="11">
        <v>19</v>
      </c>
      <c r="B30" s="69" t="s">
        <v>480</v>
      </c>
      <c r="C30" s="13" t="s">
        <v>481</v>
      </c>
      <c r="D30" s="14" t="s">
        <v>307</v>
      </c>
      <c r="E30" s="11"/>
      <c r="F30" s="15" t="str">
        <f t="shared" si="0"/>
        <v>Không XL</v>
      </c>
      <c r="G30" s="11"/>
      <c r="H30" s="15" t="str">
        <f t="shared" si="1"/>
        <v>Không XL</v>
      </c>
      <c r="I30" s="16"/>
    </row>
    <row r="31" spans="1:9" s="3" customFormat="1" ht="24" customHeight="1">
      <c r="A31" s="11">
        <v>20</v>
      </c>
      <c r="B31" s="69" t="s">
        <v>482</v>
      </c>
      <c r="C31" s="13" t="s">
        <v>483</v>
      </c>
      <c r="D31" s="14" t="s">
        <v>311</v>
      </c>
      <c r="E31" s="11"/>
      <c r="F31" s="15" t="str">
        <f t="shared" si="0"/>
        <v>Không XL</v>
      </c>
      <c r="G31" s="11"/>
      <c r="H31" s="15" t="str">
        <f t="shared" si="1"/>
        <v>Không XL</v>
      </c>
      <c r="I31" s="30"/>
    </row>
    <row r="32" spans="1:9" s="3" customFormat="1" ht="24" customHeight="1">
      <c r="A32" s="11">
        <v>21</v>
      </c>
      <c r="B32" s="69" t="s">
        <v>484</v>
      </c>
      <c r="C32" s="13" t="s">
        <v>485</v>
      </c>
      <c r="D32" s="14" t="s">
        <v>325</v>
      </c>
      <c r="E32" s="11"/>
      <c r="F32" s="15" t="str">
        <f t="shared" si="0"/>
        <v>Không XL</v>
      </c>
      <c r="G32" s="11"/>
      <c r="H32" s="15" t="str">
        <f t="shared" si="1"/>
        <v>Không XL</v>
      </c>
      <c r="I32" s="16" t="s">
        <v>180</v>
      </c>
    </row>
    <row r="33" spans="1:9" s="3" customFormat="1" ht="24" customHeight="1">
      <c r="A33" s="11">
        <v>22</v>
      </c>
      <c r="B33" s="69" t="s">
        <v>486</v>
      </c>
      <c r="C33" s="13" t="s">
        <v>487</v>
      </c>
      <c r="D33" s="14" t="s">
        <v>488</v>
      </c>
      <c r="E33" s="11"/>
      <c r="F33" s="15" t="str">
        <f t="shared" si="0"/>
        <v>Không XL</v>
      </c>
      <c r="G33" s="11"/>
      <c r="H33" s="15" t="str">
        <f t="shared" si="1"/>
        <v>Không XL</v>
      </c>
      <c r="I33" s="73"/>
    </row>
    <row r="34" spans="1:9" s="3" customFormat="1" ht="24" customHeight="1">
      <c r="A34" s="11">
        <v>23</v>
      </c>
      <c r="B34" s="69" t="s">
        <v>489</v>
      </c>
      <c r="C34" s="13" t="s">
        <v>490</v>
      </c>
      <c r="D34" s="14" t="s">
        <v>338</v>
      </c>
      <c r="E34" s="11"/>
      <c r="F34" s="15" t="str">
        <f t="shared" si="0"/>
        <v>Không XL</v>
      </c>
      <c r="G34" s="11"/>
      <c r="H34" s="15" t="str">
        <f t="shared" si="1"/>
        <v>Không XL</v>
      </c>
      <c r="I34" s="30"/>
    </row>
    <row r="35" spans="1:9" s="3" customFormat="1" ht="24" customHeight="1">
      <c r="A35" s="11">
        <v>24</v>
      </c>
      <c r="B35" s="69" t="s">
        <v>491</v>
      </c>
      <c r="C35" s="13" t="s">
        <v>492</v>
      </c>
      <c r="D35" s="14" t="s">
        <v>343</v>
      </c>
      <c r="E35" s="11"/>
      <c r="F35" s="15" t="str">
        <f t="shared" si="0"/>
        <v>Không XL</v>
      </c>
      <c r="G35" s="11"/>
      <c r="H35" s="15" t="str">
        <f t="shared" si="1"/>
        <v>Không XL</v>
      </c>
      <c r="I35" s="30"/>
    </row>
    <row r="36" spans="1:9" s="3" customFormat="1" ht="24" customHeight="1">
      <c r="A36" s="11">
        <v>25</v>
      </c>
      <c r="B36" s="69" t="s">
        <v>493</v>
      </c>
      <c r="C36" s="13" t="s">
        <v>412</v>
      </c>
      <c r="D36" s="14" t="s">
        <v>348</v>
      </c>
      <c r="E36" s="11"/>
      <c r="F36" s="15" t="str">
        <f t="shared" si="0"/>
        <v>Không XL</v>
      </c>
      <c r="G36" s="11"/>
      <c r="H36" s="15" t="str">
        <f t="shared" si="1"/>
        <v>Không XL</v>
      </c>
      <c r="I36" s="31"/>
    </row>
    <row r="37" spans="1:9" s="3" customFormat="1" ht="24" customHeight="1">
      <c r="A37" s="11">
        <v>26</v>
      </c>
      <c r="B37" s="69" t="s">
        <v>494</v>
      </c>
      <c r="C37" s="13" t="s">
        <v>495</v>
      </c>
      <c r="D37" s="14" t="s">
        <v>496</v>
      </c>
      <c r="E37" s="11"/>
      <c r="F37" s="15" t="str">
        <f t="shared" si="0"/>
        <v>Không XL</v>
      </c>
      <c r="G37" s="11"/>
      <c r="H37" s="15" t="str">
        <f t="shared" si="1"/>
        <v>Không XL</v>
      </c>
      <c r="I37" s="30"/>
    </row>
    <row r="38" spans="1:9" ht="20.100000000000001" customHeight="1">
      <c r="A38" s="6"/>
      <c r="B38" s="6"/>
      <c r="C38" s="119" t="s">
        <v>148</v>
      </c>
      <c r="D38" s="119"/>
      <c r="E38" s="119"/>
      <c r="F38" s="119"/>
      <c r="G38" s="119"/>
      <c r="H38" s="119"/>
      <c r="I38" s="119"/>
    </row>
    <row r="39" spans="1:9" ht="18" customHeight="1">
      <c r="C39" s="110" t="s">
        <v>149</v>
      </c>
      <c r="D39" s="111"/>
      <c r="E39" s="120" t="s">
        <v>144</v>
      </c>
      <c r="F39" s="121"/>
      <c r="G39" s="120" t="s">
        <v>145</v>
      </c>
      <c r="H39" s="121"/>
      <c r="I39" s="104" t="s">
        <v>10</v>
      </c>
    </row>
    <row r="40" spans="1:9" s="3" customFormat="1" ht="18" customHeight="1">
      <c r="C40" s="112"/>
      <c r="D40" s="113"/>
      <c r="E40" s="10" t="s">
        <v>150</v>
      </c>
      <c r="F40" s="16" t="s">
        <v>151</v>
      </c>
      <c r="G40" s="10" t="s">
        <v>150</v>
      </c>
      <c r="H40" s="16" t="s">
        <v>151</v>
      </c>
      <c r="I40" s="105"/>
    </row>
    <row r="41" spans="1:9" ht="16.5" customHeight="1">
      <c r="C41" s="114" t="s">
        <v>152</v>
      </c>
      <c r="D41" s="115"/>
      <c r="E41" s="17">
        <f>COUNTIF(F12:F37,"Xuất sắc")</f>
        <v>0</v>
      </c>
      <c r="F41" s="18">
        <f>E41*100/$A$37</f>
        <v>0</v>
      </c>
      <c r="G41" s="17">
        <f>COUNTIF(H12:H37,"Xuất sắc")</f>
        <v>0</v>
      </c>
      <c r="H41" s="18">
        <f>G41*100/$A$37</f>
        <v>0</v>
      </c>
      <c r="I41" s="32"/>
    </row>
    <row r="42" spans="1:9" ht="16.5" customHeight="1">
      <c r="C42" s="114" t="s">
        <v>153</v>
      </c>
      <c r="D42" s="115"/>
      <c r="E42" s="17">
        <f>COUNTIF(F12:F37,"Tốt")</f>
        <v>0</v>
      </c>
      <c r="F42" s="18">
        <f t="shared" ref="F42:F46" si="2">E42*100/$A$37</f>
        <v>0</v>
      </c>
      <c r="G42" s="17">
        <f>COUNTIF(H12:H37,"Tốt")</f>
        <v>0</v>
      </c>
      <c r="H42" s="18">
        <f t="shared" ref="H42:H46" si="3">G42*100/$A$37</f>
        <v>0</v>
      </c>
      <c r="I42" s="32"/>
    </row>
    <row r="43" spans="1:9" ht="16.5" customHeight="1">
      <c r="C43" s="114" t="s">
        <v>154</v>
      </c>
      <c r="D43" s="115"/>
      <c r="E43" s="17">
        <f>COUNTIF(F12:F37,"Khá")</f>
        <v>0</v>
      </c>
      <c r="F43" s="18">
        <f t="shared" si="2"/>
        <v>0</v>
      </c>
      <c r="G43" s="17">
        <f>COUNTIF(H12:H37,"Khá")</f>
        <v>0</v>
      </c>
      <c r="H43" s="18">
        <f t="shared" si="3"/>
        <v>0</v>
      </c>
      <c r="I43" s="32"/>
    </row>
    <row r="44" spans="1:9" ht="16.5" customHeight="1">
      <c r="C44" s="114" t="s">
        <v>155</v>
      </c>
      <c r="D44" s="115"/>
      <c r="E44" s="17">
        <f>COUNTIF(F12:F37,"TB")</f>
        <v>0</v>
      </c>
      <c r="F44" s="18">
        <f t="shared" si="2"/>
        <v>0</v>
      </c>
      <c r="G44" s="17">
        <f>COUNTIF(H12:H37,"TB")</f>
        <v>0</v>
      </c>
      <c r="H44" s="18">
        <f t="shared" si="3"/>
        <v>0</v>
      </c>
      <c r="I44" s="32"/>
    </row>
    <row r="45" spans="1:9" ht="16.5" customHeight="1">
      <c r="C45" s="114" t="s">
        <v>156</v>
      </c>
      <c r="D45" s="115"/>
      <c r="E45" s="17">
        <f>COUNTIF(F12:F37,"Yếu")</f>
        <v>0</v>
      </c>
      <c r="F45" s="18">
        <f t="shared" si="2"/>
        <v>0</v>
      </c>
      <c r="G45" s="17">
        <f>COUNTIF(H12:H37,"Yếu")</f>
        <v>0</v>
      </c>
      <c r="H45" s="18">
        <f t="shared" si="3"/>
        <v>0</v>
      </c>
      <c r="I45" s="32"/>
    </row>
    <row r="46" spans="1:9" ht="16.5" customHeight="1" thickBot="1">
      <c r="C46" s="116" t="s">
        <v>157</v>
      </c>
      <c r="D46" s="117"/>
      <c r="E46" s="19">
        <f>COUNTIF(F12:F37,"Không XL")</f>
        <v>26</v>
      </c>
      <c r="F46" s="20">
        <f t="shared" si="2"/>
        <v>100</v>
      </c>
      <c r="G46" s="19">
        <f>COUNTIF(H12:H37,"Không XL")</f>
        <v>26</v>
      </c>
      <c r="H46" s="20">
        <f t="shared" si="3"/>
        <v>100</v>
      </c>
      <c r="I46" s="33"/>
    </row>
    <row r="47" spans="1:9" ht="11.25" customHeight="1">
      <c r="C47" s="21"/>
      <c r="D47" s="21"/>
      <c r="F47" s="22"/>
    </row>
    <row r="48" spans="1:9" ht="18" customHeight="1">
      <c r="E48" s="118" t="s">
        <v>553</v>
      </c>
      <c r="F48" s="118"/>
      <c r="G48" s="118"/>
      <c r="H48" s="118"/>
      <c r="I48" s="118"/>
    </row>
    <row r="49" spans="1:9" ht="16.5" customHeight="1">
      <c r="A49" s="34"/>
      <c r="B49" s="97" t="s">
        <v>546</v>
      </c>
      <c r="C49" s="97"/>
      <c r="D49" s="97" t="s">
        <v>547</v>
      </c>
      <c r="E49" s="97"/>
      <c r="F49" s="97"/>
      <c r="G49" s="128" t="s">
        <v>548</v>
      </c>
      <c r="H49" s="128"/>
      <c r="I49" s="128"/>
    </row>
    <row r="50" spans="1:9" ht="16.5">
      <c r="D50" s="74"/>
      <c r="I50" s="80"/>
    </row>
    <row r="51" spans="1:9" ht="16.5">
      <c r="D51" s="74"/>
      <c r="I51" s="80"/>
    </row>
    <row r="52" spans="1:9" ht="16.5">
      <c r="D52" s="74"/>
      <c r="I52" s="80"/>
    </row>
    <row r="53" spans="1:9" ht="16.5">
      <c r="D53" s="74"/>
      <c r="I53" s="80"/>
    </row>
    <row r="54" spans="1:9" s="82" customFormat="1" ht="16.5" customHeight="1">
      <c r="B54" s="129" t="s">
        <v>549</v>
      </c>
      <c r="C54" s="129"/>
      <c r="D54" s="129" t="s">
        <v>162</v>
      </c>
      <c r="E54" s="129"/>
      <c r="F54" s="129"/>
      <c r="G54" s="129" t="s">
        <v>516</v>
      </c>
      <c r="H54" s="129"/>
      <c r="I54" s="129"/>
    </row>
  </sheetData>
  <mergeCells count="33">
    <mergeCell ref="A2:D2"/>
    <mergeCell ref="E2:I2"/>
    <mergeCell ref="A3:D3"/>
    <mergeCell ref="E3:I3"/>
    <mergeCell ref="A4:D4"/>
    <mergeCell ref="E4:I4"/>
    <mergeCell ref="C41:D41"/>
    <mergeCell ref="C42:D42"/>
    <mergeCell ref="A6:I6"/>
    <mergeCell ref="A7:I7"/>
    <mergeCell ref="A8:I8"/>
    <mergeCell ref="E10:F10"/>
    <mergeCell ref="G10:H10"/>
    <mergeCell ref="C43:D43"/>
    <mergeCell ref="C44:D44"/>
    <mergeCell ref="C45:D45"/>
    <mergeCell ref="C46:D46"/>
    <mergeCell ref="E48:I48"/>
    <mergeCell ref="A10:A11"/>
    <mergeCell ref="B10:B11"/>
    <mergeCell ref="I10:I11"/>
    <mergeCell ref="I39:I40"/>
    <mergeCell ref="C10:D11"/>
    <mergeCell ref="C39:D40"/>
    <mergeCell ref="C38:I38"/>
    <mergeCell ref="E39:F39"/>
    <mergeCell ref="G39:H39"/>
    <mergeCell ref="B49:C49"/>
    <mergeCell ref="D49:F49"/>
    <mergeCell ref="G49:I49"/>
    <mergeCell ref="B54:C54"/>
    <mergeCell ref="D54:F54"/>
    <mergeCell ref="G54:I54"/>
  </mergeCells>
  <pageMargins left="0.51181102362204722" right="0.23622047244094491" top="0.49" bottom="0.19685039370078741" header="0" footer="0.15748031496062992"/>
  <pageSetup paperSize="9" scale="95" orientation="portrait" r:id="rId1"/>
  <headerFooter differentFirst="1">
    <oddHeader>&amp;C&amp;P</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6"/>
  <sheetViews>
    <sheetView view="pageBreakPreview" zoomScaleNormal="100" workbookViewId="0">
      <selection activeCell="C12" sqref="C12"/>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4.95"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22.5" customHeight="1">
      <c r="A8" s="130" t="s">
        <v>497</v>
      </c>
      <c r="B8" s="124"/>
      <c r="C8" s="124"/>
      <c r="D8" s="124"/>
      <c r="E8" s="124"/>
      <c r="F8" s="124"/>
      <c r="G8" s="124"/>
      <c r="H8" s="124"/>
      <c r="I8" s="124"/>
      <c r="J8" s="27"/>
      <c r="K8" s="27"/>
      <c r="L8" s="27"/>
      <c r="M8" s="27"/>
      <c r="N8" s="27"/>
      <c r="O8" s="27"/>
      <c r="P8" s="27"/>
      <c r="Q8" s="27"/>
      <c r="R8" s="27"/>
      <c r="S8" s="27"/>
      <c r="T8" s="27"/>
    </row>
    <row r="9" spans="1:20" s="2" customFormat="1" ht="18" customHeight="1">
      <c r="A9" s="9"/>
      <c r="B9" s="9"/>
      <c r="C9" s="9"/>
      <c r="D9" s="9"/>
      <c r="E9" s="9"/>
      <c r="F9" s="9"/>
      <c r="G9" s="9"/>
      <c r="H9" s="9"/>
      <c r="I9" s="9"/>
      <c r="J9" s="27"/>
      <c r="K9" s="27"/>
      <c r="L9" s="27"/>
      <c r="M9" s="27"/>
      <c r="N9" s="27"/>
      <c r="O9" s="27"/>
      <c r="P9" s="27"/>
      <c r="Q9" s="27"/>
      <c r="R9" s="27"/>
      <c r="S9" s="27"/>
      <c r="T9" s="27"/>
    </row>
    <row r="10" spans="1:20" s="3" customFormat="1" ht="24"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24" customHeight="1">
      <c r="A12" s="11">
        <v>1</v>
      </c>
      <c r="B12" s="69" t="s">
        <v>498</v>
      </c>
      <c r="C12" s="13" t="s">
        <v>422</v>
      </c>
      <c r="D12" s="14" t="s">
        <v>375</v>
      </c>
      <c r="E12" s="71"/>
      <c r="F12" s="15" t="str">
        <f t="shared" ref="F12:F19" si="0">IF(AND(E12&gt;=90),"Xuất sắc",IF(AND(E12&gt;=80),"Tốt",IF(AND(E12&gt;=70),"Khá",IF(AND(E12&gt;=60),"TB",IF(AND(E12&gt;=50),"TB",IF(AND(E12&lt;50),IF(AND(E12&gt;0),"Yếu",IF(AND(E12=0),"Không XL"," "))))))))</f>
        <v>Không XL</v>
      </c>
      <c r="G12" s="11"/>
      <c r="H12" s="15" t="str">
        <f t="shared" ref="H12:H19" si="1">IF(AND(G12&gt;=90),"Xuất sắc",IF(AND(G12&gt;=80),"Tốt",IF(AND(G12&gt;=70),"Khá",IF(AND(G12&gt;=60),"TB",IF(AND(G12&gt;=50),"TB",IF(AND(G12&lt;50),IF(AND(G12&gt;0),"Yếu",IF(AND(G12=0),"Không XL"," "))))))))</f>
        <v>Không XL</v>
      </c>
      <c r="I12" s="28"/>
    </row>
    <row r="13" spans="1:20" s="3" customFormat="1" ht="24" customHeight="1">
      <c r="A13" s="11">
        <v>2</v>
      </c>
      <c r="B13" s="69" t="s">
        <v>499</v>
      </c>
      <c r="C13" s="13" t="s">
        <v>412</v>
      </c>
      <c r="D13" s="14" t="s">
        <v>280</v>
      </c>
      <c r="E13" s="71"/>
      <c r="F13" s="15" t="str">
        <f t="shared" si="0"/>
        <v>Không XL</v>
      </c>
      <c r="G13" s="11"/>
      <c r="H13" s="15" t="str">
        <f t="shared" si="1"/>
        <v>Không XL</v>
      </c>
      <c r="I13" s="29"/>
    </row>
    <row r="14" spans="1:20" s="3" customFormat="1" ht="24" customHeight="1">
      <c r="A14" s="11">
        <v>3</v>
      </c>
      <c r="B14" s="69" t="s">
        <v>500</v>
      </c>
      <c r="C14" s="13" t="s">
        <v>289</v>
      </c>
      <c r="D14" s="14" t="s">
        <v>280</v>
      </c>
      <c r="E14" s="71"/>
      <c r="F14" s="15" t="str">
        <f t="shared" si="0"/>
        <v>Không XL</v>
      </c>
      <c r="G14" s="11"/>
      <c r="H14" s="15" t="str">
        <f t="shared" si="1"/>
        <v>Không XL</v>
      </c>
      <c r="I14" s="29"/>
    </row>
    <row r="15" spans="1:20" s="3" customFormat="1" ht="24" customHeight="1">
      <c r="A15" s="11">
        <v>4</v>
      </c>
      <c r="B15" s="69" t="s">
        <v>501</v>
      </c>
      <c r="C15" s="13" t="s">
        <v>456</v>
      </c>
      <c r="D15" s="14" t="s">
        <v>479</v>
      </c>
      <c r="E15" s="71"/>
      <c r="F15" s="15" t="str">
        <f t="shared" si="0"/>
        <v>Không XL</v>
      </c>
      <c r="G15" s="11"/>
      <c r="H15" s="15" t="str">
        <f t="shared" si="1"/>
        <v>Không XL</v>
      </c>
      <c r="I15" s="30"/>
    </row>
    <row r="16" spans="1:20" s="3" customFormat="1" ht="24" customHeight="1">
      <c r="A16" s="11">
        <v>5</v>
      </c>
      <c r="B16" s="69" t="s">
        <v>502</v>
      </c>
      <c r="C16" s="13" t="s">
        <v>350</v>
      </c>
      <c r="D16" s="14" t="s">
        <v>287</v>
      </c>
      <c r="E16" s="71"/>
      <c r="F16" s="15" t="str">
        <f t="shared" si="0"/>
        <v>Không XL</v>
      </c>
      <c r="G16" s="11"/>
      <c r="H16" s="15" t="str">
        <f t="shared" si="1"/>
        <v>Không XL</v>
      </c>
      <c r="I16" s="31"/>
    </row>
    <row r="17" spans="1:9" s="3" customFormat="1" ht="24" customHeight="1">
      <c r="A17" s="11">
        <v>6</v>
      </c>
      <c r="B17" s="69" t="s">
        <v>503</v>
      </c>
      <c r="C17" s="13" t="s">
        <v>504</v>
      </c>
      <c r="D17" s="14" t="s">
        <v>505</v>
      </c>
      <c r="E17" s="71"/>
      <c r="F17" s="15" t="str">
        <f t="shared" si="0"/>
        <v>Không XL</v>
      </c>
      <c r="G17" s="11"/>
      <c r="H17" s="15" t="str">
        <f t="shared" si="1"/>
        <v>Không XL</v>
      </c>
      <c r="I17" s="30" t="s">
        <v>506</v>
      </c>
    </row>
    <row r="18" spans="1:9" s="3" customFormat="1" ht="24" customHeight="1">
      <c r="A18" s="11">
        <v>7</v>
      </c>
      <c r="B18" s="69" t="s">
        <v>507</v>
      </c>
      <c r="C18" s="13" t="s">
        <v>508</v>
      </c>
      <c r="D18" s="14" t="s">
        <v>505</v>
      </c>
      <c r="E18" s="71"/>
      <c r="F18" s="15" t="str">
        <f t="shared" si="0"/>
        <v>Không XL</v>
      </c>
      <c r="G18" s="11"/>
      <c r="H18" s="15" t="str">
        <f t="shared" si="1"/>
        <v>Không XL</v>
      </c>
      <c r="I18" s="30"/>
    </row>
    <row r="19" spans="1:9" s="3" customFormat="1" ht="24" customHeight="1">
      <c r="A19" s="11">
        <v>8</v>
      </c>
      <c r="B19" s="69" t="s">
        <v>509</v>
      </c>
      <c r="C19" s="13" t="s">
        <v>510</v>
      </c>
      <c r="D19" s="14" t="s">
        <v>511</v>
      </c>
      <c r="E19" s="71"/>
      <c r="F19" s="15" t="str">
        <f t="shared" si="0"/>
        <v>Không XL</v>
      </c>
      <c r="G19" s="11"/>
      <c r="H19" s="15" t="str">
        <f t="shared" si="1"/>
        <v>Không XL</v>
      </c>
      <c r="I19" s="30" t="s">
        <v>180</v>
      </c>
    </row>
    <row r="20" spans="1:9" ht="20.100000000000001" customHeight="1">
      <c r="A20" s="6"/>
      <c r="B20" s="6"/>
      <c r="C20" s="119" t="s">
        <v>148</v>
      </c>
      <c r="D20" s="119"/>
      <c r="E20" s="119"/>
      <c r="F20" s="119"/>
      <c r="G20" s="119"/>
      <c r="H20" s="119"/>
      <c r="I20" s="119"/>
    </row>
    <row r="21" spans="1:9" ht="18" customHeight="1">
      <c r="C21" s="110" t="s">
        <v>149</v>
      </c>
      <c r="D21" s="111"/>
      <c r="E21" s="120" t="s">
        <v>144</v>
      </c>
      <c r="F21" s="121"/>
      <c r="G21" s="120" t="s">
        <v>145</v>
      </c>
      <c r="H21" s="121"/>
      <c r="I21" s="104" t="s">
        <v>10</v>
      </c>
    </row>
    <row r="22" spans="1:9" s="3" customFormat="1" ht="18" customHeight="1">
      <c r="C22" s="112"/>
      <c r="D22" s="113"/>
      <c r="E22" s="10" t="s">
        <v>150</v>
      </c>
      <c r="F22" s="16" t="s">
        <v>151</v>
      </c>
      <c r="G22" s="10" t="s">
        <v>150</v>
      </c>
      <c r="H22" s="16" t="s">
        <v>151</v>
      </c>
      <c r="I22" s="105"/>
    </row>
    <row r="23" spans="1:9" ht="18" customHeight="1">
      <c r="C23" s="114" t="s">
        <v>152</v>
      </c>
      <c r="D23" s="115"/>
      <c r="E23" s="17">
        <f>COUNTIF(F12:F19,"Xuất sắc")</f>
        <v>0</v>
      </c>
      <c r="F23" s="18">
        <f>E23*100/$A$19</f>
        <v>0</v>
      </c>
      <c r="G23" s="17">
        <f>COUNTIF(H12:H19,"Xuất sắc")</f>
        <v>0</v>
      </c>
      <c r="H23" s="18">
        <f>G23*100/$A$19</f>
        <v>0</v>
      </c>
      <c r="I23" s="32"/>
    </row>
    <row r="24" spans="1:9" ht="18" customHeight="1">
      <c r="C24" s="114" t="s">
        <v>153</v>
      </c>
      <c r="D24" s="115"/>
      <c r="E24" s="17">
        <f>COUNTIF(F12:F19,"Tốt")</f>
        <v>0</v>
      </c>
      <c r="F24" s="18">
        <f t="shared" ref="F24:F28" si="2">E24*100/$A$19</f>
        <v>0</v>
      </c>
      <c r="G24" s="17">
        <f>COUNTIF(H12:H19,"Tốt")</f>
        <v>0</v>
      </c>
      <c r="H24" s="18">
        <f t="shared" ref="H24:H28" si="3">G24*100/$A$19</f>
        <v>0</v>
      </c>
      <c r="I24" s="32"/>
    </row>
    <row r="25" spans="1:9" ht="18" customHeight="1">
      <c r="C25" s="114" t="s">
        <v>154</v>
      </c>
      <c r="D25" s="115"/>
      <c r="E25" s="17">
        <f>COUNTIF(F12:F19,"Khá")</f>
        <v>0</v>
      </c>
      <c r="F25" s="18">
        <f t="shared" si="2"/>
        <v>0</v>
      </c>
      <c r="G25" s="17">
        <f>COUNTIF(H12:H19,"Khá")</f>
        <v>0</v>
      </c>
      <c r="H25" s="18">
        <f t="shared" si="3"/>
        <v>0</v>
      </c>
      <c r="I25" s="32"/>
    </row>
    <row r="26" spans="1:9" ht="18" customHeight="1">
      <c r="C26" s="114" t="s">
        <v>155</v>
      </c>
      <c r="D26" s="115"/>
      <c r="E26" s="17">
        <f>COUNTIF(F12:F19,"TB")</f>
        <v>0</v>
      </c>
      <c r="F26" s="18">
        <f t="shared" si="2"/>
        <v>0</v>
      </c>
      <c r="G26" s="17">
        <f>COUNTIF(H12:H19,"TB")</f>
        <v>0</v>
      </c>
      <c r="H26" s="18">
        <f t="shared" si="3"/>
        <v>0</v>
      </c>
      <c r="I26" s="32"/>
    </row>
    <row r="27" spans="1:9" ht="18" customHeight="1">
      <c r="C27" s="114" t="s">
        <v>156</v>
      </c>
      <c r="D27" s="115"/>
      <c r="E27" s="17">
        <f>COUNTIF(F12:F19,"Yếu")</f>
        <v>0</v>
      </c>
      <c r="F27" s="18">
        <f t="shared" si="2"/>
        <v>0</v>
      </c>
      <c r="G27" s="17">
        <f>COUNTIF(H12:H19,"Yếu")</f>
        <v>0</v>
      </c>
      <c r="H27" s="18">
        <f t="shared" si="3"/>
        <v>0</v>
      </c>
      <c r="I27" s="32"/>
    </row>
    <row r="28" spans="1:9" ht="18" customHeight="1">
      <c r="C28" s="116" t="s">
        <v>157</v>
      </c>
      <c r="D28" s="117"/>
      <c r="E28" s="19">
        <f>COUNTIF(F12:F19,"Không XL")</f>
        <v>8</v>
      </c>
      <c r="F28" s="20">
        <f t="shared" si="2"/>
        <v>100</v>
      </c>
      <c r="G28" s="19">
        <f>COUNTIF(H12:H19,"Không XL")</f>
        <v>8</v>
      </c>
      <c r="H28" s="20">
        <f t="shared" si="3"/>
        <v>100</v>
      </c>
      <c r="I28" s="33"/>
    </row>
    <row r="29" spans="1:9">
      <c r="C29" s="21"/>
      <c r="D29" s="21"/>
      <c r="F29" s="22"/>
    </row>
    <row r="30" spans="1:9" ht="18" customHeight="1">
      <c r="E30" s="118" t="s">
        <v>553</v>
      </c>
      <c r="F30" s="118"/>
      <c r="G30" s="118"/>
      <c r="H30" s="118"/>
      <c r="I30" s="118"/>
    </row>
    <row r="31" spans="1:9" ht="16.5" customHeight="1">
      <c r="A31" s="34"/>
      <c r="B31" s="97" t="s">
        <v>546</v>
      </c>
      <c r="C31" s="97"/>
      <c r="D31" s="97" t="s">
        <v>547</v>
      </c>
      <c r="E31" s="97"/>
      <c r="F31" s="97"/>
      <c r="G31" s="128" t="s">
        <v>548</v>
      </c>
      <c r="H31" s="128"/>
      <c r="I31" s="128"/>
    </row>
    <row r="32" spans="1:9" ht="16.5">
      <c r="D32" s="74"/>
      <c r="I32" s="80"/>
    </row>
    <row r="33" spans="2:9" ht="16.5">
      <c r="D33" s="74"/>
      <c r="I33" s="80"/>
    </row>
    <row r="34" spans="2:9" ht="16.5">
      <c r="D34" s="74"/>
      <c r="I34" s="80"/>
    </row>
    <row r="35" spans="2:9" ht="16.5">
      <c r="D35" s="74"/>
      <c r="I35" s="80"/>
    </row>
    <row r="36" spans="2:9" s="82" customFormat="1" ht="16.5" customHeight="1">
      <c r="B36" s="129" t="s">
        <v>549</v>
      </c>
      <c r="C36" s="129"/>
      <c r="D36" s="129" t="s">
        <v>162</v>
      </c>
      <c r="E36" s="129"/>
      <c r="F36" s="129"/>
      <c r="G36" s="129" t="s">
        <v>512</v>
      </c>
      <c r="H36" s="129"/>
      <c r="I36" s="129"/>
    </row>
  </sheetData>
  <mergeCells count="33">
    <mergeCell ref="A2:D2"/>
    <mergeCell ref="E2:I2"/>
    <mergeCell ref="A3:D3"/>
    <mergeCell ref="E3:I3"/>
    <mergeCell ref="A4:D4"/>
    <mergeCell ref="E4:I4"/>
    <mergeCell ref="C23:D23"/>
    <mergeCell ref="C24:D24"/>
    <mergeCell ref="A6:I6"/>
    <mergeCell ref="A7:I7"/>
    <mergeCell ref="A8:I8"/>
    <mergeCell ref="E10:F10"/>
    <mergeCell ref="G10:H10"/>
    <mergeCell ref="C25:D25"/>
    <mergeCell ref="C26:D26"/>
    <mergeCell ref="C27:D27"/>
    <mergeCell ref="C28:D28"/>
    <mergeCell ref="E30:I30"/>
    <mergeCell ref="A10:A11"/>
    <mergeCell ref="B10:B11"/>
    <mergeCell ref="I10:I11"/>
    <mergeCell ref="I21:I22"/>
    <mergeCell ref="C10:D11"/>
    <mergeCell ref="C21:D22"/>
    <mergeCell ref="C20:I20"/>
    <mergeCell ref="E21:F21"/>
    <mergeCell ref="G21:H21"/>
    <mergeCell ref="B31:C31"/>
    <mergeCell ref="D31:F31"/>
    <mergeCell ref="G31:I31"/>
    <mergeCell ref="B36:C36"/>
    <mergeCell ref="D36:F36"/>
    <mergeCell ref="G36:I36"/>
  </mergeCells>
  <pageMargins left="0.5" right="0.25" top="0.57999999999999996" bottom="0.24" header="0" footer="0.19"/>
  <pageSetup paperSize="9" scale="95"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4"/>
  <sheetViews>
    <sheetView view="pageBreakPreview" zoomScaleNormal="100" workbookViewId="0">
      <selection activeCell="I14" sqref="I1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1"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656</v>
      </c>
      <c r="B8" s="124"/>
      <c r="C8" s="124"/>
      <c r="D8" s="124"/>
      <c r="E8" s="124"/>
      <c r="F8" s="124"/>
      <c r="G8" s="124"/>
      <c r="H8" s="124"/>
      <c r="I8" s="124"/>
      <c r="J8" s="27"/>
      <c r="K8" s="27"/>
      <c r="L8" s="27"/>
      <c r="M8" s="27"/>
      <c r="N8" s="27"/>
      <c r="O8" s="27"/>
      <c r="P8" s="27"/>
      <c r="Q8" s="27"/>
      <c r="R8" s="27"/>
      <c r="S8" s="27"/>
      <c r="T8" s="27"/>
    </row>
    <row r="9" spans="1:20" s="2" customFormat="1" ht="12" customHeight="1">
      <c r="A9" s="81"/>
      <c r="B9" s="81"/>
      <c r="C9" s="81"/>
      <c r="D9" s="81"/>
      <c r="E9" s="81"/>
      <c r="F9" s="81"/>
      <c r="G9" s="81"/>
      <c r="H9" s="81"/>
      <c r="I9" s="81"/>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79">
        <v>1</v>
      </c>
      <c r="B12" s="69" t="s">
        <v>558</v>
      </c>
      <c r="C12" s="13" t="s">
        <v>175</v>
      </c>
      <c r="D12" s="14" t="s">
        <v>351</v>
      </c>
      <c r="E12" s="79"/>
      <c r="F12" s="15" t="str">
        <f t="shared" ref="F12:F67" si="0">IF(AND(E12&gt;=90),"Xuất sắc",IF(AND(E12&gt;=80),"Tốt",IF(AND(E12&gt;=70),"Khá",IF(AND(E12&gt;=60),"TB",IF(AND(E12&gt;=50),"TB",IF(AND(E12&lt;50),IF(AND(E12&gt;0),"Yếu",IF(AND(E12=0),"Không XL"," "))))))))</f>
        <v>Không XL</v>
      </c>
      <c r="G12" s="79"/>
      <c r="H12" s="15" t="str">
        <f t="shared" ref="H12:H67" si="1">IF(AND(G12&gt;=90),"Xuất sắc",IF(AND(G12&gt;=80),"Tốt",IF(AND(G12&gt;=70),"Khá",IF(AND(G12&gt;=60),"TB",IF(AND(G12&gt;=50),"TB",IF(AND(G12&lt;50),IF(AND(G12&gt;0),"Yếu",IF(AND(G12=0),"Không XL"," "))))))))</f>
        <v>Không XL</v>
      </c>
      <c r="I12" s="35"/>
    </row>
    <row r="13" spans="1:20" s="3" customFormat="1" ht="18" customHeight="1">
      <c r="A13" s="79">
        <v>2</v>
      </c>
      <c r="B13" s="69" t="s">
        <v>559</v>
      </c>
      <c r="C13" s="13" t="s">
        <v>412</v>
      </c>
      <c r="D13" s="14" t="s">
        <v>217</v>
      </c>
      <c r="E13" s="79"/>
      <c r="F13" s="15" t="str">
        <f t="shared" si="0"/>
        <v>Không XL</v>
      </c>
      <c r="G13" s="79"/>
      <c r="H13" s="15" t="str">
        <f t="shared" si="1"/>
        <v>Không XL</v>
      </c>
      <c r="I13" s="35"/>
    </row>
    <row r="14" spans="1:20" s="3" customFormat="1" ht="18" customHeight="1">
      <c r="A14" s="79">
        <v>3</v>
      </c>
      <c r="B14" s="69" t="s">
        <v>560</v>
      </c>
      <c r="C14" s="13" t="s">
        <v>218</v>
      </c>
      <c r="D14" s="14" t="s">
        <v>219</v>
      </c>
      <c r="E14" s="79"/>
      <c r="F14" s="15" t="str">
        <f t="shared" si="0"/>
        <v>Không XL</v>
      </c>
      <c r="G14" s="79"/>
      <c r="H14" s="15" t="str">
        <f t="shared" si="1"/>
        <v>Không XL</v>
      </c>
      <c r="I14" s="35"/>
    </row>
    <row r="15" spans="1:20" s="3" customFormat="1" ht="18" customHeight="1">
      <c r="A15" s="79">
        <v>4</v>
      </c>
      <c r="B15" s="69" t="s">
        <v>561</v>
      </c>
      <c r="C15" s="13" t="s">
        <v>562</v>
      </c>
      <c r="D15" s="14" t="s">
        <v>173</v>
      </c>
      <c r="E15" s="79"/>
      <c r="F15" s="15" t="str">
        <f t="shared" si="0"/>
        <v>Không XL</v>
      </c>
      <c r="G15" s="79"/>
      <c r="H15" s="15" t="str">
        <f t="shared" si="1"/>
        <v>Không XL</v>
      </c>
      <c r="I15" s="35"/>
    </row>
    <row r="16" spans="1:20" s="3" customFormat="1" ht="18" customHeight="1">
      <c r="A16" s="79">
        <v>5</v>
      </c>
      <c r="B16" s="69" t="s">
        <v>563</v>
      </c>
      <c r="C16" s="13" t="s">
        <v>355</v>
      </c>
      <c r="D16" s="14" t="s">
        <v>173</v>
      </c>
      <c r="E16" s="79"/>
      <c r="F16" s="15" t="str">
        <f t="shared" si="0"/>
        <v>Không XL</v>
      </c>
      <c r="G16" s="79"/>
      <c r="H16" s="15" t="str">
        <f t="shared" si="1"/>
        <v>Không XL</v>
      </c>
      <c r="I16" s="35"/>
    </row>
    <row r="17" spans="1:9" s="3" customFormat="1" ht="18" customHeight="1">
      <c r="A17" s="79">
        <v>6</v>
      </c>
      <c r="B17" s="69" t="s">
        <v>564</v>
      </c>
      <c r="C17" s="13" t="s">
        <v>282</v>
      </c>
      <c r="D17" s="14" t="s">
        <v>173</v>
      </c>
      <c r="E17" s="79"/>
      <c r="F17" s="15" t="str">
        <f t="shared" si="0"/>
        <v>Không XL</v>
      </c>
      <c r="G17" s="79"/>
      <c r="H17" s="15" t="str">
        <f t="shared" si="1"/>
        <v>Không XL</v>
      </c>
      <c r="I17" s="35"/>
    </row>
    <row r="18" spans="1:9" s="3" customFormat="1" ht="18" customHeight="1">
      <c r="A18" s="79">
        <v>7</v>
      </c>
      <c r="B18" s="69" t="s">
        <v>565</v>
      </c>
      <c r="C18" s="13" t="s">
        <v>566</v>
      </c>
      <c r="D18" s="14" t="s">
        <v>173</v>
      </c>
      <c r="E18" s="79"/>
      <c r="F18" s="15" t="str">
        <f t="shared" si="0"/>
        <v>Không XL</v>
      </c>
      <c r="G18" s="79"/>
      <c r="H18" s="15" t="str">
        <f t="shared" si="1"/>
        <v>Không XL</v>
      </c>
      <c r="I18" s="35"/>
    </row>
    <row r="19" spans="1:9" s="3" customFormat="1" ht="18" customHeight="1">
      <c r="A19" s="79">
        <v>8</v>
      </c>
      <c r="B19" s="69" t="s">
        <v>567</v>
      </c>
      <c r="C19" s="13" t="s">
        <v>566</v>
      </c>
      <c r="D19" s="14" t="s">
        <v>363</v>
      </c>
      <c r="E19" s="79"/>
      <c r="F19" s="15" t="str">
        <f t="shared" si="0"/>
        <v>Không XL</v>
      </c>
      <c r="G19" s="79"/>
      <c r="H19" s="15" t="str">
        <f t="shared" si="1"/>
        <v>Không XL</v>
      </c>
      <c r="I19" s="35"/>
    </row>
    <row r="20" spans="1:9" s="3" customFormat="1" ht="18" customHeight="1">
      <c r="A20" s="79">
        <v>9</v>
      </c>
      <c r="B20" s="69" t="s">
        <v>568</v>
      </c>
      <c r="C20" s="13" t="s">
        <v>508</v>
      </c>
      <c r="D20" s="14" t="s">
        <v>236</v>
      </c>
      <c r="E20" s="79"/>
      <c r="F20" s="15" t="str">
        <f t="shared" si="0"/>
        <v>Không XL</v>
      </c>
      <c r="G20" s="79"/>
      <c r="H20" s="15" t="str">
        <f t="shared" si="1"/>
        <v>Không XL</v>
      </c>
      <c r="I20" s="35"/>
    </row>
    <row r="21" spans="1:9" s="3" customFormat="1" ht="18" customHeight="1">
      <c r="A21" s="79">
        <v>10</v>
      </c>
      <c r="B21" s="69" t="s">
        <v>569</v>
      </c>
      <c r="C21" s="13" t="s">
        <v>395</v>
      </c>
      <c r="D21" s="14" t="s">
        <v>570</v>
      </c>
      <c r="E21" s="79"/>
      <c r="F21" s="15" t="str">
        <f t="shared" si="0"/>
        <v>Không XL</v>
      </c>
      <c r="G21" s="79"/>
      <c r="H21" s="15" t="str">
        <f t="shared" si="1"/>
        <v>Không XL</v>
      </c>
      <c r="I21" s="35"/>
    </row>
    <row r="22" spans="1:9" s="3" customFormat="1" ht="18" customHeight="1">
      <c r="A22" s="79">
        <v>11</v>
      </c>
      <c r="B22" s="69" t="s">
        <v>571</v>
      </c>
      <c r="C22" s="13" t="s">
        <v>541</v>
      </c>
      <c r="D22" s="14" t="s">
        <v>572</v>
      </c>
      <c r="E22" s="79"/>
      <c r="F22" s="15" t="str">
        <f t="shared" si="0"/>
        <v>Không XL</v>
      </c>
      <c r="G22" s="79"/>
      <c r="H22" s="15" t="str">
        <f t="shared" si="1"/>
        <v>Không XL</v>
      </c>
      <c r="I22" s="35"/>
    </row>
    <row r="23" spans="1:9" s="3" customFormat="1" ht="18" customHeight="1">
      <c r="A23" s="79">
        <v>12</v>
      </c>
      <c r="B23" s="69" t="s">
        <v>573</v>
      </c>
      <c r="C23" s="13" t="s">
        <v>574</v>
      </c>
      <c r="D23" s="14" t="s">
        <v>519</v>
      </c>
      <c r="E23" s="79"/>
      <c r="F23" s="15" t="str">
        <f t="shared" si="0"/>
        <v>Không XL</v>
      </c>
      <c r="G23" s="79"/>
      <c r="H23" s="15" t="str">
        <f t="shared" si="1"/>
        <v>Không XL</v>
      </c>
      <c r="I23" s="35"/>
    </row>
    <row r="24" spans="1:9" s="3" customFormat="1" ht="18" customHeight="1">
      <c r="A24" s="79">
        <v>13</v>
      </c>
      <c r="B24" s="69" t="s">
        <v>575</v>
      </c>
      <c r="C24" s="13" t="s">
        <v>576</v>
      </c>
      <c r="D24" s="14" t="s">
        <v>372</v>
      </c>
      <c r="E24" s="79"/>
      <c r="F24" s="15" t="str">
        <f t="shared" si="0"/>
        <v>Không XL</v>
      </c>
      <c r="G24" s="79"/>
      <c r="H24" s="15" t="str">
        <f t="shared" si="1"/>
        <v>Không XL</v>
      </c>
      <c r="I24" s="35"/>
    </row>
    <row r="25" spans="1:9" s="3" customFormat="1" ht="18" customHeight="1">
      <c r="A25" s="79">
        <v>14</v>
      </c>
      <c r="B25" s="69" t="s">
        <v>577</v>
      </c>
      <c r="C25" s="13" t="s">
        <v>578</v>
      </c>
      <c r="D25" s="14" t="s">
        <v>536</v>
      </c>
      <c r="E25" s="79"/>
      <c r="F25" s="15" t="str">
        <f t="shared" si="0"/>
        <v>Không XL</v>
      </c>
      <c r="G25" s="79"/>
      <c r="H25" s="15" t="str">
        <f t="shared" si="1"/>
        <v>Không XL</v>
      </c>
      <c r="I25" s="16"/>
    </row>
    <row r="26" spans="1:9" s="3" customFormat="1" ht="18" customHeight="1">
      <c r="A26" s="79">
        <v>15</v>
      </c>
      <c r="B26" s="69" t="s">
        <v>579</v>
      </c>
      <c r="C26" s="13" t="s">
        <v>580</v>
      </c>
      <c r="D26" s="14" t="s">
        <v>536</v>
      </c>
      <c r="E26" s="79"/>
      <c r="F26" s="15" t="str">
        <f t="shared" si="0"/>
        <v>Không XL</v>
      </c>
      <c r="G26" s="79"/>
      <c r="H26" s="15" t="str">
        <f t="shared" si="1"/>
        <v>Không XL</v>
      </c>
      <c r="I26" s="16"/>
    </row>
    <row r="27" spans="1:9" s="3" customFormat="1" ht="18" customHeight="1">
      <c r="A27" s="79">
        <v>16</v>
      </c>
      <c r="B27" s="69" t="s">
        <v>581</v>
      </c>
      <c r="C27" s="13" t="s">
        <v>582</v>
      </c>
      <c r="D27" s="14" t="s">
        <v>536</v>
      </c>
      <c r="E27" s="79"/>
      <c r="F27" s="15" t="str">
        <f t="shared" si="0"/>
        <v>Không XL</v>
      </c>
      <c r="G27" s="79"/>
      <c r="H27" s="15" t="str">
        <f t="shared" si="1"/>
        <v>Không XL</v>
      </c>
      <c r="I27" s="16"/>
    </row>
    <row r="28" spans="1:9" s="3" customFormat="1" ht="18" customHeight="1">
      <c r="A28" s="79">
        <v>17</v>
      </c>
      <c r="B28" s="69" t="s">
        <v>583</v>
      </c>
      <c r="C28" s="13" t="s">
        <v>584</v>
      </c>
      <c r="D28" s="14" t="s">
        <v>186</v>
      </c>
      <c r="E28" s="79"/>
      <c r="F28" s="15" t="str">
        <f t="shared" si="0"/>
        <v>Không XL</v>
      </c>
      <c r="G28" s="79"/>
      <c r="H28" s="15" t="str">
        <f t="shared" si="1"/>
        <v>Không XL</v>
      </c>
      <c r="I28" s="16"/>
    </row>
    <row r="29" spans="1:9" s="3" customFormat="1" ht="18" customHeight="1">
      <c r="A29" s="79">
        <v>18</v>
      </c>
      <c r="B29" s="69" t="s">
        <v>585</v>
      </c>
      <c r="C29" s="13" t="s">
        <v>586</v>
      </c>
      <c r="D29" s="14" t="s">
        <v>188</v>
      </c>
      <c r="E29" s="79"/>
      <c r="F29" s="15" t="str">
        <f t="shared" si="0"/>
        <v>Không XL</v>
      </c>
      <c r="G29" s="79"/>
      <c r="H29" s="15" t="str">
        <f t="shared" si="1"/>
        <v>Không XL</v>
      </c>
      <c r="I29" s="16"/>
    </row>
    <row r="30" spans="1:9" s="3" customFormat="1" ht="18" customHeight="1">
      <c r="A30" s="79">
        <v>19</v>
      </c>
      <c r="B30" s="69" t="s">
        <v>587</v>
      </c>
      <c r="C30" s="13" t="s">
        <v>588</v>
      </c>
      <c r="D30" s="14" t="s">
        <v>188</v>
      </c>
      <c r="E30" s="79"/>
      <c r="F30" s="15" t="str">
        <f t="shared" si="0"/>
        <v>Không XL</v>
      </c>
      <c r="G30" s="79"/>
      <c r="H30" s="15" t="str">
        <f t="shared" si="1"/>
        <v>Không XL</v>
      </c>
      <c r="I30" s="35"/>
    </row>
    <row r="31" spans="1:9" s="3" customFormat="1" ht="18" customHeight="1">
      <c r="A31" s="79">
        <v>20</v>
      </c>
      <c r="B31" s="69" t="s">
        <v>589</v>
      </c>
      <c r="C31" s="13" t="s">
        <v>590</v>
      </c>
      <c r="D31" s="14" t="s">
        <v>591</v>
      </c>
      <c r="E31" s="79"/>
      <c r="F31" s="15" t="str">
        <f t="shared" si="0"/>
        <v>Không XL</v>
      </c>
      <c r="G31" s="79"/>
      <c r="H31" s="15" t="str">
        <f t="shared" si="1"/>
        <v>Không XL</v>
      </c>
      <c r="I31" s="83" t="s">
        <v>655</v>
      </c>
    </row>
    <row r="32" spans="1:9" s="3" customFormat="1" ht="18" customHeight="1">
      <c r="A32" s="79">
        <v>21</v>
      </c>
      <c r="B32" s="69" t="s">
        <v>592</v>
      </c>
      <c r="C32" s="13" t="s">
        <v>593</v>
      </c>
      <c r="D32" s="14" t="s">
        <v>594</v>
      </c>
      <c r="E32" s="79"/>
      <c r="F32" s="15" t="str">
        <f t="shared" si="0"/>
        <v>Không XL</v>
      </c>
      <c r="G32" s="79"/>
      <c r="H32" s="15" t="str">
        <f t="shared" si="1"/>
        <v>Không XL</v>
      </c>
      <c r="I32" s="35"/>
    </row>
    <row r="33" spans="1:9" s="3" customFormat="1" ht="18" customHeight="1">
      <c r="A33" s="79">
        <v>22</v>
      </c>
      <c r="B33" s="69" t="s">
        <v>595</v>
      </c>
      <c r="C33" s="13" t="s">
        <v>259</v>
      </c>
      <c r="D33" s="14" t="s">
        <v>260</v>
      </c>
      <c r="E33" s="79"/>
      <c r="F33" s="15" t="str">
        <f t="shared" si="0"/>
        <v>Không XL</v>
      </c>
      <c r="G33" s="79"/>
      <c r="H33" s="15" t="str">
        <f t="shared" si="1"/>
        <v>Không XL</v>
      </c>
      <c r="I33" s="35"/>
    </row>
    <row r="34" spans="1:9" s="3" customFormat="1" ht="18" customHeight="1">
      <c r="A34" s="79">
        <v>23</v>
      </c>
      <c r="B34" s="69" t="s">
        <v>596</v>
      </c>
      <c r="C34" s="13" t="s">
        <v>355</v>
      </c>
      <c r="D34" s="14" t="s">
        <v>194</v>
      </c>
      <c r="E34" s="79"/>
      <c r="F34" s="15" t="str">
        <f t="shared" si="0"/>
        <v>Không XL</v>
      </c>
      <c r="G34" s="79"/>
      <c r="H34" s="15" t="str">
        <f t="shared" si="1"/>
        <v>Không XL</v>
      </c>
      <c r="I34" s="35"/>
    </row>
    <row r="35" spans="1:9" s="3" customFormat="1" ht="18" customHeight="1">
      <c r="A35" s="79">
        <v>24</v>
      </c>
      <c r="B35" s="69" t="s">
        <v>597</v>
      </c>
      <c r="C35" s="13" t="s">
        <v>526</v>
      </c>
      <c r="D35" s="14" t="s">
        <v>598</v>
      </c>
      <c r="E35" s="79"/>
      <c r="F35" s="15" t="str">
        <f t="shared" si="0"/>
        <v>Không XL</v>
      </c>
      <c r="G35" s="79"/>
      <c r="H35" s="15" t="str">
        <f t="shared" si="1"/>
        <v>Không XL</v>
      </c>
      <c r="I35" s="35"/>
    </row>
    <row r="36" spans="1:9" s="3" customFormat="1" ht="18" customHeight="1">
      <c r="A36" s="79">
        <v>25</v>
      </c>
      <c r="B36" s="69" t="s">
        <v>599</v>
      </c>
      <c r="C36" s="13" t="s">
        <v>600</v>
      </c>
      <c r="D36" s="14" t="s">
        <v>272</v>
      </c>
      <c r="E36" s="79"/>
      <c r="F36" s="15" t="str">
        <f t="shared" si="0"/>
        <v>Không XL</v>
      </c>
      <c r="G36" s="79"/>
      <c r="H36" s="15" t="str">
        <f t="shared" si="1"/>
        <v>Không XL</v>
      </c>
      <c r="I36" s="16"/>
    </row>
    <row r="37" spans="1:9" s="3" customFormat="1" ht="18" customHeight="1">
      <c r="A37" s="79">
        <v>26</v>
      </c>
      <c r="B37" s="69" t="s">
        <v>601</v>
      </c>
      <c r="C37" s="13" t="s">
        <v>544</v>
      </c>
      <c r="D37" s="14" t="s">
        <v>602</v>
      </c>
      <c r="E37" s="79"/>
      <c r="F37" s="15" t="str">
        <f t="shared" si="0"/>
        <v>Không XL</v>
      </c>
      <c r="G37" s="79"/>
      <c r="H37" s="15" t="str">
        <f t="shared" si="1"/>
        <v>Không XL</v>
      </c>
      <c r="I37" s="16"/>
    </row>
    <row r="38" spans="1:9" s="3" customFormat="1" ht="18" customHeight="1">
      <c r="A38" s="79">
        <v>27</v>
      </c>
      <c r="B38" s="69" t="s">
        <v>603</v>
      </c>
      <c r="C38" s="13" t="s">
        <v>604</v>
      </c>
      <c r="D38" s="14" t="s">
        <v>605</v>
      </c>
      <c r="E38" s="79"/>
      <c r="F38" s="15" t="str">
        <f t="shared" si="0"/>
        <v>Không XL</v>
      </c>
      <c r="G38" s="79"/>
      <c r="H38" s="15" t="str">
        <f t="shared" si="1"/>
        <v>Không XL</v>
      </c>
      <c r="I38" s="16"/>
    </row>
    <row r="39" spans="1:9" s="3" customFormat="1" ht="18" customHeight="1">
      <c r="A39" s="79">
        <v>28</v>
      </c>
      <c r="B39" s="69" t="s">
        <v>606</v>
      </c>
      <c r="C39" s="13" t="s">
        <v>607</v>
      </c>
      <c r="D39" s="14" t="s">
        <v>207</v>
      </c>
      <c r="E39" s="79"/>
      <c r="F39" s="15" t="str">
        <f t="shared" si="0"/>
        <v>Không XL</v>
      </c>
      <c r="G39" s="79"/>
      <c r="H39" s="15" t="str">
        <f t="shared" si="1"/>
        <v>Không XL</v>
      </c>
      <c r="I39" s="16"/>
    </row>
    <row r="40" spans="1:9" s="3" customFormat="1" ht="18" customHeight="1">
      <c r="A40" s="79">
        <v>29</v>
      </c>
      <c r="B40" s="69" t="s">
        <v>608</v>
      </c>
      <c r="C40" s="13" t="s">
        <v>523</v>
      </c>
      <c r="D40" s="14" t="s">
        <v>609</v>
      </c>
      <c r="E40" s="79"/>
      <c r="F40" s="15" t="str">
        <f t="shared" si="0"/>
        <v>Không XL</v>
      </c>
      <c r="G40" s="79"/>
      <c r="H40" s="15" t="str">
        <f t="shared" si="1"/>
        <v>Không XL</v>
      </c>
      <c r="I40" s="16"/>
    </row>
    <row r="41" spans="1:9" s="3" customFormat="1" ht="18" customHeight="1">
      <c r="A41" s="79">
        <v>30</v>
      </c>
      <c r="B41" s="69" t="s">
        <v>610</v>
      </c>
      <c r="C41" s="13" t="s">
        <v>524</v>
      </c>
      <c r="D41" s="14" t="s">
        <v>611</v>
      </c>
      <c r="E41" s="79"/>
      <c r="F41" s="15" t="str">
        <f t="shared" si="0"/>
        <v>Không XL</v>
      </c>
      <c r="G41" s="79"/>
      <c r="H41" s="15" t="str">
        <f t="shared" si="1"/>
        <v>Không XL</v>
      </c>
      <c r="I41" s="35"/>
    </row>
    <row r="42" spans="1:9" s="3" customFormat="1" ht="18" customHeight="1">
      <c r="A42" s="79">
        <v>31</v>
      </c>
      <c r="B42" s="69" t="s">
        <v>612</v>
      </c>
      <c r="C42" s="13" t="s">
        <v>215</v>
      </c>
      <c r="D42" s="14" t="s">
        <v>216</v>
      </c>
      <c r="E42" s="79"/>
      <c r="F42" s="15" t="str">
        <f t="shared" si="0"/>
        <v>Không XL</v>
      </c>
      <c r="G42" s="79"/>
      <c r="H42" s="15" t="str">
        <f t="shared" si="1"/>
        <v>Không XL</v>
      </c>
      <c r="I42" s="16"/>
    </row>
    <row r="43" spans="1:9" s="3" customFormat="1" ht="18" customHeight="1">
      <c r="A43" s="79">
        <v>32</v>
      </c>
      <c r="B43" s="69" t="s">
        <v>613</v>
      </c>
      <c r="C43" s="13" t="s">
        <v>614</v>
      </c>
      <c r="D43" s="14" t="s">
        <v>400</v>
      </c>
      <c r="E43" s="79"/>
      <c r="F43" s="15" t="str">
        <f t="shared" si="0"/>
        <v>Không XL</v>
      </c>
      <c r="G43" s="79"/>
      <c r="H43" s="15" t="str">
        <f t="shared" si="1"/>
        <v>Không XL</v>
      </c>
      <c r="I43" s="16"/>
    </row>
    <row r="44" spans="1:9" s="3" customFormat="1" ht="18" customHeight="1">
      <c r="A44" s="79">
        <v>33</v>
      </c>
      <c r="B44" s="69" t="s">
        <v>615</v>
      </c>
      <c r="C44" s="13" t="s">
        <v>616</v>
      </c>
      <c r="D44" s="14" t="s">
        <v>543</v>
      </c>
      <c r="E44" s="79"/>
      <c r="F44" s="15" t="str">
        <f t="shared" si="0"/>
        <v>Không XL</v>
      </c>
      <c r="G44" s="79"/>
      <c r="H44" s="15" t="str">
        <f t="shared" si="1"/>
        <v>Không XL</v>
      </c>
      <c r="I44" s="35"/>
    </row>
    <row r="45" spans="1:9" s="3" customFormat="1" ht="18" customHeight="1">
      <c r="A45" s="79">
        <v>34</v>
      </c>
      <c r="B45" s="69" t="s">
        <v>617</v>
      </c>
      <c r="C45" s="13" t="s">
        <v>618</v>
      </c>
      <c r="D45" s="14" t="s">
        <v>479</v>
      </c>
      <c r="E45" s="79"/>
      <c r="F45" s="15" t="str">
        <f t="shared" si="0"/>
        <v>Không XL</v>
      </c>
      <c r="G45" s="79"/>
      <c r="H45" s="15" t="str">
        <f t="shared" si="1"/>
        <v>Không XL</v>
      </c>
      <c r="I45" s="16"/>
    </row>
    <row r="46" spans="1:9" s="3" customFormat="1" ht="18" customHeight="1">
      <c r="A46" s="79">
        <v>35</v>
      </c>
      <c r="B46" s="69" t="s">
        <v>619</v>
      </c>
      <c r="C46" s="13" t="s">
        <v>620</v>
      </c>
      <c r="D46" s="14" t="s">
        <v>295</v>
      </c>
      <c r="E46" s="79"/>
      <c r="F46" s="15" t="str">
        <f t="shared" si="0"/>
        <v>Không XL</v>
      </c>
      <c r="G46" s="79"/>
      <c r="H46" s="15" t="str">
        <f t="shared" si="1"/>
        <v>Không XL</v>
      </c>
      <c r="I46" s="35" t="s">
        <v>180</v>
      </c>
    </row>
    <row r="47" spans="1:9" s="3" customFormat="1" ht="18" customHeight="1">
      <c r="A47" s="79">
        <v>36</v>
      </c>
      <c r="B47" s="69" t="s">
        <v>621</v>
      </c>
      <c r="C47" s="13" t="s">
        <v>350</v>
      </c>
      <c r="D47" s="14" t="s">
        <v>295</v>
      </c>
      <c r="E47" s="79"/>
      <c r="F47" s="15" t="str">
        <f t="shared" si="0"/>
        <v>Không XL</v>
      </c>
      <c r="G47" s="79"/>
      <c r="H47" s="15" t="str">
        <f t="shared" si="1"/>
        <v>Không XL</v>
      </c>
      <c r="I47" s="16"/>
    </row>
    <row r="48" spans="1:9" s="3" customFormat="1" ht="18" customHeight="1">
      <c r="A48" s="79">
        <v>37</v>
      </c>
      <c r="B48" s="69" t="s">
        <v>622</v>
      </c>
      <c r="C48" s="13" t="s">
        <v>623</v>
      </c>
      <c r="D48" s="14" t="s">
        <v>539</v>
      </c>
      <c r="E48" s="79"/>
      <c r="F48" s="15" t="str">
        <f t="shared" si="0"/>
        <v>Không XL</v>
      </c>
      <c r="G48" s="79"/>
      <c r="H48" s="15" t="str">
        <f t="shared" si="1"/>
        <v>Không XL</v>
      </c>
      <c r="I48" s="35"/>
    </row>
    <row r="49" spans="1:9" s="3" customFormat="1" ht="18" customHeight="1">
      <c r="A49" s="79">
        <v>38</v>
      </c>
      <c r="B49" s="69" t="s">
        <v>624</v>
      </c>
      <c r="C49" s="13" t="s">
        <v>625</v>
      </c>
      <c r="D49" s="14" t="s">
        <v>539</v>
      </c>
      <c r="E49" s="79"/>
      <c r="F49" s="15" t="str">
        <f t="shared" si="0"/>
        <v>Không XL</v>
      </c>
      <c r="G49" s="79"/>
      <c r="H49" s="15" t="str">
        <f t="shared" si="1"/>
        <v>Không XL</v>
      </c>
      <c r="I49" s="16"/>
    </row>
    <row r="50" spans="1:9" s="3" customFormat="1" ht="18" customHeight="1">
      <c r="A50" s="79">
        <v>39</v>
      </c>
      <c r="B50" s="69" t="s">
        <v>626</v>
      </c>
      <c r="C50" s="13" t="s">
        <v>355</v>
      </c>
      <c r="D50" s="14" t="s">
        <v>539</v>
      </c>
      <c r="E50" s="79"/>
      <c r="F50" s="15" t="str">
        <f t="shared" si="0"/>
        <v>Không XL</v>
      </c>
      <c r="G50" s="79"/>
      <c r="H50" s="15" t="str">
        <f t="shared" si="1"/>
        <v>Không XL</v>
      </c>
      <c r="I50" s="16"/>
    </row>
    <row r="51" spans="1:9" s="3" customFormat="1" ht="18" customHeight="1">
      <c r="A51" s="79">
        <v>40</v>
      </c>
      <c r="B51" s="69" t="s">
        <v>627</v>
      </c>
      <c r="C51" s="13" t="s">
        <v>628</v>
      </c>
      <c r="D51" s="14" t="s">
        <v>407</v>
      </c>
      <c r="E51" s="79"/>
      <c r="F51" s="15" t="str">
        <f t="shared" si="0"/>
        <v>Không XL</v>
      </c>
      <c r="G51" s="79"/>
      <c r="H51" s="15" t="str">
        <f t="shared" si="1"/>
        <v>Không XL</v>
      </c>
      <c r="I51" s="16"/>
    </row>
    <row r="52" spans="1:9" s="3" customFormat="1" ht="18" customHeight="1">
      <c r="A52" s="79">
        <v>41</v>
      </c>
      <c r="B52" s="69" t="s">
        <v>629</v>
      </c>
      <c r="C52" s="13" t="s">
        <v>630</v>
      </c>
      <c r="D52" s="14" t="s">
        <v>410</v>
      </c>
      <c r="E52" s="79"/>
      <c r="F52" s="15" t="str">
        <f t="shared" si="0"/>
        <v>Không XL</v>
      </c>
      <c r="G52" s="79"/>
      <c r="H52" s="15" t="str">
        <f t="shared" si="1"/>
        <v>Không XL</v>
      </c>
      <c r="I52" s="16"/>
    </row>
    <row r="53" spans="1:9" s="3" customFormat="1" ht="18" customHeight="1">
      <c r="A53" s="79">
        <v>42</v>
      </c>
      <c r="B53" s="69" t="s">
        <v>631</v>
      </c>
      <c r="C53" s="13" t="s">
        <v>632</v>
      </c>
      <c r="D53" s="14" t="s">
        <v>298</v>
      </c>
      <c r="E53" s="79"/>
      <c r="F53" s="15" t="str">
        <f t="shared" si="0"/>
        <v>Không XL</v>
      </c>
      <c r="G53" s="79"/>
      <c r="H53" s="15" t="str">
        <f t="shared" si="1"/>
        <v>Không XL</v>
      </c>
      <c r="I53" s="16" t="s">
        <v>214</v>
      </c>
    </row>
    <row r="54" spans="1:9" s="3" customFormat="1" ht="18" customHeight="1">
      <c r="A54" s="79">
        <v>43</v>
      </c>
      <c r="B54" s="69" t="s">
        <v>633</v>
      </c>
      <c r="C54" s="13" t="s">
        <v>634</v>
      </c>
      <c r="D54" s="14" t="s">
        <v>635</v>
      </c>
      <c r="E54" s="79"/>
      <c r="F54" s="15" t="str">
        <f t="shared" si="0"/>
        <v>Không XL</v>
      </c>
      <c r="G54" s="79"/>
      <c r="H54" s="15" t="str">
        <f t="shared" si="1"/>
        <v>Không XL</v>
      </c>
      <c r="I54" s="16"/>
    </row>
    <row r="55" spans="1:9" s="3" customFormat="1" ht="18" customHeight="1">
      <c r="A55" s="79">
        <v>44</v>
      </c>
      <c r="B55" s="69" t="s">
        <v>636</v>
      </c>
      <c r="C55" s="13" t="s">
        <v>524</v>
      </c>
      <c r="D55" s="14" t="s">
        <v>301</v>
      </c>
      <c r="E55" s="79"/>
      <c r="F55" s="15" t="str">
        <f t="shared" si="0"/>
        <v>Không XL</v>
      </c>
      <c r="G55" s="79"/>
      <c r="H55" s="15" t="str">
        <f t="shared" si="1"/>
        <v>Không XL</v>
      </c>
      <c r="I55" s="16"/>
    </row>
    <row r="56" spans="1:9" s="3" customFormat="1" ht="18" customHeight="1">
      <c r="A56" s="79">
        <v>45</v>
      </c>
      <c r="B56" s="69" t="s">
        <v>637</v>
      </c>
      <c r="C56" s="13" t="s">
        <v>198</v>
      </c>
      <c r="D56" s="14" t="s">
        <v>314</v>
      </c>
      <c r="E56" s="79"/>
      <c r="F56" s="15" t="str">
        <f t="shared" si="0"/>
        <v>Không XL</v>
      </c>
      <c r="G56" s="79"/>
      <c r="H56" s="15" t="str">
        <f t="shared" si="1"/>
        <v>Không XL</v>
      </c>
      <c r="I56" s="16"/>
    </row>
    <row r="57" spans="1:9" s="3" customFormat="1" ht="18" customHeight="1">
      <c r="A57" s="79">
        <v>46</v>
      </c>
      <c r="B57" s="69" t="s">
        <v>638</v>
      </c>
      <c r="C57" s="13" t="s">
        <v>198</v>
      </c>
      <c r="D57" s="14" t="s">
        <v>314</v>
      </c>
      <c r="E57" s="79"/>
      <c r="F57" s="15" t="str">
        <f t="shared" si="0"/>
        <v>Không XL</v>
      </c>
      <c r="G57" s="79"/>
      <c r="H57" s="15" t="str">
        <f t="shared" si="1"/>
        <v>Không XL</v>
      </c>
      <c r="I57" s="16"/>
    </row>
    <row r="58" spans="1:9" s="3" customFormat="1" ht="18" customHeight="1">
      <c r="A58" s="79">
        <v>47</v>
      </c>
      <c r="B58" s="69" t="s">
        <v>639</v>
      </c>
      <c r="C58" s="13" t="s">
        <v>540</v>
      </c>
      <c r="D58" s="14" t="s">
        <v>534</v>
      </c>
      <c r="E58" s="79"/>
      <c r="F58" s="15" t="str">
        <f t="shared" si="0"/>
        <v>Không XL</v>
      </c>
      <c r="G58" s="79"/>
      <c r="H58" s="15" t="str">
        <f t="shared" si="1"/>
        <v>Không XL</v>
      </c>
      <c r="I58" s="16"/>
    </row>
    <row r="59" spans="1:9" s="3" customFormat="1" ht="18" customHeight="1">
      <c r="A59" s="79">
        <v>48</v>
      </c>
      <c r="B59" s="69" t="s">
        <v>640</v>
      </c>
      <c r="C59" s="13" t="s">
        <v>641</v>
      </c>
      <c r="D59" s="14" t="s">
        <v>545</v>
      </c>
      <c r="E59" s="79"/>
      <c r="F59" s="15" t="str">
        <f t="shared" si="0"/>
        <v>Không XL</v>
      </c>
      <c r="G59" s="79"/>
      <c r="H59" s="15" t="str">
        <f t="shared" si="1"/>
        <v>Không XL</v>
      </c>
      <c r="I59" s="16"/>
    </row>
    <row r="60" spans="1:9" s="3" customFormat="1" ht="18" customHeight="1">
      <c r="A60" s="79">
        <v>49</v>
      </c>
      <c r="B60" s="69" t="s">
        <v>642</v>
      </c>
      <c r="C60" s="13" t="s">
        <v>538</v>
      </c>
      <c r="D60" s="14" t="s">
        <v>434</v>
      </c>
      <c r="E60" s="79"/>
      <c r="F60" s="15" t="str">
        <f t="shared" si="0"/>
        <v>Không XL</v>
      </c>
      <c r="G60" s="79"/>
      <c r="H60" s="15" t="str">
        <f t="shared" si="1"/>
        <v>Không XL</v>
      </c>
      <c r="I60" s="16"/>
    </row>
    <row r="61" spans="1:9" s="3" customFormat="1" ht="18" customHeight="1">
      <c r="A61" s="79">
        <v>50</v>
      </c>
      <c r="B61" s="69" t="s">
        <v>643</v>
      </c>
      <c r="C61" s="13" t="s">
        <v>644</v>
      </c>
      <c r="D61" s="14" t="s">
        <v>434</v>
      </c>
      <c r="E61" s="79"/>
      <c r="F61" s="15" t="str">
        <f t="shared" si="0"/>
        <v>Không XL</v>
      </c>
      <c r="G61" s="79"/>
      <c r="H61" s="15" t="str">
        <f t="shared" si="1"/>
        <v>Không XL</v>
      </c>
      <c r="I61" s="35"/>
    </row>
    <row r="62" spans="1:9" s="3" customFormat="1" ht="18" customHeight="1">
      <c r="A62" s="79">
        <v>51</v>
      </c>
      <c r="B62" s="69" t="s">
        <v>645</v>
      </c>
      <c r="C62" s="13" t="s">
        <v>646</v>
      </c>
      <c r="D62" s="14" t="s">
        <v>647</v>
      </c>
      <c r="E62" s="79"/>
      <c r="F62" s="15" t="str">
        <f t="shared" si="0"/>
        <v>Không XL</v>
      </c>
      <c r="G62" s="79"/>
      <c r="H62" s="15" t="str">
        <f t="shared" si="1"/>
        <v>Không XL</v>
      </c>
      <c r="I62" s="16"/>
    </row>
    <row r="63" spans="1:9" s="3" customFormat="1" ht="18" customHeight="1">
      <c r="A63" s="79">
        <v>52</v>
      </c>
      <c r="B63" s="69" t="s">
        <v>648</v>
      </c>
      <c r="C63" s="13" t="s">
        <v>649</v>
      </c>
      <c r="D63" s="14" t="s">
        <v>336</v>
      </c>
      <c r="E63" s="79"/>
      <c r="F63" s="15" t="str">
        <f t="shared" si="0"/>
        <v>Không XL</v>
      </c>
      <c r="G63" s="79"/>
      <c r="H63" s="15" t="str">
        <f t="shared" si="1"/>
        <v>Không XL</v>
      </c>
      <c r="I63" s="16"/>
    </row>
    <row r="64" spans="1:9" s="3" customFormat="1" ht="18" customHeight="1">
      <c r="A64" s="79">
        <v>53</v>
      </c>
      <c r="B64" s="69" t="s">
        <v>650</v>
      </c>
      <c r="C64" s="13" t="s">
        <v>651</v>
      </c>
      <c r="D64" s="14" t="s">
        <v>535</v>
      </c>
      <c r="E64" s="79"/>
      <c r="F64" s="15" t="str">
        <f t="shared" si="0"/>
        <v>Không XL</v>
      </c>
      <c r="G64" s="79"/>
      <c r="H64" s="15" t="str">
        <f t="shared" si="1"/>
        <v>Không XL</v>
      </c>
      <c r="I64" s="16"/>
    </row>
    <row r="65" spans="1:9" s="3" customFormat="1" ht="18" customHeight="1">
      <c r="A65" s="79">
        <v>54</v>
      </c>
      <c r="B65" s="69" t="s">
        <v>652</v>
      </c>
      <c r="C65" s="13" t="s">
        <v>344</v>
      </c>
      <c r="D65" s="14" t="s">
        <v>345</v>
      </c>
      <c r="E65" s="79"/>
      <c r="F65" s="15" t="str">
        <f t="shared" si="0"/>
        <v>Không XL</v>
      </c>
      <c r="G65" s="79"/>
      <c r="H65" s="15" t="str">
        <f t="shared" si="1"/>
        <v>Không XL</v>
      </c>
      <c r="I65" s="16"/>
    </row>
    <row r="66" spans="1:9" s="3" customFormat="1" ht="18" customHeight="1">
      <c r="A66" s="79">
        <v>55</v>
      </c>
      <c r="B66" s="69" t="s">
        <v>653</v>
      </c>
      <c r="C66" s="13" t="s">
        <v>263</v>
      </c>
      <c r="D66" s="14" t="s">
        <v>348</v>
      </c>
      <c r="E66" s="79"/>
      <c r="F66" s="15" t="str">
        <f t="shared" si="0"/>
        <v>Không XL</v>
      </c>
      <c r="G66" s="79"/>
      <c r="H66" s="15" t="str">
        <f t="shared" si="1"/>
        <v>Không XL</v>
      </c>
      <c r="I66" s="35"/>
    </row>
    <row r="67" spans="1:9" s="3" customFormat="1" ht="18" customHeight="1">
      <c r="A67" s="79">
        <v>56</v>
      </c>
      <c r="B67" s="69" t="s">
        <v>654</v>
      </c>
      <c r="C67" s="13" t="s">
        <v>471</v>
      </c>
      <c r="D67" s="14" t="s">
        <v>520</v>
      </c>
      <c r="E67" s="79"/>
      <c r="F67" s="15" t="str">
        <f t="shared" si="0"/>
        <v>Không XL</v>
      </c>
      <c r="G67" s="79"/>
      <c r="H67" s="15" t="str">
        <f t="shared" si="1"/>
        <v>Không XL</v>
      </c>
      <c r="I67" s="16"/>
    </row>
    <row r="68" spans="1:9" ht="20.100000000000001" customHeight="1">
      <c r="A68" s="6"/>
      <c r="B68" s="6"/>
      <c r="C68" s="119" t="s">
        <v>148</v>
      </c>
      <c r="D68" s="119"/>
      <c r="E68" s="119"/>
      <c r="F68" s="119"/>
      <c r="G68" s="119"/>
      <c r="H68" s="119"/>
      <c r="I68" s="119"/>
    </row>
    <row r="69" spans="1:9" ht="18" customHeight="1">
      <c r="C69" s="110" t="s">
        <v>149</v>
      </c>
      <c r="D69" s="111"/>
      <c r="E69" s="120" t="s">
        <v>144</v>
      </c>
      <c r="F69" s="121"/>
      <c r="G69" s="120" t="s">
        <v>145</v>
      </c>
      <c r="H69" s="121"/>
      <c r="I69" s="104" t="s">
        <v>10</v>
      </c>
    </row>
    <row r="70" spans="1:9" s="3" customFormat="1" ht="18" customHeight="1">
      <c r="C70" s="112"/>
      <c r="D70" s="113"/>
      <c r="E70" s="10" t="s">
        <v>150</v>
      </c>
      <c r="F70" s="16" t="s">
        <v>151</v>
      </c>
      <c r="G70" s="10" t="s">
        <v>150</v>
      </c>
      <c r="H70" s="16" t="s">
        <v>151</v>
      </c>
      <c r="I70" s="105"/>
    </row>
    <row r="71" spans="1:9" ht="18" customHeight="1">
      <c r="C71" s="114" t="s">
        <v>152</v>
      </c>
      <c r="D71" s="115"/>
      <c r="E71" s="17">
        <f>COUNTIF(F12:F67,"Xuất sắc")</f>
        <v>0</v>
      </c>
      <c r="F71" s="18">
        <f>E71*100/$A$67</f>
        <v>0</v>
      </c>
      <c r="G71" s="17">
        <f>COUNTIF(H12:H67,"Xuất sắc")</f>
        <v>0</v>
      </c>
      <c r="H71" s="18">
        <f>G71*100/$A$67</f>
        <v>0</v>
      </c>
      <c r="I71" s="32"/>
    </row>
    <row r="72" spans="1:9" ht="18" customHeight="1">
      <c r="C72" s="114" t="s">
        <v>153</v>
      </c>
      <c r="D72" s="115"/>
      <c r="E72" s="17">
        <f>COUNTIF(F12:F67,"Tốt")</f>
        <v>0</v>
      </c>
      <c r="F72" s="18">
        <f t="shared" ref="F72:F76" si="2">E72*100/$A$67</f>
        <v>0</v>
      </c>
      <c r="G72" s="17">
        <f>COUNTIF(H12:H67,"Tốt")</f>
        <v>0</v>
      </c>
      <c r="H72" s="18">
        <f t="shared" ref="H72:H76" si="3">G72*100/$A$67</f>
        <v>0</v>
      </c>
      <c r="I72" s="32"/>
    </row>
    <row r="73" spans="1:9" ht="18" customHeight="1">
      <c r="C73" s="114" t="s">
        <v>154</v>
      </c>
      <c r="D73" s="115"/>
      <c r="E73" s="17">
        <f>COUNTIF(F12:F67,"Khá")</f>
        <v>0</v>
      </c>
      <c r="F73" s="18">
        <f t="shared" si="2"/>
        <v>0</v>
      </c>
      <c r="G73" s="17">
        <f>COUNTIF(H12:H67,"Khá")</f>
        <v>0</v>
      </c>
      <c r="H73" s="18">
        <f t="shared" si="3"/>
        <v>0</v>
      </c>
      <c r="I73" s="32"/>
    </row>
    <row r="74" spans="1:9" ht="18" customHeight="1">
      <c r="C74" s="114" t="s">
        <v>155</v>
      </c>
      <c r="D74" s="115"/>
      <c r="E74" s="17">
        <f>COUNTIF(F12:F67,"TB")</f>
        <v>0</v>
      </c>
      <c r="F74" s="18">
        <f t="shared" si="2"/>
        <v>0</v>
      </c>
      <c r="G74" s="17">
        <f>COUNTIF(H12:H67,"TB")</f>
        <v>0</v>
      </c>
      <c r="H74" s="18">
        <f t="shared" si="3"/>
        <v>0</v>
      </c>
      <c r="I74" s="32"/>
    </row>
    <row r="75" spans="1:9" ht="18" customHeight="1">
      <c r="C75" s="114" t="s">
        <v>156</v>
      </c>
      <c r="D75" s="115"/>
      <c r="E75" s="17">
        <f>COUNTIF(F12:F67,"Yếu")</f>
        <v>0</v>
      </c>
      <c r="F75" s="18">
        <f t="shared" si="2"/>
        <v>0</v>
      </c>
      <c r="G75" s="17">
        <f>COUNTIF(H12:H67,"Yếu")</f>
        <v>0</v>
      </c>
      <c r="H75" s="18">
        <f t="shared" si="3"/>
        <v>0</v>
      </c>
      <c r="I75" s="32"/>
    </row>
    <row r="76" spans="1:9" ht="18" customHeight="1" thickBot="1">
      <c r="C76" s="116" t="s">
        <v>157</v>
      </c>
      <c r="D76" s="117"/>
      <c r="E76" s="19">
        <f>COUNTIF(F12:F67,"Không XL")</f>
        <v>56</v>
      </c>
      <c r="F76" s="20">
        <f t="shared" si="2"/>
        <v>100</v>
      </c>
      <c r="G76" s="19">
        <f>COUNTIF(H12:H67,"Không XL")</f>
        <v>56</v>
      </c>
      <c r="H76" s="20">
        <f t="shared" si="3"/>
        <v>100</v>
      </c>
      <c r="I76" s="33"/>
    </row>
    <row r="77" spans="1:9" ht="9" customHeight="1">
      <c r="C77" s="78"/>
      <c r="D77" s="78"/>
      <c r="F77" s="22"/>
    </row>
    <row r="78" spans="1:9" ht="18" customHeight="1">
      <c r="E78" s="118" t="s">
        <v>553</v>
      </c>
      <c r="F78" s="118"/>
      <c r="G78" s="118"/>
      <c r="H78" s="118"/>
      <c r="I78" s="118"/>
    </row>
    <row r="79" spans="1:9" ht="16.5" customHeight="1">
      <c r="A79" s="34"/>
      <c r="B79" s="97" t="s">
        <v>546</v>
      </c>
      <c r="C79" s="97"/>
      <c r="D79" s="97" t="s">
        <v>547</v>
      </c>
      <c r="E79" s="97"/>
      <c r="F79" s="97"/>
      <c r="G79" s="128" t="s">
        <v>548</v>
      </c>
      <c r="H79" s="128"/>
      <c r="I79" s="128"/>
    </row>
    <row r="80" spans="1:9" ht="16.5">
      <c r="D80" s="74"/>
      <c r="I80" s="80"/>
    </row>
    <row r="81" spans="2:9" ht="16.5">
      <c r="D81" s="74"/>
      <c r="I81" s="80"/>
    </row>
    <row r="82" spans="2:9" ht="16.5">
      <c r="D82" s="74"/>
      <c r="I82" s="80"/>
    </row>
    <row r="83" spans="2:9" ht="16.5">
      <c r="D83" s="74"/>
      <c r="I83" s="80"/>
    </row>
    <row r="84" spans="2:9" s="82" customFormat="1" ht="16.5" customHeight="1">
      <c r="B84" s="129" t="s">
        <v>549</v>
      </c>
      <c r="C84" s="129"/>
      <c r="D84" s="129" t="s">
        <v>162</v>
      </c>
      <c r="E84" s="129"/>
      <c r="F84" s="129"/>
      <c r="G84" s="129" t="s">
        <v>525</v>
      </c>
      <c r="H84" s="129"/>
      <c r="I84" s="129"/>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78:I78"/>
    <mergeCell ref="C68:I68"/>
    <mergeCell ref="C69:D70"/>
    <mergeCell ref="E69:F69"/>
    <mergeCell ref="G69:H69"/>
    <mergeCell ref="I69:I70"/>
    <mergeCell ref="C71:D71"/>
    <mergeCell ref="C72:D72"/>
    <mergeCell ref="C73:D73"/>
    <mergeCell ref="C74:D74"/>
    <mergeCell ref="C75:D75"/>
    <mergeCell ref="C76:D76"/>
    <mergeCell ref="B79:C79"/>
    <mergeCell ref="D79:F79"/>
    <mergeCell ref="G79:I79"/>
    <mergeCell ref="B84:C84"/>
    <mergeCell ref="D84:F84"/>
    <mergeCell ref="G84:I84"/>
  </mergeCells>
  <pageMargins left="0.51181102362204722" right="0.23622047244094491" top="0.35433070866141736" bottom="0.23622047244094491" header="0" footer="0.19685039370078741"/>
  <pageSetup paperSize="9" scale="95" orientation="portrait" r:id="rId1"/>
  <headerFooter differentFirst="1">
    <oddHeader>&amp;C&amp;P</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
  <sheetViews>
    <sheetView view="pageBreakPreview" topLeftCell="A8" zoomScaleNormal="100" workbookViewId="0">
      <selection activeCell="G23" sqref="G23"/>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1"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730</v>
      </c>
      <c r="B8" s="124"/>
      <c r="C8" s="124"/>
      <c r="D8" s="124"/>
      <c r="E8" s="124"/>
      <c r="F8" s="124"/>
      <c r="G8" s="124"/>
      <c r="H8" s="124"/>
      <c r="I8" s="124"/>
      <c r="J8" s="27"/>
      <c r="K8" s="27"/>
      <c r="L8" s="27"/>
      <c r="M8" s="27"/>
      <c r="N8" s="27"/>
      <c r="O8" s="27"/>
      <c r="P8" s="27"/>
      <c r="Q8" s="27"/>
      <c r="R8" s="27"/>
      <c r="S8" s="27"/>
      <c r="T8" s="27"/>
    </row>
    <row r="9" spans="1:20" s="2" customFormat="1" ht="12" customHeight="1">
      <c r="A9" s="81"/>
      <c r="B9" s="81"/>
      <c r="C9" s="81"/>
      <c r="D9" s="81"/>
      <c r="E9" s="81"/>
      <c r="F9" s="81"/>
      <c r="G9" s="81"/>
      <c r="H9" s="81"/>
      <c r="I9" s="81"/>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18" customHeight="1">
      <c r="A12" s="79">
        <v>1</v>
      </c>
      <c r="B12" s="69" t="s">
        <v>658</v>
      </c>
      <c r="C12" s="13" t="s">
        <v>542</v>
      </c>
      <c r="D12" s="14" t="s">
        <v>351</v>
      </c>
      <c r="E12" s="79"/>
      <c r="F12" s="15" t="str">
        <f t="shared" ref="F12:F51" si="0">IF(AND(E12&gt;=90),"Xuất sắc",IF(AND(E12&gt;=80),"Tốt",IF(AND(E12&gt;=70),"Khá",IF(AND(E12&gt;=60),"TB",IF(AND(E12&gt;=50),"TB",IF(AND(E12&lt;50),IF(AND(E12&gt;0),"Yếu",IF(AND(E12=0),"Không XL"," "))))))))</f>
        <v>Không XL</v>
      </c>
      <c r="G12" s="79"/>
      <c r="H12" s="15" t="str">
        <f t="shared" ref="H12:H51" si="1">IF(AND(G12&gt;=90),"Xuất sắc",IF(AND(G12&gt;=80),"Tốt",IF(AND(G12&gt;=70),"Khá",IF(AND(G12&gt;=60),"TB",IF(AND(G12&gt;=50),"TB",IF(AND(G12&lt;50),IF(AND(G12&gt;0),"Yếu",IF(AND(G12=0),"Không XL"," "))))))))</f>
        <v>Không XL</v>
      </c>
      <c r="I12" s="35"/>
    </row>
    <row r="13" spans="1:20" s="3" customFormat="1" ht="18" customHeight="1">
      <c r="A13" s="79">
        <v>2</v>
      </c>
      <c r="B13" s="69" t="s">
        <v>659</v>
      </c>
      <c r="C13" s="13" t="s">
        <v>660</v>
      </c>
      <c r="D13" s="14" t="s">
        <v>165</v>
      </c>
      <c r="E13" s="79"/>
      <c r="F13" s="15" t="str">
        <f t="shared" si="0"/>
        <v>Không XL</v>
      </c>
      <c r="G13" s="79"/>
      <c r="H13" s="15" t="str">
        <f t="shared" si="1"/>
        <v>Không XL</v>
      </c>
      <c r="I13" s="35"/>
    </row>
    <row r="14" spans="1:20" s="3" customFormat="1" ht="18" customHeight="1">
      <c r="A14" s="79">
        <v>3</v>
      </c>
      <c r="B14" s="69" t="s">
        <v>661</v>
      </c>
      <c r="C14" s="13" t="s">
        <v>662</v>
      </c>
      <c r="D14" s="14" t="s">
        <v>217</v>
      </c>
      <c r="E14" s="79"/>
      <c r="F14" s="15" t="str">
        <f t="shared" si="0"/>
        <v>Không XL</v>
      </c>
      <c r="G14" s="79"/>
      <c r="H14" s="15" t="str">
        <f t="shared" si="1"/>
        <v>Không XL</v>
      </c>
      <c r="I14" s="35" t="s">
        <v>180</v>
      </c>
    </row>
    <row r="15" spans="1:20" s="3" customFormat="1" ht="18" customHeight="1">
      <c r="A15" s="79">
        <v>4</v>
      </c>
      <c r="B15" s="69" t="s">
        <v>663</v>
      </c>
      <c r="C15" s="13" t="s">
        <v>664</v>
      </c>
      <c r="D15" s="14" t="s">
        <v>665</v>
      </c>
      <c r="E15" s="79"/>
      <c r="F15" s="15" t="str">
        <f t="shared" si="0"/>
        <v>Không XL</v>
      </c>
      <c r="G15" s="79"/>
      <c r="H15" s="15" t="str">
        <f t="shared" si="1"/>
        <v>Không XL</v>
      </c>
      <c r="I15" s="35"/>
    </row>
    <row r="16" spans="1:20" s="3" customFormat="1" ht="18" customHeight="1">
      <c r="A16" s="79">
        <v>5</v>
      </c>
      <c r="B16" s="69" t="s">
        <v>666</v>
      </c>
      <c r="C16" s="13" t="s">
        <v>294</v>
      </c>
      <c r="D16" s="14" t="s">
        <v>667</v>
      </c>
      <c r="E16" s="79"/>
      <c r="F16" s="15" t="str">
        <f t="shared" si="0"/>
        <v>Không XL</v>
      </c>
      <c r="G16" s="79"/>
      <c r="H16" s="15" t="str">
        <f t="shared" si="1"/>
        <v>Không XL</v>
      </c>
      <c r="I16" s="35"/>
    </row>
    <row r="17" spans="1:9" s="3" customFormat="1" ht="18" customHeight="1">
      <c r="A17" s="79">
        <v>6</v>
      </c>
      <c r="B17" s="69" t="s">
        <v>668</v>
      </c>
      <c r="C17" s="13" t="s">
        <v>190</v>
      </c>
      <c r="D17" s="14" t="s">
        <v>168</v>
      </c>
      <c r="E17" s="79"/>
      <c r="F17" s="15" t="str">
        <f t="shared" si="0"/>
        <v>Không XL</v>
      </c>
      <c r="G17" s="79"/>
      <c r="H17" s="15" t="str">
        <f t="shared" si="1"/>
        <v>Không XL</v>
      </c>
      <c r="I17" s="35"/>
    </row>
    <row r="18" spans="1:9" s="3" customFormat="1" ht="18" customHeight="1">
      <c r="A18" s="79">
        <v>7</v>
      </c>
      <c r="B18" s="69" t="s">
        <v>669</v>
      </c>
      <c r="C18" s="13" t="s">
        <v>670</v>
      </c>
      <c r="D18" s="14" t="s">
        <v>168</v>
      </c>
      <c r="E18" s="79"/>
      <c r="F18" s="15" t="str">
        <f t="shared" si="0"/>
        <v>Không XL</v>
      </c>
      <c r="G18" s="79"/>
      <c r="H18" s="15" t="str">
        <f t="shared" si="1"/>
        <v>Không XL</v>
      </c>
      <c r="I18" s="35"/>
    </row>
    <row r="19" spans="1:9" s="3" customFormat="1" ht="18" customHeight="1">
      <c r="A19" s="79">
        <v>8</v>
      </c>
      <c r="B19" s="69" t="s">
        <v>671</v>
      </c>
      <c r="C19" s="13" t="s">
        <v>289</v>
      </c>
      <c r="D19" s="14" t="s">
        <v>517</v>
      </c>
      <c r="E19" s="79"/>
      <c r="F19" s="15" t="str">
        <f t="shared" si="0"/>
        <v>Không XL</v>
      </c>
      <c r="G19" s="79"/>
      <c r="H19" s="15" t="str">
        <f t="shared" si="1"/>
        <v>Không XL</v>
      </c>
      <c r="I19" s="35"/>
    </row>
    <row r="20" spans="1:9" s="3" customFormat="1" ht="18" customHeight="1">
      <c r="A20" s="79">
        <v>9</v>
      </c>
      <c r="B20" s="69" t="s">
        <v>672</v>
      </c>
      <c r="C20" s="13" t="s">
        <v>673</v>
      </c>
      <c r="D20" s="14" t="s">
        <v>173</v>
      </c>
      <c r="E20" s="79"/>
      <c r="F20" s="15" t="str">
        <f t="shared" si="0"/>
        <v>Không XL</v>
      </c>
      <c r="G20" s="79"/>
      <c r="H20" s="15" t="str">
        <f t="shared" si="1"/>
        <v>Không XL</v>
      </c>
      <c r="I20" s="35"/>
    </row>
    <row r="21" spans="1:9" s="3" customFormat="1" ht="18" customHeight="1">
      <c r="A21" s="79">
        <v>10</v>
      </c>
      <c r="B21" s="69" t="s">
        <v>674</v>
      </c>
      <c r="C21" s="13" t="s">
        <v>675</v>
      </c>
      <c r="D21" s="14" t="s">
        <v>448</v>
      </c>
      <c r="E21" s="79"/>
      <c r="F21" s="15" t="str">
        <f t="shared" si="0"/>
        <v>Không XL</v>
      </c>
      <c r="G21" s="79"/>
      <c r="H21" s="15" t="str">
        <f t="shared" si="1"/>
        <v>Không XL</v>
      </c>
      <c r="I21" s="35"/>
    </row>
    <row r="22" spans="1:9" s="3" customFormat="1" ht="18" customHeight="1">
      <c r="A22" s="79">
        <v>11</v>
      </c>
      <c r="B22" s="69" t="s">
        <v>676</v>
      </c>
      <c r="C22" s="13" t="s">
        <v>198</v>
      </c>
      <c r="D22" s="14" t="s">
        <v>366</v>
      </c>
      <c r="E22" s="79"/>
      <c r="F22" s="15" t="str">
        <f t="shared" si="0"/>
        <v>Không XL</v>
      </c>
      <c r="G22" s="79"/>
      <c r="H22" s="15" t="str">
        <f t="shared" si="1"/>
        <v>Không XL</v>
      </c>
      <c r="I22" s="35" t="s">
        <v>214</v>
      </c>
    </row>
    <row r="23" spans="1:9" s="3" customFormat="1" ht="18" customHeight="1">
      <c r="A23" s="79">
        <v>12</v>
      </c>
      <c r="B23" s="69" t="s">
        <v>677</v>
      </c>
      <c r="C23" s="13" t="s">
        <v>532</v>
      </c>
      <c r="D23" s="14" t="s">
        <v>572</v>
      </c>
      <c r="E23" s="79"/>
      <c r="F23" s="15" t="str">
        <f t="shared" si="0"/>
        <v>Không XL</v>
      </c>
      <c r="G23" s="79"/>
      <c r="H23" s="15" t="str">
        <f t="shared" si="1"/>
        <v>Không XL</v>
      </c>
      <c r="I23" s="35"/>
    </row>
    <row r="24" spans="1:9" s="3" customFormat="1" ht="18" customHeight="1">
      <c r="A24" s="79">
        <v>13</v>
      </c>
      <c r="B24" s="69" t="s">
        <v>678</v>
      </c>
      <c r="C24" s="13" t="s">
        <v>679</v>
      </c>
      <c r="D24" s="14" t="s">
        <v>186</v>
      </c>
      <c r="E24" s="79"/>
      <c r="F24" s="15" t="str">
        <f t="shared" si="0"/>
        <v>Không XL</v>
      </c>
      <c r="G24" s="79"/>
      <c r="H24" s="15" t="str">
        <f t="shared" si="1"/>
        <v>Không XL</v>
      </c>
      <c r="I24" s="35"/>
    </row>
    <row r="25" spans="1:9" s="3" customFormat="1" ht="18" customHeight="1">
      <c r="A25" s="79">
        <v>14</v>
      </c>
      <c r="B25" s="69" t="s">
        <v>680</v>
      </c>
      <c r="C25" s="13" t="s">
        <v>681</v>
      </c>
      <c r="D25" s="14" t="s">
        <v>254</v>
      </c>
      <c r="E25" s="79"/>
      <c r="F25" s="15" t="str">
        <f t="shared" si="0"/>
        <v>Không XL</v>
      </c>
      <c r="G25" s="79"/>
      <c r="H25" s="15" t="str">
        <f t="shared" si="1"/>
        <v>Không XL</v>
      </c>
      <c r="I25" s="16"/>
    </row>
    <row r="26" spans="1:9" s="3" customFormat="1" ht="18" customHeight="1">
      <c r="A26" s="79">
        <v>15</v>
      </c>
      <c r="B26" s="69" t="s">
        <v>682</v>
      </c>
      <c r="C26" s="13" t="s">
        <v>683</v>
      </c>
      <c r="D26" s="14" t="s">
        <v>260</v>
      </c>
      <c r="E26" s="79"/>
      <c r="F26" s="15" t="str">
        <f t="shared" si="0"/>
        <v>Không XL</v>
      </c>
      <c r="G26" s="79"/>
      <c r="H26" s="15" t="str">
        <f t="shared" si="1"/>
        <v>Không XL</v>
      </c>
      <c r="I26" s="16"/>
    </row>
    <row r="27" spans="1:9" s="3" customFormat="1" ht="18" customHeight="1">
      <c r="A27" s="79">
        <v>16</v>
      </c>
      <c r="B27" s="69" t="s">
        <v>684</v>
      </c>
      <c r="C27" s="13" t="s">
        <v>355</v>
      </c>
      <c r="D27" s="14" t="s">
        <v>260</v>
      </c>
      <c r="E27" s="79"/>
      <c r="F27" s="15" t="str">
        <f t="shared" si="0"/>
        <v>Không XL</v>
      </c>
      <c r="G27" s="79"/>
      <c r="H27" s="15" t="str">
        <f t="shared" si="1"/>
        <v>Không XL</v>
      </c>
      <c r="I27" s="16"/>
    </row>
    <row r="28" spans="1:9" s="3" customFormat="1" ht="18" customHeight="1">
      <c r="A28" s="79">
        <v>17</v>
      </c>
      <c r="B28" s="69" t="s">
        <v>685</v>
      </c>
      <c r="C28" s="13" t="s">
        <v>686</v>
      </c>
      <c r="D28" s="14" t="s">
        <v>382</v>
      </c>
      <c r="E28" s="79"/>
      <c r="F28" s="15" t="str">
        <f t="shared" si="0"/>
        <v>Không XL</v>
      </c>
      <c r="G28" s="79"/>
      <c r="H28" s="15" t="str">
        <f t="shared" si="1"/>
        <v>Không XL</v>
      </c>
      <c r="I28" s="16"/>
    </row>
    <row r="29" spans="1:9" s="3" customFormat="1" ht="18" customHeight="1">
      <c r="A29" s="79">
        <v>18</v>
      </c>
      <c r="B29" s="69" t="s">
        <v>687</v>
      </c>
      <c r="C29" s="13" t="s">
        <v>532</v>
      </c>
      <c r="D29" s="14" t="s">
        <v>382</v>
      </c>
      <c r="E29" s="79"/>
      <c r="F29" s="15" t="str">
        <f t="shared" si="0"/>
        <v>Không XL</v>
      </c>
      <c r="G29" s="79"/>
      <c r="H29" s="15" t="str">
        <f t="shared" si="1"/>
        <v>Không XL</v>
      </c>
      <c r="I29" s="16"/>
    </row>
    <row r="30" spans="1:9" s="3" customFormat="1" ht="18" customHeight="1">
      <c r="A30" s="79">
        <v>19</v>
      </c>
      <c r="B30" s="69" t="s">
        <v>688</v>
      </c>
      <c r="C30" s="13" t="s">
        <v>689</v>
      </c>
      <c r="D30" s="14" t="s">
        <v>382</v>
      </c>
      <c r="E30" s="79"/>
      <c r="F30" s="15" t="str">
        <f t="shared" si="0"/>
        <v>Không XL</v>
      </c>
      <c r="G30" s="79"/>
      <c r="H30" s="15" t="str">
        <f t="shared" si="1"/>
        <v>Không XL</v>
      </c>
      <c r="I30" s="35"/>
    </row>
    <row r="31" spans="1:9" s="3" customFormat="1" ht="18" customHeight="1">
      <c r="A31" s="79">
        <v>20</v>
      </c>
      <c r="B31" s="69" t="s">
        <v>690</v>
      </c>
      <c r="C31" s="13" t="s">
        <v>532</v>
      </c>
      <c r="D31" s="14" t="s">
        <v>194</v>
      </c>
      <c r="E31" s="79"/>
      <c r="F31" s="15" t="str">
        <f t="shared" si="0"/>
        <v>Không XL</v>
      </c>
      <c r="G31" s="79"/>
      <c r="H31" s="15" t="str">
        <f t="shared" si="1"/>
        <v>Không XL</v>
      </c>
      <c r="I31" s="35" t="s">
        <v>226</v>
      </c>
    </row>
    <row r="32" spans="1:9" s="3" customFormat="1" ht="18" customHeight="1">
      <c r="A32" s="79">
        <v>21</v>
      </c>
      <c r="B32" s="69" t="s">
        <v>691</v>
      </c>
      <c r="C32" s="13" t="s">
        <v>212</v>
      </c>
      <c r="D32" s="14" t="s">
        <v>275</v>
      </c>
      <c r="E32" s="79"/>
      <c r="F32" s="15" t="str">
        <f t="shared" si="0"/>
        <v>Không XL</v>
      </c>
      <c r="G32" s="79"/>
      <c r="H32" s="15" t="str">
        <f t="shared" si="1"/>
        <v>Không XL</v>
      </c>
      <c r="I32" s="35" t="s">
        <v>240</v>
      </c>
    </row>
    <row r="33" spans="1:9" s="3" customFormat="1" ht="18" customHeight="1">
      <c r="A33" s="79">
        <v>22</v>
      </c>
      <c r="B33" s="69" t="s">
        <v>692</v>
      </c>
      <c r="C33" s="13" t="s">
        <v>693</v>
      </c>
      <c r="D33" s="14" t="s">
        <v>207</v>
      </c>
      <c r="E33" s="79"/>
      <c r="F33" s="15" t="str">
        <f t="shared" si="0"/>
        <v>Không XL</v>
      </c>
      <c r="G33" s="79"/>
      <c r="H33" s="15" t="str">
        <f t="shared" si="1"/>
        <v>Không XL</v>
      </c>
      <c r="I33" s="35"/>
    </row>
    <row r="34" spans="1:9" s="3" customFormat="1" ht="18" customHeight="1">
      <c r="A34" s="79">
        <v>23</v>
      </c>
      <c r="B34" s="69" t="s">
        <v>694</v>
      </c>
      <c r="C34" s="13" t="s">
        <v>695</v>
      </c>
      <c r="D34" s="14" t="s">
        <v>522</v>
      </c>
      <c r="E34" s="79"/>
      <c r="F34" s="15" t="str">
        <f t="shared" si="0"/>
        <v>Không XL</v>
      </c>
      <c r="G34" s="79"/>
      <c r="H34" s="15" t="str">
        <f t="shared" si="1"/>
        <v>Không XL</v>
      </c>
      <c r="I34" s="35"/>
    </row>
    <row r="35" spans="1:9" s="3" customFormat="1" ht="18" customHeight="1">
      <c r="A35" s="79">
        <v>24</v>
      </c>
      <c r="B35" s="69" t="s">
        <v>696</v>
      </c>
      <c r="C35" s="13" t="s">
        <v>697</v>
      </c>
      <c r="D35" s="14" t="s">
        <v>698</v>
      </c>
      <c r="E35" s="79"/>
      <c r="F35" s="15" t="str">
        <f t="shared" si="0"/>
        <v>Không XL</v>
      </c>
      <c r="G35" s="79"/>
      <c r="H35" s="15" t="str">
        <f t="shared" si="1"/>
        <v>Không XL</v>
      </c>
      <c r="I35" s="35"/>
    </row>
    <row r="36" spans="1:9" s="3" customFormat="1" ht="18" customHeight="1">
      <c r="A36" s="79">
        <v>25</v>
      </c>
      <c r="B36" s="69" t="s">
        <v>699</v>
      </c>
      <c r="C36" s="13" t="s">
        <v>478</v>
      </c>
      <c r="D36" s="14" t="s">
        <v>301</v>
      </c>
      <c r="E36" s="79"/>
      <c r="F36" s="15" t="str">
        <f t="shared" si="0"/>
        <v>Không XL</v>
      </c>
      <c r="G36" s="79"/>
      <c r="H36" s="15" t="str">
        <f t="shared" si="1"/>
        <v>Không XL</v>
      </c>
      <c r="I36" s="16"/>
    </row>
    <row r="37" spans="1:9" s="3" customFormat="1" ht="18" customHeight="1">
      <c r="A37" s="79">
        <v>26</v>
      </c>
      <c r="B37" s="69" t="s">
        <v>700</v>
      </c>
      <c r="C37" s="13" t="s">
        <v>701</v>
      </c>
      <c r="D37" s="14" t="s">
        <v>301</v>
      </c>
      <c r="E37" s="79"/>
      <c r="F37" s="15" t="str">
        <f t="shared" si="0"/>
        <v>Không XL</v>
      </c>
      <c r="G37" s="79"/>
      <c r="H37" s="15" t="str">
        <f t="shared" si="1"/>
        <v>Không XL</v>
      </c>
      <c r="I37" s="16"/>
    </row>
    <row r="38" spans="1:9" s="3" customFormat="1" ht="18" customHeight="1">
      <c r="A38" s="79">
        <v>27</v>
      </c>
      <c r="B38" s="69" t="s">
        <v>702</v>
      </c>
      <c r="C38" s="13" t="s">
        <v>703</v>
      </c>
      <c r="D38" s="14" t="s">
        <v>704</v>
      </c>
      <c r="E38" s="79"/>
      <c r="F38" s="15" t="str">
        <f t="shared" si="0"/>
        <v>Không XL</v>
      </c>
      <c r="G38" s="79"/>
      <c r="H38" s="15" t="str">
        <f t="shared" si="1"/>
        <v>Không XL</v>
      </c>
      <c r="I38" s="16"/>
    </row>
    <row r="39" spans="1:9" s="3" customFormat="1" ht="18" customHeight="1">
      <c r="A39" s="79">
        <v>28</v>
      </c>
      <c r="B39" s="69" t="s">
        <v>705</v>
      </c>
      <c r="C39" s="13" t="s">
        <v>533</v>
      </c>
      <c r="D39" s="14" t="s">
        <v>706</v>
      </c>
      <c r="E39" s="79"/>
      <c r="F39" s="15" t="str">
        <f t="shared" si="0"/>
        <v>Không XL</v>
      </c>
      <c r="G39" s="79"/>
      <c r="H39" s="15" t="str">
        <f t="shared" si="1"/>
        <v>Không XL</v>
      </c>
      <c r="I39" s="70" t="s">
        <v>731</v>
      </c>
    </row>
    <row r="40" spans="1:9" s="3" customFormat="1" ht="18" customHeight="1">
      <c r="A40" s="79">
        <v>29</v>
      </c>
      <c r="B40" s="69" t="s">
        <v>707</v>
      </c>
      <c r="C40" s="13" t="s">
        <v>532</v>
      </c>
      <c r="D40" s="14" t="s">
        <v>534</v>
      </c>
      <c r="E40" s="79"/>
      <c r="F40" s="15" t="str">
        <f t="shared" si="0"/>
        <v>Không XL</v>
      </c>
      <c r="G40" s="79"/>
      <c r="H40" s="15" t="str">
        <f t="shared" si="1"/>
        <v>Không XL</v>
      </c>
      <c r="I40" s="16"/>
    </row>
    <row r="41" spans="1:9" s="3" customFormat="1" ht="18" customHeight="1">
      <c r="A41" s="79">
        <v>30</v>
      </c>
      <c r="B41" s="69" t="s">
        <v>708</v>
      </c>
      <c r="C41" s="13" t="s">
        <v>709</v>
      </c>
      <c r="D41" s="14" t="s">
        <v>319</v>
      </c>
      <c r="E41" s="79"/>
      <c r="F41" s="15" t="str">
        <f t="shared" si="0"/>
        <v>Không XL</v>
      </c>
      <c r="G41" s="79"/>
      <c r="H41" s="15" t="str">
        <f t="shared" si="1"/>
        <v>Không XL</v>
      </c>
      <c r="I41" s="35"/>
    </row>
    <row r="42" spans="1:9" s="3" customFormat="1" ht="18" customHeight="1">
      <c r="A42" s="79">
        <v>31</v>
      </c>
      <c r="B42" s="69" t="s">
        <v>710</v>
      </c>
      <c r="C42" s="13" t="s">
        <v>711</v>
      </c>
      <c r="D42" s="14" t="s">
        <v>322</v>
      </c>
      <c r="E42" s="79"/>
      <c r="F42" s="15" t="str">
        <f t="shared" si="0"/>
        <v>Không XL</v>
      </c>
      <c r="G42" s="79"/>
      <c r="H42" s="15" t="str">
        <f t="shared" si="1"/>
        <v>Không XL</v>
      </c>
      <c r="I42" s="16"/>
    </row>
    <row r="43" spans="1:9" s="3" customFormat="1" ht="18" customHeight="1">
      <c r="A43" s="79">
        <v>32</v>
      </c>
      <c r="B43" s="69" t="s">
        <v>712</v>
      </c>
      <c r="C43" s="13" t="s">
        <v>614</v>
      </c>
      <c r="D43" s="14" t="s">
        <v>713</v>
      </c>
      <c r="E43" s="79"/>
      <c r="F43" s="15" t="str">
        <f t="shared" si="0"/>
        <v>Không XL</v>
      </c>
      <c r="G43" s="79"/>
      <c r="H43" s="15" t="str">
        <f t="shared" si="1"/>
        <v>Không XL</v>
      </c>
      <c r="I43" s="16"/>
    </row>
    <row r="44" spans="1:9" s="3" customFormat="1" ht="18" customHeight="1">
      <c r="A44" s="79">
        <v>33</v>
      </c>
      <c r="B44" s="69" t="s">
        <v>714</v>
      </c>
      <c r="C44" s="13" t="s">
        <v>544</v>
      </c>
      <c r="D44" s="14" t="s">
        <v>434</v>
      </c>
      <c r="E44" s="79"/>
      <c r="F44" s="15" t="str">
        <f t="shared" si="0"/>
        <v>Không XL</v>
      </c>
      <c r="G44" s="79"/>
      <c r="H44" s="15" t="str">
        <f t="shared" si="1"/>
        <v>Không XL</v>
      </c>
      <c r="I44" s="35"/>
    </row>
    <row r="45" spans="1:9" s="3" customFormat="1" ht="18" customHeight="1">
      <c r="A45" s="79">
        <v>34</v>
      </c>
      <c r="B45" s="69" t="s">
        <v>715</v>
      </c>
      <c r="C45" s="13" t="s">
        <v>528</v>
      </c>
      <c r="D45" s="14" t="s">
        <v>325</v>
      </c>
      <c r="E45" s="79"/>
      <c r="F45" s="15" t="str">
        <f t="shared" si="0"/>
        <v>Không XL</v>
      </c>
      <c r="G45" s="79"/>
      <c r="H45" s="15" t="str">
        <f t="shared" si="1"/>
        <v>Không XL</v>
      </c>
      <c r="I45" s="16"/>
    </row>
    <row r="46" spans="1:9" s="3" customFormat="1" ht="18" customHeight="1">
      <c r="A46" s="79">
        <v>35</v>
      </c>
      <c r="B46" s="69" t="s">
        <v>716</v>
      </c>
      <c r="C46" s="13" t="s">
        <v>717</v>
      </c>
      <c r="D46" s="14" t="s">
        <v>338</v>
      </c>
      <c r="E46" s="79"/>
      <c r="F46" s="15" t="str">
        <f t="shared" si="0"/>
        <v>Không XL</v>
      </c>
      <c r="G46" s="79"/>
      <c r="H46" s="15" t="str">
        <f t="shared" si="1"/>
        <v>Không XL</v>
      </c>
      <c r="I46" s="35"/>
    </row>
    <row r="47" spans="1:9" s="3" customFormat="1" ht="18" customHeight="1">
      <c r="A47" s="79">
        <v>36</v>
      </c>
      <c r="B47" s="69" t="s">
        <v>718</v>
      </c>
      <c r="C47" s="13" t="s">
        <v>719</v>
      </c>
      <c r="D47" s="14" t="s">
        <v>720</v>
      </c>
      <c r="E47" s="79"/>
      <c r="F47" s="15" t="str">
        <f t="shared" si="0"/>
        <v>Không XL</v>
      </c>
      <c r="G47" s="79"/>
      <c r="H47" s="15" t="str">
        <f t="shared" si="1"/>
        <v>Không XL</v>
      </c>
      <c r="I47" s="16"/>
    </row>
    <row r="48" spans="1:9" s="3" customFormat="1" ht="18" customHeight="1">
      <c r="A48" s="79">
        <v>37</v>
      </c>
      <c r="B48" s="69" t="s">
        <v>721</v>
      </c>
      <c r="C48" s="13" t="s">
        <v>722</v>
      </c>
      <c r="D48" s="14" t="s">
        <v>723</v>
      </c>
      <c r="E48" s="79"/>
      <c r="F48" s="15" t="str">
        <f t="shared" si="0"/>
        <v>Không XL</v>
      </c>
      <c r="G48" s="79"/>
      <c r="H48" s="15" t="str">
        <f t="shared" si="1"/>
        <v>Không XL</v>
      </c>
      <c r="I48" s="35" t="s">
        <v>337</v>
      </c>
    </row>
    <row r="49" spans="1:9" s="3" customFormat="1" ht="18" customHeight="1">
      <c r="A49" s="79">
        <v>38</v>
      </c>
      <c r="B49" s="69" t="s">
        <v>724</v>
      </c>
      <c r="C49" s="13" t="s">
        <v>725</v>
      </c>
      <c r="D49" s="14" t="s">
        <v>726</v>
      </c>
      <c r="E49" s="79"/>
      <c r="F49" s="15" t="str">
        <f t="shared" si="0"/>
        <v>Không XL</v>
      </c>
      <c r="G49" s="79"/>
      <c r="H49" s="15" t="str">
        <f t="shared" si="1"/>
        <v>Không XL</v>
      </c>
      <c r="I49" s="16"/>
    </row>
    <row r="50" spans="1:9" s="3" customFormat="1" ht="18" customHeight="1">
      <c r="A50" s="79">
        <v>39</v>
      </c>
      <c r="B50" s="69" t="s">
        <v>727</v>
      </c>
      <c r="C50" s="13" t="s">
        <v>289</v>
      </c>
      <c r="D50" s="14" t="s">
        <v>728</v>
      </c>
      <c r="E50" s="79"/>
      <c r="F50" s="15" t="str">
        <f t="shared" si="0"/>
        <v>Không XL</v>
      </c>
      <c r="G50" s="79"/>
      <c r="H50" s="15" t="str">
        <f t="shared" si="1"/>
        <v>Không XL</v>
      </c>
      <c r="I50" s="16" t="s">
        <v>187</v>
      </c>
    </row>
    <row r="51" spans="1:9" s="3" customFormat="1" ht="18" customHeight="1">
      <c r="A51" s="79">
        <v>40</v>
      </c>
      <c r="B51" s="69" t="s">
        <v>729</v>
      </c>
      <c r="C51" s="13" t="s">
        <v>529</v>
      </c>
      <c r="D51" s="14" t="s">
        <v>345</v>
      </c>
      <c r="E51" s="79"/>
      <c r="F51" s="15" t="str">
        <f t="shared" si="0"/>
        <v>Không XL</v>
      </c>
      <c r="G51" s="79"/>
      <c r="H51" s="15" t="str">
        <f t="shared" si="1"/>
        <v>Không XL</v>
      </c>
      <c r="I51" s="16"/>
    </row>
    <row r="52" spans="1:9" ht="20.100000000000001" customHeight="1">
      <c r="A52" s="6"/>
      <c r="B52" s="6"/>
      <c r="C52" s="119" t="s">
        <v>148</v>
      </c>
      <c r="D52" s="119"/>
      <c r="E52" s="119"/>
      <c r="F52" s="119"/>
      <c r="G52" s="119"/>
      <c r="H52" s="119"/>
      <c r="I52" s="119"/>
    </row>
    <row r="53" spans="1:9" ht="18" customHeight="1">
      <c r="C53" s="110" t="s">
        <v>149</v>
      </c>
      <c r="D53" s="111"/>
      <c r="E53" s="120" t="s">
        <v>144</v>
      </c>
      <c r="F53" s="121"/>
      <c r="G53" s="120" t="s">
        <v>145</v>
      </c>
      <c r="H53" s="121"/>
      <c r="I53" s="104" t="s">
        <v>10</v>
      </c>
    </row>
    <row r="54" spans="1:9" s="3" customFormat="1" ht="18" customHeight="1">
      <c r="C54" s="112"/>
      <c r="D54" s="113"/>
      <c r="E54" s="10" t="s">
        <v>150</v>
      </c>
      <c r="F54" s="16" t="s">
        <v>151</v>
      </c>
      <c r="G54" s="10" t="s">
        <v>150</v>
      </c>
      <c r="H54" s="16" t="s">
        <v>151</v>
      </c>
      <c r="I54" s="105"/>
    </row>
    <row r="55" spans="1:9" ht="18" customHeight="1">
      <c r="C55" s="114" t="s">
        <v>152</v>
      </c>
      <c r="D55" s="115"/>
      <c r="E55" s="17">
        <f>COUNTIF(F12:F51,"Xuất sắc")</f>
        <v>0</v>
      </c>
      <c r="F55" s="18">
        <f>E55*100/$A$51</f>
        <v>0</v>
      </c>
      <c r="G55" s="17">
        <f>COUNTIF(H12:H51,"Xuất sắc")</f>
        <v>0</v>
      </c>
      <c r="H55" s="18">
        <f>G55*100/$A$51</f>
        <v>0</v>
      </c>
      <c r="I55" s="32"/>
    </row>
    <row r="56" spans="1:9" ht="18" customHeight="1">
      <c r="C56" s="114" t="s">
        <v>153</v>
      </c>
      <c r="D56" s="115"/>
      <c r="E56" s="17">
        <f>COUNTIF(F12:F51,"Tốt")</f>
        <v>0</v>
      </c>
      <c r="F56" s="18">
        <f t="shared" ref="F56:F60" si="2">E56*100/$A$51</f>
        <v>0</v>
      </c>
      <c r="G56" s="17">
        <f>COUNTIF(H12:H51,"Tốt")</f>
        <v>0</v>
      </c>
      <c r="H56" s="18">
        <f t="shared" ref="H56:H60" si="3">G56*100/$A$51</f>
        <v>0</v>
      </c>
      <c r="I56" s="32"/>
    </row>
    <row r="57" spans="1:9" ht="18" customHeight="1">
      <c r="C57" s="114" t="s">
        <v>154</v>
      </c>
      <c r="D57" s="115"/>
      <c r="E57" s="17">
        <f>COUNTIF(F12:F51,"Khá")</f>
        <v>0</v>
      </c>
      <c r="F57" s="18">
        <f t="shared" si="2"/>
        <v>0</v>
      </c>
      <c r="G57" s="17">
        <f>COUNTIF(H12:H51,"Khá")</f>
        <v>0</v>
      </c>
      <c r="H57" s="18">
        <f t="shared" si="3"/>
        <v>0</v>
      </c>
      <c r="I57" s="32"/>
    </row>
    <row r="58" spans="1:9" ht="18" customHeight="1">
      <c r="C58" s="114" t="s">
        <v>155</v>
      </c>
      <c r="D58" s="115"/>
      <c r="E58" s="17">
        <f>COUNTIF(F12:F51,"TB")</f>
        <v>0</v>
      </c>
      <c r="F58" s="18">
        <f t="shared" si="2"/>
        <v>0</v>
      </c>
      <c r="G58" s="17">
        <f>COUNTIF(H12:H51,"TB")</f>
        <v>0</v>
      </c>
      <c r="H58" s="18">
        <f t="shared" si="3"/>
        <v>0</v>
      </c>
      <c r="I58" s="32"/>
    </row>
    <row r="59" spans="1:9" ht="18" customHeight="1">
      <c r="C59" s="114" t="s">
        <v>156</v>
      </c>
      <c r="D59" s="115"/>
      <c r="E59" s="17">
        <f>COUNTIF(F12:F51,"Yếu")</f>
        <v>0</v>
      </c>
      <c r="F59" s="18">
        <f t="shared" si="2"/>
        <v>0</v>
      </c>
      <c r="G59" s="17">
        <f>COUNTIF(H12:H51,"Yếu")</f>
        <v>0</v>
      </c>
      <c r="H59" s="18">
        <f t="shared" si="3"/>
        <v>0</v>
      </c>
      <c r="I59" s="32"/>
    </row>
    <row r="60" spans="1:9" ht="18" customHeight="1" thickBot="1">
      <c r="C60" s="116" t="s">
        <v>157</v>
      </c>
      <c r="D60" s="117"/>
      <c r="E60" s="19">
        <f>COUNTIF(F12:F51,"Không XL")</f>
        <v>40</v>
      </c>
      <c r="F60" s="20">
        <f t="shared" si="2"/>
        <v>100</v>
      </c>
      <c r="G60" s="19">
        <f>COUNTIF(H12:H51,"Không XL")</f>
        <v>40</v>
      </c>
      <c r="H60" s="20">
        <f t="shared" si="3"/>
        <v>100</v>
      </c>
      <c r="I60" s="33"/>
    </row>
    <row r="61" spans="1:9" ht="9" customHeight="1">
      <c r="C61" s="78"/>
      <c r="D61" s="78"/>
      <c r="F61" s="22"/>
    </row>
    <row r="62" spans="1:9" ht="18" customHeight="1">
      <c r="E62" s="118" t="s">
        <v>553</v>
      </c>
      <c r="F62" s="118"/>
      <c r="G62" s="118"/>
      <c r="H62" s="118"/>
      <c r="I62" s="118"/>
    </row>
    <row r="63" spans="1:9" ht="16.5" customHeight="1">
      <c r="A63" s="34"/>
      <c r="B63" s="97" t="s">
        <v>546</v>
      </c>
      <c r="C63" s="97"/>
      <c r="D63" s="97" t="s">
        <v>547</v>
      </c>
      <c r="E63" s="97"/>
      <c r="F63" s="97"/>
      <c r="G63" s="128" t="s">
        <v>548</v>
      </c>
      <c r="H63" s="128"/>
      <c r="I63" s="128"/>
    </row>
    <row r="64" spans="1:9" ht="16.5">
      <c r="D64" s="74"/>
      <c r="I64" s="80"/>
    </row>
    <row r="65" spans="2:9" ht="16.5">
      <c r="D65" s="74"/>
      <c r="I65" s="80"/>
    </row>
    <row r="66" spans="2:9" ht="16.5">
      <c r="D66" s="74"/>
      <c r="I66" s="80"/>
    </row>
    <row r="67" spans="2:9" ht="16.5">
      <c r="D67" s="74"/>
      <c r="I67" s="80"/>
    </row>
    <row r="68" spans="2:9" s="82" customFormat="1" ht="16.5" customHeight="1">
      <c r="B68" s="129" t="s">
        <v>549</v>
      </c>
      <c r="C68" s="129"/>
      <c r="D68" s="129" t="s">
        <v>162</v>
      </c>
      <c r="E68" s="129"/>
      <c r="F68" s="129"/>
      <c r="G68" s="129" t="s">
        <v>657</v>
      </c>
      <c r="H68" s="129"/>
      <c r="I68" s="129"/>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62:I62"/>
    <mergeCell ref="C52:I52"/>
    <mergeCell ref="C53:D54"/>
    <mergeCell ref="E53:F53"/>
    <mergeCell ref="G53:H53"/>
    <mergeCell ref="I53:I54"/>
    <mergeCell ref="C55:D55"/>
    <mergeCell ref="C56:D56"/>
    <mergeCell ref="C57:D57"/>
    <mergeCell ref="C58:D58"/>
    <mergeCell ref="C59:D59"/>
    <mergeCell ref="C60:D60"/>
    <mergeCell ref="B63:C63"/>
    <mergeCell ref="D63:F63"/>
    <mergeCell ref="G63:I63"/>
    <mergeCell ref="B68:C68"/>
    <mergeCell ref="D68:F68"/>
    <mergeCell ref="G68:I68"/>
  </mergeCells>
  <pageMargins left="0.51181102362204722" right="0.23622047244094491" top="0.35433070866141736" bottom="0.23622047244094491" header="0" footer="0.19685039370078741"/>
  <pageSetup paperSize="9" scale="95" orientation="portrait" r:id="rId1"/>
  <headerFooter differentFirst="1">
    <oddHeader>&amp;C&amp;P</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3"/>
  <sheetViews>
    <sheetView view="pageBreakPreview" topLeftCell="A8" zoomScaleNormal="100" workbookViewId="0">
      <selection activeCell="F18" sqref="F18"/>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1"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770</v>
      </c>
      <c r="B8" s="124"/>
      <c r="C8" s="124"/>
      <c r="D8" s="124"/>
      <c r="E8" s="124"/>
      <c r="F8" s="124"/>
      <c r="G8" s="124"/>
      <c r="H8" s="124"/>
      <c r="I8" s="124"/>
      <c r="J8" s="27"/>
      <c r="K8" s="27"/>
      <c r="L8" s="27"/>
      <c r="M8" s="27"/>
      <c r="N8" s="27"/>
      <c r="O8" s="27"/>
      <c r="P8" s="27"/>
      <c r="Q8" s="27"/>
      <c r="R8" s="27"/>
      <c r="S8" s="27"/>
      <c r="T8" s="27"/>
    </row>
    <row r="9" spans="1:20" s="2" customFormat="1" ht="12" customHeight="1">
      <c r="A9" s="81"/>
      <c r="B9" s="81"/>
      <c r="C9" s="81"/>
      <c r="D9" s="81"/>
      <c r="E9" s="81"/>
      <c r="F9" s="81"/>
      <c r="G9" s="81"/>
      <c r="H9" s="81"/>
      <c r="I9" s="81"/>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25.5" customHeight="1">
      <c r="A12" s="79">
        <v>1</v>
      </c>
      <c r="B12" s="69" t="s">
        <v>732</v>
      </c>
      <c r="C12" s="13" t="s">
        <v>733</v>
      </c>
      <c r="D12" s="14" t="s">
        <v>217</v>
      </c>
      <c r="E12" s="79"/>
      <c r="F12" s="15" t="str">
        <f t="shared" ref="F12:F36" si="0">IF(AND(E12&gt;=90),"Xuất sắc",IF(AND(E12&gt;=80),"Tốt",IF(AND(E12&gt;=70),"Khá",IF(AND(E12&gt;=60),"TB",IF(AND(E12&gt;=50),"TB",IF(AND(E12&lt;50),IF(AND(E12&gt;0),"Yếu",IF(AND(E12=0),"Không XL"," "))))))))</f>
        <v>Không XL</v>
      </c>
      <c r="G12" s="79"/>
      <c r="H12" s="15" t="str">
        <f t="shared" ref="H12:H36" si="1">IF(AND(G12&gt;=90),"Xuất sắc",IF(AND(G12&gt;=80),"Tốt",IF(AND(G12&gt;=70),"Khá",IF(AND(G12&gt;=60),"TB",IF(AND(G12&gt;=50),"TB",IF(AND(G12&lt;50),IF(AND(G12&gt;0),"Yếu",IF(AND(G12=0),"Không XL"," "))))))))</f>
        <v>Không XL</v>
      </c>
      <c r="I12" s="35"/>
    </row>
    <row r="13" spans="1:20" s="3" customFormat="1" ht="25.5" customHeight="1">
      <c r="A13" s="79">
        <v>2</v>
      </c>
      <c r="B13" s="69" t="s">
        <v>734</v>
      </c>
      <c r="C13" s="13" t="s">
        <v>735</v>
      </c>
      <c r="D13" s="14" t="s">
        <v>219</v>
      </c>
      <c r="E13" s="79"/>
      <c r="F13" s="15" t="str">
        <f t="shared" si="0"/>
        <v>Không XL</v>
      </c>
      <c r="G13" s="79"/>
      <c r="H13" s="15" t="str">
        <f t="shared" si="1"/>
        <v>Không XL</v>
      </c>
      <c r="I13" s="35"/>
    </row>
    <row r="14" spans="1:20" s="3" customFormat="1" ht="25.5" customHeight="1">
      <c r="A14" s="79">
        <v>3</v>
      </c>
      <c r="B14" s="69" t="s">
        <v>736</v>
      </c>
      <c r="C14" s="13" t="s">
        <v>251</v>
      </c>
      <c r="D14" s="14" t="s">
        <v>517</v>
      </c>
      <c r="E14" s="79"/>
      <c r="F14" s="15" t="str">
        <f t="shared" si="0"/>
        <v>Không XL</v>
      </c>
      <c r="G14" s="79"/>
      <c r="H14" s="15" t="str">
        <f t="shared" si="1"/>
        <v>Không XL</v>
      </c>
      <c r="I14" s="35"/>
    </row>
    <row r="15" spans="1:20" s="3" customFormat="1" ht="25.5" customHeight="1">
      <c r="A15" s="79">
        <v>4</v>
      </c>
      <c r="B15" s="69" t="s">
        <v>737</v>
      </c>
      <c r="C15" s="13" t="s">
        <v>738</v>
      </c>
      <c r="D15" s="14" t="s">
        <v>173</v>
      </c>
      <c r="E15" s="79"/>
      <c r="F15" s="15" t="str">
        <f t="shared" si="0"/>
        <v>Không XL</v>
      </c>
      <c r="G15" s="79"/>
      <c r="H15" s="15" t="str">
        <f t="shared" si="1"/>
        <v>Không XL</v>
      </c>
      <c r="I15" s="35"/>
    </row>
    <row r="16" spans="1:20" s="3" customFormat="1" ht="25.5" customHeight="1">
      <c r="A16" s="79">
        <v>5</v>
      </c>
      <c r="B16" s="69" t="s">
        <v>739</v>
      </c>
      <c r="C16" s="13" t="s">
        <v>198</v>
      </c>
      <c r="D16" s="14" t="s">
        <v>362</v>
      </c>
      <c r="E16" s="79"/>
      <c r="F16" s="15" t="str">
        <f t="shared" si="0"/>
        <v>Không XL</v>
      </c>
      <c r="G16" s="79"/>
      <c r="H16" s="15" t="str">
        <f t="shared" si="1"/>
        <v>Không XL</v>
      </c>
      <c r="I16" s="35"/>
    </row>
    <row r="17" spans="1:9" s="3" customFormat="1" ht="25.5" customHeight="1">
      <c r="A17" s="79">
        <v>6</v>
      </c>
      <c r="B17" s="69" t="s">
        <v>740</v>
      </c>
      <c r="C17" s="13" t="s">
        <v>518</v>
      </c>
      <c r="D17" s="14" t="s">
        <v>366</v>
      </c>
      <c r="E17" s="79"/>
      <c r="F17" s="15" t="str">
        <f t="shared" si="0"/>
        <v>Không XL</v>
      </c>
      <c r="G17" s="79"/>
      <c r="H17" s="15" t="str">
        <f t="shared" si="1"/>
        <v>Không XL</v>
      </c>
      <c r="I17" s="35" t="s">
        <v>180</v>
      </c>
    </row>
    <row r="18" spans="1:9" s="3" customFormat="1" ht="25.5" customHeight="1">
      <c r="A18" s="79">
        <v>7</v>
      </c>
      <c r="B18" s="69" t="s">
        <v>741</v>
      </c>
      <c r="C18" s="13" t="s">
        <v>531</v>
      </c>
      <c r="D18" s="14" t="s">
        <v>369</v>
      </c>
      <c r="E18" s="79"/>
      <c r="F18" s="15" t="str">
        <f t="shared" si="0"/>
        <v>Không XL</v>
      </c>
      <c r="G18" s="79"/>
      <c r="H18" s="15" t="str">
        <f t="shared" si="1"/>
        <v>Không XL</v>
      </c>
      <c r="I18" s="35"/>
    </row>
    <row r="19" spans="1:9" s="3" customFormat="1" ht="25.5" customHeight="1">
      <c r="A19" s="79">
        <v>8</v>
      </c>
      <c r="B19" s="69" t="s">
        <v>742</v>
      </c>
      <c r="C19" s="13" t="s">
        <v>743</v>
      </c>
      <c r="D19" s="14" t="s">
        <v>375</v>
      </c>
      <c r="E19" s="79"/>
      <c r="F19" s="15" t="str">
        <f t="shared" si="0"/>
        <v>Không XL</v>
      </c>
      <c r="G19" s="79"/>
      <c r="H19" s="15" t="str">
        <f t="shared" si="1"/>
        <v>Không XL</v>
      </c>
      <c r="I19" s="35"/>
    </row>
    <row r="20" spans="1:9" s="3" customFormat="1" ht="25.5" customHeight="1">
      <c r="A20" s="79">
        <v>9</v>
      </c>
      <c r="B20" s="69" t="s">
        <v>744</v>
      </c>
      <c r="C20" s="13" t="s">
        <v>257</v>
      </c>
      <c r="D20" s="14" t="s">
        <v>188</v>
      </c>
      <c r="E20" s="79"/>
      <c r="F20" s="15" t="str">
        <f t="shared" si="0"/>
        <v>Không XL</v>
      </c>
      <c r="G20" s="79"/>
      <c r="H20" s="15" t="str">
        <f t="shared" si="1"/>
        <v>Không XL</v>
      </c>
      <c r="I20" s="35"/>
    </row>
    <row r="21" spans="1:9" s="3" customFormat="1" ht="25.5" customHeight="1">
      <c r="A21" s="79">
        <v>10</v>
      </c>
      <c r="B21" s="69" t="s">
        <v>745</v>
      </c>
      <c r="C21" s="13" t="s">
        <v>454</v>
      </c>
      <c r="D21" s="14" t="s">
        <v>188</v>
      </c>
      <c r="E21" s="79"/>
      <c r="F21" s="15" t="str">
        <f t="shared" si="0"/>
        <v>Không XL</v>
      </c>
      <c r="G21" s="79"/>
      <c r="H21" s="15" t="str">
        <f t="shared" si="1"/>
        <v>Không XL</v>
      </c>
      <c r="I21" s="35"/>
    </row>
    <row r="22" spans="1:9" s="3" customFormat="1" ht="25.5" customHeight="1">
      <c r="A22" s="79">
        <v>11</v>
      </c>
      <c r="B22" s="69" t="s">
        <v>746</v>
      </c>
      <c r="C22" s="13" t="s">
        <v>747</v>
      </c>
      <c r="D22" s="14" t="s">
        <v>602</v>
      </c>
      <c r="E22" s="79"/>
      <c r="F22" s="15" t="str">
        <f t="shared" si="0"/>
        <v>Không XL</v>
      </c>
      <c r="G22" s="79"/>
      <c r="H22" s="15" t="str">
        <f t="shared" si="1"/>
        <v>Không XL</v>
      </c>
      <c r="I22" s="35"/>
    </row>
    <row r="23" spans="1:9" s="3" customFormat="1" ht="25.5" customHeight="1">
      <c r="A23" s="79">
        <v>12</v>
      </c>
      <c r="B23" s="69" t="s">
        <v>748</v>
      </c>
      <c r="C23" s="13" t="s">
        <v>532</v>
      </c>
      <c r="D23" s="14" t="s">
        <v>749</v>
      </c>
      <c r="E23" s="79"/>
      <c r="F23" s="15" t="str">
        <f t="shared" si="0"/>
        <v>Không XL</v>
      </c>
      <c r="G23" s="79"/>
      <c r="H23" s="15" t="str">
        <f t="shared" si="1"/>
        <v>Không XL</v>
      </c>
      <c r="I23" s="35" t="s">
        <v>214</v>
      </c>
    </row>
    <row r="24" spans="1:9" s="3" customFormat="1" ht="25.5" customHeight="1">
      <c r="A24" s="79">
        <v>13</v>
      </c>
      <c r="B24" s="69" t="s">
        <v>750</v>
      </c>
      <c r="C24" s="13" t="s">
        <v>578</v>
      </c>
      <c r="D24" s="14" t="s">
        <v>479</v>
      </c>
      <c r="E24" s="79"/>
      <c r="F24" s="15" t="str">
        <f t="shared" si="0"/>
        <v>Không XL</v>
      </c>
      <c r="G24" s="79"/>
      <c r="H24" s="15" t="str">
        <f t="shared" si="1"/>
        <v>Không XL</v>
      </c>
      <c r="I24" s="35"/>
    </row>
    <row r="25" spans="1:9" s="3" customFormat="1" ht="25.5" customHeight="1">
      <c r="A25" s="79">
        <v>14</v>
      </c>
      <c r="B25" s="69" t="s">
        <v>751</v>
      </c>
      <c r="C25" s="13" t="s">
        <v>528</v>
      </c>
      <c r="D25" s="14" t="s">
        <v>287</v>
      </c>
      <c r="E25" s="79"/>
      <c r="F25" s="15" t="str">
        <f t="shared" si="0"/>
        <v>Không XL</v>
      </c>
      <c r="G25" s="79"/>
      <c r="H25" s="15" t="str">
        <f t="shared" si="1"/>
        <v>Không XL</v>
      </c>
      <c r="I25" s="16"/>
    </row>
    <row r="26" spans="1:9" s="3" customFormat="1" ht="25.5" customHeight="1">
      <c r="A26" s="79">
        <v>15</v>
      </c>
      <c r="B26" s="69" t="s">
        <v>752</v>
      </c>
      <c r="C26" s="13" t="s">
        <v>753</v>
      </c>
      <c r="D26" s="14" t="s">
        <v>307</v>
      </c>
      <c r="E26" s="79"/>
      <c r="F26" s="15" t="str">
        <f t="shared" si="0"/>
        <v>Không XL</v>
      </c>
      <c r="G26" s="79"/>
      <c r="H26" s="15" t="str">
        <f t="shared" si="1"/>
        <v>Không XL</v>
      </c>
      <c r="I26" s="16"/>
    </row>
    <row r="27" spans="1:9" s="3" customFormat="1" ht="25.5" customHeight="1">
      <c r="A27" s="79">
        <v>16</v>
      </c>
      <c r="B27" s="69" t="s">
        <v>754</v>
      </c>
      <c r="C27" s="13" t="s">
        <v>239</v>
      </c>
      <c r="D27" s="14" t="s">
        <v>309</v>
      </c>
      <c r="E27" s="79"/>
      <c r="F27" s="15" t="str">
        <f t="shared" si="0"/>
        <v>Không XL</v>
      </c>
      <c r="G27" s="79"/>
      <c r="H27" s="15" t="str">
        <f t="shared" si="1"/>
        <v>Không XL</v>
      </c>
      <c r="I27" s="16"/>
    </row>
    <row r="28" spans="1:9" s="3" customFormat="1" ht="25.5" customHeight="1">
      <c r="A28" s="79">
        <v>17</v>
      </c>
      <c r="B28" s="69" t="s">
        <v>755</v>
      </c>
      <c r="C28" s="13" t="s">
        <v>350</v>
      </c>
      <c r="D28" s="14" t="s">
        <v>309</v>
      </c>
      <c r="E28" s="79"/>
      <c r="F28" s="15" t="str">
        <f t="shared" si="0"/>
        <v>Không XL</v>
      </c>
      <c r="G28" s="79"/>
      <c r="H28" s="15" t="str">
        <f t="shared" si="1"/>
        <v>Không XL</v>
      </c>
      <c r="I28" s="16"/>
    </row>
    <row r="29" spans="1:9" s="3" customFormat="1" ht="25.5" customHeight="1">
      <c r="A29" s="79">
        <v>18</v>
      </c>
      <c r="B29" s="69" t="s">
        <v>756</v>
      </c>
      <c r="C29" s="13" t="s">
        <v>182</v>
      </c>
      <c r="D29" s="14" t="s">
        <v>534</v>
      </c>
      <c r="E29" s="79"/>
      <c r="F29" s="15" t="str">
        <f t="shared" si="0"/>
        <v>Không XL</v>
      </c>
      <c r="G29" s="79"/>
      <c r="H29" s="15" t="str">
        <f t="shared" si="1"/>
        <v>Không XL</v>
      </c>
      <c r="I29" s="16"/>
    </row>
    <row r="30" spans="1:9" s="3" customFormat="1" ht="25.5" customHeight="1">
      <c r="A30" s="79">
        <v>19</v>
      </c>
      <c r="B30" s="69" t="s">
        <v>757</v>
      </c>
      <c r="C30" s="13" t="s">
        <v>447</v>
      </c>
      <c r="D30" s="14" t="s">
        <v>434</v>
      </c>
      <c r="E30" s="79"/>
      <c r="F30" s="15" t="str">
        <f t="shared" si="0"/>
        <v>Không XL</v>
      </c>
      <c r="G30" s="79"/>
      <c r="H30" s="15" t="str">
        <f t="shared" si="1"/>
        <v>Không XL</v>
      </c>
      <c r="I30" s="35"/>
    </row>
    <row r="31" spans="1:9" s="3" customFormat="1" ht="25.5" customHeight="1">
      <c r="A31" s="79">
        <v>20</v>
      </c>
      <c r="B31" s="69" t="s">
        <v>758</v>
      </c>
      <c r="C31" s="13" t="s">
        <v>759</v>
      </c>
      <c r="D31" s="14" t="s">
        <v>328</v>
      </c>
      <c r="E31" s="79"/>
      <c r="F31" s="15" t="str">
        <f t="shared" si="0"/>
        <v>Không XL</v>
      </c>
      <c r="G31" s="79"/>
      <c r="H31" s="15" t="str">
        <f t="shared" si="1"/>
        <v>Không XL</v>
      </c>
      <c r="I31" s="35" t="s">
        <v>187</v>
      </c>
    </row>
    <row r="32" spans="1:9" s="3" customFormat="1" ht="25.5" customHeight="1">
      <c r="A32" s="79">
        <v>21</v>
      </c>
      <c r="B32" s="69" t="s">
        <v>760</v>
      </c>
      <c r="C32" s="13" t="s">
        <v>456</v>
      </c>
      <c r="D32" s="14" t="s">
        <v>336</v>
      </c>
      <c r="E32" s="79"/>
      <c r="F32" s="15" t="str">
        <f t="shared" si="0"/>
        <v>Không XL</v>
      </c>
      <c r="G32" s="79"/>
      <c r="H32" s="15" t="str">
        <f t="shared" si="1"/>
        <v>Không XL</v>
      </c>
      <c r="I32" s="35"/>
    </row>
    <row r="33" spans="1:9" s="3" customFormat="1" ht="25.5" customHeight="1">
      <c r="A33" s="79">
        <v>22</v>
      </c>
      <c r="B33" s="69" t="s">
        <v>761</v>
      </c>
      <c r="C33" s="13" t="s">
        <v>762</v>
      </c>
      <c r="D33" s="14" t="s">
        <v>505</v>
      </c>
      <c r="E33" s="79"/>
      <c r="F33" s="15" t="str">
        <f t="shared" si="0"/>
        <v>Không XL</v>
      </c>
      <c r="G33" s="79"/>
      <c r="H33" s="15" t="str">
        <f t="shared" si="1"/>
        <v>Không XL</v>
      </c>
      <c r="I33" s="35"/>
    </row>
    <row r="34" spans="1:9" s="3" customFormat="1" ht="25.5" customHeight="1">
      <c r="A34" s="79">
        <v>23</v>
      </c>
      <c r="B34" s="69" t="s">
        <v>763</v>
      </c>
      <c r="C34" s="13" t="s">
        <v>764</v>
      </c>
      <c r="D34" s="14" t="s">
        <v>530</v>
      </c>
      <c r="E34" s="79"/>
      <c r="F34" s="15" t="str">
        <f t="shared" si="0"/>
        <v>Không XL</v>
      </c>
      <c r="G34" s="79"/>
      <c r="H34" s="15" t="str">
        <f t="shared" si="1"/>
        <v>Không XL</v>
      </c>
      <c r="I34" s="35"/>
    </row>
    <row r="35" spans="1:9" s="3" customFormat="1" ht="25.5" customHeight="1">
      <c r="A35" s="79">
        <v>24</v>
      </c>
      <c r="B35" s="69" t="s">
        <v>765</v>
      </c>
      <c r="C35" s="13" t="s">
        <v>766</v>
      </c>
      <c r="D35" s="14" t="s">
        <v>767</v>
      </c>
      <c r="E35" s="79"/>
      <c r="F35" s="15" t="str">
        <f t="shared" si="0"/>
        <v>Không XL</v>
      </c>
      <c r="G35" s="79"/>
      <c r="H35" s="15" t="str">
        <f t="shared" si="1"/>
        <v>Không XL</v>
      </c>
      <c r="I35" s="35"/>
    </row>
    <row r="36" spans="1:9" s="3" customFormat="1" ht="25.5" customHeight="1">
      <c r="A36" s="79">
        <v>25</v>
      </c>
      <c r="B36" s="69" t="s">
        <v>768</v>
      </c>
      <c r="C36" s="13" t="s">
        <v>769</v>
      </c>
      <c r="D36" s="14" t="s">
        <v>520</v>
      </c>
      <c r="E36" s="79"/>
      <c r="F36" s="15" t="str">
        <f t="shared" si="0"/>
        <v>Không XL</v>
      </c>
      <c r="G36" s="79"/>
      <c r="H36" s="15" t="str">
        <f t="shared" si="1"/>
        <v>Không XL</v>
      </c>
      <c r="I36" s="16"/>
    </row>
    <row r="37" spans="1:9" ht="20.100000000000001" customHeight="1">
      <c r="A37" s="6"/>
      <c r="B37" s="6"/>
      <c r="C37" s="119" t="s">
        <v>148</v>
      </c>
      <c r="D37" s="119"/>
      <c r="E37" s="119"/>
      <c r="F37" s="119"/>
      <c r="G37" s="119"/>
      <c r="H37" s="119"/>
      <c r="I37" s="119"/>
    </row>
    <row r="38" spans="1:9" ht="18" customHeight="1">
      <c r="C38" s="110" t="s">
        <v>149</v>
      </c>
      <c r="D38" s="111"/>
      <c r="E38" s="120" t="s">
        <v>144</v>
      </c>
      <c r="F38" s="121"/>
      <c r="G38" s="120" t="s">
        <v>145</v>
      </c>
      <c r="H38" s="121"/>
      <c r="I38" s="104" t="s">
        <v>10</v>
      </c>
    </row>
    <row r="39" spans="1:9" s="3" customFormat="1" ht="18" customHeight="1">
      <c r="C39" s="112"/>
      <c r="D39" s="113"/>
      <c r="E39" s="10" t="s">
        <v>150</v>
      </c>
      <c r="F39" s="16" t="s">
        <v>151</v>
      </c>
      <c r="G39" s="10" t="s">
        <v>150</v>
      </c>
      <c r="H39" s="16" t="s">
        <v>151</v>
      </c>
      <c r="I39" s="105"/>
    </row>
    <row r="40" spans="1:9" ht="18" customHeight="1">
      <c r="C40" s="114" t="s">
        <v>152</v>
      </c>
      <c r="D40" s="115"/>
      <c r="E40" s="17">
        <f>COUNTIF(F12:F36,"Xuất sắc")</f>
        <v>0</v>
      </c>
      <c r="F40" s="18">
        <f>E40*100/$A$36</f>
        <v>0</v>
      </c>
      <c r="G40" s="17">
        <f>COUNTIF(H12:H36,"Xuất sắc")</f>
        <v>0</v>
      </c>
      <c r="H40" s="18">
        <f>G40*100/$A$36</f>
        <v>0</v>
      </c>
      <c r="I40" s="32"/>
    </row>
    <row r="41" spans="1:9" ht="18" customHeight="1">
      <c r="C41" s="114" t="s">
        <v>153</v>
      </c>
      <c r="D41" s="115"/>
      <c r="E41" s="17">
        <f>COUNTIF(F12:F36,"Tốt")</f>
        <v>0</v>
      </c>
      <c r="F41" s="18">
        <f t="shared" ref="F41:F45" si="2">E41*100/$A$36</f>
        <v>0</v>
      </c>
      <c r="G41" s="17">
        <f>COUNTIF(H12:H36,"Tốt")</f>
        <v>0</v>
      </c>
      <c r="H41" s="18">
        <f t="shared" ref="H41:H45" si="3">G41*100/$A$36</f>
        <v>0</v>
      </c>
      <c r="I41" s="32"/>
    </row>
    <row r="42" spans="1:9" ht="18" customHeight="1">
      <c r="C42" s="114" t="s">
        <v>154</v>
      </c>
      <c r="D42" s="115"/>
      <c r="E42" s="17">
        <f>COUNTIF(F12:F36,"Khá")</f>
        <v>0</v>
      </c>
      <c r="F42" s="18">
        <f t="shared" si="2"/>
        <v>0</v>
      </c>
      <c r="G42" s="17">
        <f>COUNTIF(H12:H36,"Khá")</f>
        <v>0</v>
      </c>
      <c r="H42" s="18">
        <f t="shared" si="3"/>
        <v>0</v>
      </c>
      <c r="I42" s="32"/>
    </row>
    <row r="43" spans="1:9" ht="18" customHeight="1">
      <c r="C43" s="114" t="s">
        <v>155</v>
      </c>
      <c r="D43" s="115"/>
      <c r="E43" s="17">
        <f>COUNTIF(F12:F36,"TB")</f>
        <v>0</v>
      </c>
      <c r="F43" s="18">
        <f t="shared" si="2"/>
        <v>0</v>
      </c>
      <c r="G43" s="17">
        <f>COUNTIF(H12:H36,"TB")</f>
        <v>0</v>
      </c>
      <c r="H43" s="18">
        <f t="shared" si="3"/>
        <v>0</v>
      </c>
      <c r="I43" s="32"/>
    </row>
    <row r="44" spans="1:9" ht="18" customHeight="1">
      <c r="C44" s="114" t="s">
        <v>156</v>
      </c>
      <c r="D44" s="115"/>
      <c r="E44" s="17">
        <f>COUNTIF(F12:F36,"Yếu")</f>
        <v>0</v>
      </c>
      <c r="F44" s="18">
        <f t="shared" si="2"/>
        <v>0</v>
      </c>
      <c r="G44" s="17">
        <f>COUNTIF(H12:H36,"Yếu")</f>
        <v>0</v>
      </c>
      <c r="H44" s="18">
        <f t="shared" si="3"/>
        <v>0</v>
      </c>
      <c r="I44" s="32"/>
    </row>
    <row r="45" spans="1:9" ht="18" customHeight="1" thickBot="1">
      <c r="C45" s="116" t="s">
        <v>157</v>
      </c>
      <c r="D45" s="117"/>
      <c r="E45" s="19">
        <f>COUNTIF(F12:F36,"Không XL")</f>
        <v>25</v>
      </c>
      <c r="F45" s="20">
        <f t="shared" si="2"/>
        <v>100</v>
      </c>
      <c r="G45" s="19">
        <f>COUNTIF(H12:H36,"Không XL")</f>
        <v>25</v>
      </c>
      <c r="H45" s="20">
        <f t="shared" si="3"/>
        <v>100</v>
      </c>
      <c r="I45" s="33"/>
    </row>
    <row r="46" spans="1:9" ht="9" customHeight="1">
      <c r="C46" s="78"/>
      <c r="D46" s="78"/>
      <c r="F46" s="22"/>
    </row>
    <row r="47" spans="1:9" ht="18" customHeight="1">
      <c r="E47" s="118" t="s">
        <v>553</v>
      </c>
      <c r="F47" s="118"/>
      <c r="G47" s="118"/>
      <c r="H47" s="118"/>
      <c r="I47" s="118"/>
    </row>
    <row r="48" spans="1:9" ht="16.5" customHeight="1">
      <c r="A48" s="34"/>
      <c r="B48" s="97" t="s">
        <v>546</v>
      </c>
      <c r="C48" s="97"/>
      <c r="D48" s="97" t="s">
        <v>547</v>
      </c>
      <c r="E48" s="97"/>
      <c r="F48" s="97"/>
      <c r="G48" s="128" t="s">
        <v>548</v>
      </c>
      <c r="H48" s="128"/>
      <c r="I48" s="128"/>
    </row>
    <row r="49" spans="2:9" ht="16.5">
      <c r="D49" s="74"/>
      <c r="I49" s="80"/>
    </row>
    <row r="50" spans="2:9" ht="16.5">
      <c r="D50" s="74"/>
      <c r="I50" s="80"/>
    </row>
    <row r="51" spans="2:9" ht="16.5">
      <c r="D51" s="74"/>
      <c r="I51" s="80"/>
    </row>
    <row r="52" spans="2:9" ht="16.5">
      <c r="D52" s="74"/>
      <c r="I52" s="80"/>
    </row>
    <row r="53" spans="2:9" s="82" customFormat="1" ht="16.5" customHeight="1">
      <c r="B53" s="129" t="s">
        <v>549</v>
      </c>
      <c r="C53" s="129"/>
      <c r="D53" s="129" t="s">
        <v>162</v>
      </c>
      <c r="E53" s="129"/>
      <c r="F53" s="129"/>
      <c r="G53" s="129" t="s">
        <v>513</v>
      </c>
      <c r="H53" s="129"/>
      <c r="I53" s="129"/>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47:I47"/>
    <mergeCell ref="C37:I37"/>
    <mergeCell ref="C38:D39"/>
    <mergeCell ref="E38:F38"/>
    <mergeCell ref="G38:H38"/>
    <mergeCell ref="I38:I39"/>
    <mergeCell ref="C40:D40"/>
    <mergeCell ref="C41:D41"/>
    <mergeCell ref="C42:D42"/>
    <mergeCell ref="C43:D43"/>
    <mergeCell ref="C44:D44"/>
    <mergeCell ref="C45:D45"/>
    <mergeCell ref="B48:C48"/>
    <mergeCell ref="D48:F48"/>
    <mergeCell ref="G48:I48"/>
    <mergeCell ref="B53:C53"/>
    <mergeCell ref="D53:F53"/>
    <mergeCell ref="G53:I53"/>
  </mergeCells>
  <pageMargins left="0.51181102362204722" right="0.23622047244094491" top="0.35433070866141736" bottom="0.23622047244094491" header="0" footer="0.19685039370078741"/>
  <pageSetup paperSize="9" scale="95" orientation="portrait" r:id="rId1"/>
  <headerFooter differentFirst="1">
    <oddHeader>&amp;C&amp;P</oddHead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3"/>
  <sheetViews>
    <sheetView view="pageBreakPreview" topLeftCell="A8" zoomScaleNormal="100" workbookViewId="0">
      <selection activeCell="C14" sqref="C14"/>
    </sheetView>
  </sheetViews>
  <sheetFormatPr defaultColWidth="9" defaultRowHeight="15"/>
  <cols>
    <col min="1" max="1" width="5.125" style="5" customWidth="1"/>
    <col min="2" max="2" width="10.625" style="5" customWidth="1"/>
    <col min="3" max="3" width="20.625" style="5" customWidth="1"/>
    <col min="4" max="4" width="7.625" style="5" customWidth="1"/>
    <col min="5" max="5" width="8.125" style="5" customWidth="1"/>
    <col min="6" max="6" width="9.625" style="5" customWidth="1"/>
    <col min="7" max="7" width="8.125" style="5" customWidth="1"/>
    <col min="8" max="8" width="9.625" style="5" customWidth="1"/>
    <col min="9" max="9" width="20.625" style="5" customWidth="1"/>
    <col min="10" max="16384" width="9" style="5"/>
  </cols>
  <sheetData>
    <row r="1" spans="1:20" ht="15" customHeight="1">
      <c r="A1" s="6"/>
      <c r="B1" s="6"/>
      <c r="C1" s="6"/>
      <c r="D1" s="6"/>
      <c r="E1" s="6"/>
      <c r="F1" s="6"/>
      <c r="G1" s="6"/>
      <c r="H1" s="6"/>
      <c r="I1" s="23" t="s">
        <v>133</v>
      </c>
    </row>
    <row r="2" spans="1:20" ht="17.100000000000001" customHeight="1">
      <c r="A2" s="127" t="s">
        <v>136</v>
      </c>
      <c r="B2" s="98"/>
      <c r="C2" s="98"/>
      <c r="D2" s="98"/>
      <c r="E2" s="98" t="s">
        <v>135</v>
      </c>
      <c r="F2" s="98"/>
      <c r="G2" s="98"/>
      <c r="H2" s="98"/>
      <c r="I2" s="98"/>
      <c r="J2" s="24"/>
      <c r="K2" s="24"/>
      <c r="L2" s="24"/>
      <c r="M2" s="24"/>
      <c r="N2" s="24"/>
      <c r="O2" s="24"/>
      <c r="P2" s="24"/>
      <c r="Q2" s="24"/>
      <c r="R2" s="24"/>
      <c r="S2" s="24"/>
      <c r="T2" s="24"/>
    </row>
    <row r="3" spans="1:20" ht="17.100000000000001" customHeight="1">
      <c r="A3" s="127" t="s">
        <v>138</v>
      </c>
      <c r="B3" s="127"/>
      <c r="C3" s="127"/>
      <c r="D3" s="127"/>
      <c r="E3" s="99" t="s">
        <v>137</v>
      </c>
      <c r="F3" s="99"/>
      <c r="G3" s="99"/>
      <c r="H3" s="99"/>
      <c r="I3" s="99"/>
      <c r="J3" s="24"/>
      <c r="K3" s="24"/>
      <c r="L3" s="24"/>
      <c r="M3" s="24"/>
      <c r="N3" s="24"/>
      <c r="O3" s="24"/>
      <c r="P3" s="24"/>
      <c r="Q3" s="24"/>
      <c r="R3" s="24"/>
      <c r="S3" s="24"/>
      <c r="T3" s="24"/>
    </row>
    <row r="4" spans="1:20" ht="17.100000000000001" customHeight="1">
      <c r="A4" s="131" t="s">
        <v>550</v>
      </c>
      <c r="B4" s="131"/>
      <c r="C4" s="131"/>
      <c r="D4" s="131"/>
      <c r="E4" s="97"/>
      <c r="F4" s="97"/>
      <c r="G4" s="97"/>
      <c r="H4" s="97"/>
      <c r="I4" s="97"/>
      <c r="J4" s="24"/>
      <c r="K4" s="24"/>
      <c r="L4" s="24"/>
      <c r="M4" s="24"/>
      <c r="N4" s="24"/>
      <c r="O4" s="24"/>
      <c r="P4" s="24"/>
      <c r="Q4" s="24"/>
      <c r="R4" s="24"/>
      <c r="S4" s="24"/>
      <c r="T4" s="24"/>
    </row>
    <row r="5" spans="1:20" s="1" customFormat="1" ht="12" customHeight="1">
      <c r="A5" s="75"/>
      <c r="B5" s="75"/>
      <c r="C5" s="75"/>
      <c r="D5" s="75"/>
      <c r="E5" s="8"/>
      <c r="I5" s="76"/>
      <c r="J5" s="8"/>
      <c r="K5" s="8"/>
      <c r="L5" s="8"/>
      <c r="M5" s="8"/>
      <c r="N5" s="8"/>
      <c r="O5" s="8"/>
      <c r="P5" s="8"/>
      <c r="Q5" s="8"/>
      <c r="R5" s="8"/>
      <c r="S5" s="8"/>
      <c r="T5" s="8"/>
    </row>
    <row r="6" spans="1:20" ht="21" customHeight="1">
      <c r="A6" s="123" t="s">
        <v>139</v>
      </c>
      <c r="B6" s="123"/>
      <c r="C6" s="123"/>
      <c r="D6" s="123"/>
      <c r="E6" s="123"/>
      <c r="F6" s="123"/>
      <c r="G6" s="123"/>
      <c r="H6" s="123"/>
      <c r="I6" s="123"/>
      <c r="J6" s="25"/>
      <c r="K6" s="25"/>
      <c r="L6" s="25"/>
      <c r="M6" s="25"/>
      <c r="N6" s="25"/>
      <c r="O6" s="25"/>
      <c r="P6" s="25"/>
      <c r="Q6" s="25"/>
      <c r="R6" s="25"/>
      <c r="S6" s="25"/>
      <c r="T6" s="25"/>
    </row>
    <row r="7" spans="1:20" s="2" customFormat="1" ht="20.100000000000001" customHeight="1">
      <c r="A7" s="123" t="s">
        <v>551</v>
      </c>
      <c r="B7" s="123"/>
      <c r="C7" s="123"/>
      <c r="D7" s="123"/>
      <c r="E7" s="123"/>
      <c r="F7" s="123"/>
      <c r="G7" s="123"/>
      <c r="H7" s="123"/>
      <c r="I7" s="123"/>
      <c r="J7" s="26"/>
      <c r="K7" s="26"/>
      <c r="L7" s="26"/>
      <c r="M7" s="26"/>
      <c r="N7" s="26"/>
      <c r="O7" s="26"/>
      <c r="P7" s="26"/>
      <c r="Q7" s="26"/>
      <c r="R7" s="26"/>
      <c r="S7" s="26"/>
      <c r="T7" s="26"/>
    </row>
    <row r="8" spans="1:20" s="2" customFormat="1" ht="18" customHeight="1">
      <c r="A8" s="130" t="s">
        <v>771</v>
      </c>
      <c r="B8" s="124"/>
      <c r="C8" s="124"/>
      <c r="D8" s="124"/>
      <c r="E8" s="124"/>
      <c r="F8" s="124"/>
      <c r="G8" s="124"/>
      <c r="H8" s="124"/>
      <c r="I8" s="124"/>
      <c r="J8" s="27"/>
      <c r="K8" s="27"/>
      <c r="L8" s="27"/>
      <c r="M8" s="27"/>
      <c r="N8" s="27"/>
      <c r="O8" s="27"/>
      <c r="P8" s="27"/>
      <c r="Q8" s="27"/>
      <c r="R8" s="27"/>
      <c r="S8" s="27"/>
      <c r="T8" s="27"/>
    </row>
    <row r="9" spans="1:20" s="2" customFormat="1" ht="12" customHeight="1">
      <c r="A9" s="81"/>
      <c r="B9" s="81"/>
      <c r="C9" s="81"/>
      <c r="D9" s="81"/>
      <c r="E9" s="81"/>
      <c r="F9" s="81"/>
      <c r="G9" s="81"/>
      <c r="H9" s="81"/>
      <c r="I9" s="81"/>
      <c r="J9" s="27"/>
      <c r="K9" s="27"/>
      <c r="L9" s="27"/>
      <c r="M9" s="27"/>
      <c r="N9" s="27"/>
      <c r="O9" s="27"/>
      <c r="P9" s="27"/>
      <c r="Q9" s="27"/>
      <c r="R9" s="27"/>
      <c r="S9" s="27"/>
      <c r="T9" s="27"/>
    </row>
    <row r="10" spans="1:20" s="3" customFormat="1" ht="18" customHeight="1">
      <c r="A10" s="100" t="s">
        <v>4</v>
      </c>
      <c r="B10" s="100" t="s">
        <v>142</v>
      </c>
      <c r="C10" s="106" t="s">
        <v>143</v>
      </c>
      <c r="D10" s="107"/>
      <c r="E10" s="125" t="s">
        <v>144</v>
      </c>
      <c r="F10" s="126"/>
      <c r="G10" s="125" t="s">
        <v>145</v>
      </c>
      <c r="H10" s="126"/>
      <c r="I10" s="103" t="s">
        <v>10</v>
      </c>
    </row>
    <row r="11" spans="1:20" s="3" customFormat="1" ht="30" customHeight="1">
      <c r="A11" s="101"/>
      <c r="B11" s="102"/>
      <c r="C11" s="108"/>
      <c r="D11" s="109"/>
      <c r="E11" s="10" t="s">
        <v>146</v>
      </c>
      <c r="F11" s="10" t="s">
        <v>147</v>
      </c>
      <c r="G11" s="10" t="s">
        <v>146</v>
      </c>
      <c r="H11" s="10" t="s">
        <v>147</v>
      </c>
      <c r="I11" s="101"/>
    </row>
    <row r="12" spans="1:20" s="3" customFormat="1" ht="21" customHeight="1">
      <c r="A12" s="79">
        <v>1</v>
      </c>
      <c r="B12" s="69" t="s">
        <v>772</v>
      </c>
      <c r="C12" s="13" t="s">
        <v>773</v>
      </c>
      <c r="D12" s="14" t="s">
        <v>351</v>
      </c>
      <c r="E12" s="79"/>
      <c r="F12" s="15" t="str">
        <f t="shared" ref="F12:F26" si="0">IF(AND(E12&gt;=90),"Xuất sắc",IF(AND(E12&gt;=80),"Tốt",IF(AND(E12&gt;=70),"Khá",IF(AND(E12&gt;=60),"TB",IF(AND(E12&gt;=50),"TB",IF(AND(E12&lt;50),IF(AND(E12&gt;0),"Yếu",IF(AND(E12=0),"Không XL"," "))))))))</f>
        <v>Không XL</v>
      </c>
      <c r="G12" s="79"/>
      <c r="H12" s="15" t="str">
        <f t="shared" ref="H12:H26" si="1">IF(AND(G12&gt;=90),"Xuất sắc",IF(AND(G12&gt;=80),"Tốt",IF(AND(G12&gt;=70),"Khá",IF(AND(G12&gt;=60),"TB",IF(AND(G12&gt;=50),"TB",IF(AND(G12&lt;50),IF(AND(G12&gt;0),"Yếu",IF(AND(G12=0),"Không XL"," "))))))))</f>
        <v>Không XL</v>
      </c>
      <c r="I12" s="35"/>
    </row>
    <row r="13" spans="1:20" s="3" customFormat="1" ht="21" customHeight="1">
      <c r="A13" s="79">
        <v>2</v>
      </c>
      <c r="B13" s="69" t="s">
        <v>774</v>
      </c>
      <c r="C13" s="13" t="s">
        <v>775</v>
      </c>
      <c r="D13" s="14" t="s">
        <v>168</v>
      </c>
      <c r="E13" s="79"/>
      <c r="F13" s="15" t="str">
        <f t="shared" si="0"/>
        <v>Không XL</v>
      </c>
      <c r="G13" s="79"/>
      <c r="H13" s="15" t="str">
        <f t="shared" si="1"/>
        <v>Không XL</v>
      </c>
      <c r="I13" s="35"/>
    </row>
    <row r="14" spans="1:20" s="3" customFormat="1" ht="21" customHeight="1">
      <c r="A14" s="79">
        <v>3</v>
      </c>
      <c r="B14" s="69" t="s">
        <v>776</v>
      </c>
      <c r="C14" s="13" t="s">
        <v>527</v>
      </c>
      <c r="D14" s="14" t="s">
        <v>366</v>
      </c>
      <c r="E14" s="79"/>
      <c r="F14" s="15" t="str">
        <f t="shared" si="0"/>
        <v>Không XL</v>
      </c>
      <c r="G14" s="79"/>
      <c r="H14" s="15" t="str">
        <f t="shared" si="1"/>
        <v>Không XL</v>
      </c>
      <c r="I14" s="35"/>
    </row>
    <row r="15" spans="1:20" s="3" customFormat="1" ht="21" customHeight="1">
      <c r="A15" s="79">
        <v>4</v>
      </c>
      <c r="B15" s="69" t="s">
        <v>777</v>
      </c>
      <c r="C15" s="13" t="s">
        <v>251</v>
      </c>
      <c r="D15" s="14" t="s">
        <v>519</v>
      </c>
      <c r="E15" s="79"/>
      <c r="F15" s="15" t="str">
        <f t="shared" si="0"/>
        <v>Không XL</v>
      </c>
      <c r="G15" s="79"/>
      <c r="H15" s="15" t="str">
        <f t="shared" si="1"/>
        <v>Không XL</v>
      </c>
      <c r="I15" s="35"/>
    </row>
    <row r="16" spans="1:20" s="3" customFormat="1" ht="21" customHeight="1">
      <c r="A16" s="79">
        <v>5</v>
      </c>
      <c r="B16" s="69" t="s">
        <v>778</v>
      </c>
      <c r="C16" s="13" t="s">
        <v>779</v>
      </c>
      <c r="D16" s="14" t="s">
        <v>188</v>
      </c>
      <c r="E16" s="79"/>
      <c r="F16" s="15" t="str">
        <f t="shared" si="0"/>
        <v>Không XL</v>
      </c>
      <c r="G16" s="79"/>
      <c r="H16" s="15" t="str">
        <f t="shared" si="1"/>
        <v>Không XL</v>
      </c>
      <c r="I16" s="35" t="s">
        <v>214</v>
      </c>
    </row>
    <row r="17" spans="1:9" s="3" customFormat="1" ht="21" customHeight="1">
      <c r="A17" s="79">
        <v>6</v>
      </c>
      <c r="B17" s="69" t="s">
        <v>780</v>
      </c>
      <c r="C17" s="13" t="s">
        <v>518</v>
      </c>
      <c r="D17" s="14" t="s">
        <v>781</v>
      </c>
      <c r="E17" s="79"/>
      <c r="F17" s="15" t="str">
        <f t="shared" si="0"/>
        <v>Không XL</v>
      </c>
      <c r="G17" s="79"/>
      <c r="H17" s="15" t="str">
        <f t="shared" si="1"/>
        <v>Không XL</v>
      </c>
      <c r="I17" s="35" t="s">
        <v>187</v>
      </c>
    </row>
    <row r="18" spans="1:9" s="3" customFormat="1" ht="21" customHeight="1">
      <c r="A18" s="79">
        <v>7</v>
      </c>
      <c r="B18" s="69" t="s">
        <v>782</v>
      </c>
      <c r="C18" s="13" t="s">
        <v>783</v>
      </c>
      <c r="D18" s="14" t="s">
        <v>784</v>
      </c>
      <c r="E18" s="79"/>
      <c r="F18" s="15" t="str">
        <f t="shared" si="0"/>
        <v>Không XL</v>
      </c>
      <c r="G18" s="79"/>
      <c r="H18" s="15" t="str">
        <f t="shared" si="1"/>
        <v>Không XL</v>
      </c>
      <c r="I18" s="35"/>
    </row>
    <row r="19" spans="1:9" s="3" customFormat="1" ht="21" customHeight="1">
      <c r="A19" s="79">
        <v>8</v>
      </c>
      <c r="B19" s="69" t="s">
        <v>785</v>
      </c>
      <c r="C19" s="13" t="s">
        <v>786</v>
      </c>
      <c r="D19" s="14" t="s">
        <v>382</v>
      </c>
      <c r="E19" s="79"/>
      <c r="F19" s="15" t="str">
        <f t="shared" si="0"/>
        <v>Không XL</v>
      </c>
      <c r="G19" s="79"/>
      <c r="H19" s="15" t="str">
        <f t="shared" si="1"/>
        <v>Không XL</v>
      </c>
      <c r="I19" s="35"/>
    </row>
    <row r="20" spans="1:9" s="3" customFormat="1" ht="21" customHeight="1">
      <c r="A20" s="79">
        <v>9</v>
      </c>
      <c r="B20" s="69" t="s">
        <v>787</v>
      </c>
      <c r="C20" s="13" t="s">
        <v>537</v>
      </c>
      <c r="D20" s="14" t="s">
        <v>207</v>
      </c>
      <c r="E20" s="79"/>
      <c r="F20" s="15" t="str">
        <f t="shared" si="0"/>
        <v>Không XL</v>
      </c>
      <c r="G20" s="79"/>
      <c r="H20" s="15" t="str">
        <f t="shared" si="1"/>
        <v>Không XL</v>
      </c>
      <c r="I20" s="35"/>
    </row>
    <row r="21" spans="1:9" s="3" customFormat="1" ht="21" customHeight="1">
      <c r="A21" s="79">
        <v>10</v>
      </c>
      <c r="B21" s="69" t="s">
        <v>788</v>
      </c>
      <c r="C21" s="13" t="s">
        <v>350</v>
      </c>
      <c r="D21" s="14" t="s">
        <v>210</v>
      </c>
      <c r="E21" s="79"/>
      <c r="F21" s="15" t="str">
        <f t="shared" si="0"/>
        <v>Không XL</v>
      </c>
      <c r="G21" s="79"/>
      <c r="H21" s="15" t="str">
        <f t="shared" si="1"/>
        <v>Không XL</v>
      </c>
      <c r="I21" s="35" t="s">
        <v>180</v>
      </c>
    </row>
    <row r="22" spans="1:9" s="3" customFormat="1" ht="21" customHeight="1">
      <c r="A22" s="79">
        <v>11</v>
      </c>
      <c r="B22" s="69" t="s">
        <v>789</v>
      </c>
      <c r="C22" s="13" t="s">
        <v>198</v>
      </c>
      <c r="D22" s="14" t="s">
        <v>522</v>
      </c>
      <c r="E22" s="79"/>
      <c r="F22" s="15" t="str">
        <f t="shared" si="0"/>
        <v>Không XL</v>
      </c>
      <c r="G22" s="79"/>
      <c r="H22" s="15" t="str">
        <f t="shared" si="1"/>
        <v>Không XL</v>
      </c>
      <c r="I22" s="35"/>
    </row>
    <row r="23" spans="1:9" s="3" customFormat="1" ht="21" customHeight="1">
      <c r="A23" s="79">
        <v>12</v>
      </c>
      <c r="B23" s="69" t="s">
        <v>790</v>
      </c>
      <c r="C23" s="13" t="s">
        <v>791</v>
      </c>
      <c r="D23" s="14" t="s">
        <v>479</v>
      </c>
      <c r="E23" s="79"/>
      <c r="F23" s="15" t="str">
        <f t="shared" si="0"/>
        <v>Không XL</v>
      </c>
      <c r="G23" s="79"/>
      <c r="H23" s="15" t="str">
        <f t="shared" si="1"/>
        <v>Không XL</v>
      </c>
      <c r="I23" s="35"/>
    </row>
    <row r="24" spans="1:9" s="3" customFormat="1" ht="21" customHeight="1">
      <c r="A24" s="79">
        <v>13</v>
      </c>
      <c r="B24" s="69" t="s">
        <v>792</v>
      </c>
      <c r="C24" s="13" t="s">
        <v>793</v>
      </c>
      <c r="D24" s="14" t="s">
        <v>520</v>
      </c>
      <c r="E24" s="79"/>
      <c r="F24" s="15" t="str">
        <f t="shared" si="0"/>
        <v>Không XL</v>
      </c>
      <c r="G24" s="79"/>
      <c r="H24" s="15" t="str">
        <f t="shared" si="1"/>
        <v>Không XL</v>
      </c>
      <c r="I24" s="35"/>
    </row>
    <row r="25" spans="1:9" s="3" customFormat="1" ht="21" customHeight="1">
      <c r="A25" s="79">
        <v>14</v>
      </c>
      <c r="B25" s="69" t="s">
        <v>794</v>
      </c>
      <c r="C25" s="13" t="s">
        <v>795</v>
      </c>
      <c r="D25" s="14" t="s">
        <v>796</v>
      </c>
      <c r="E25" s="79"/>
      <c r="F25" s="15" t="str">
        <f t="shared" si="0"/>
        <v>Không XL</v>
      </c>
      <c r="G25" s="79"/>
      <c r="H25" s="15" t="str">
        <f t="shared" si="1"/>
        <v>Không XL</v>
      </c>
      <c r="I25" s="16"/>
    </row>
    <row r="26" spans="1:9" s="3" customFormat="1" ht="21" customHeight="1">
      <c r="A26" s="79">
        <v>15</v>
      </c>
      <c r="B26" s="69" t="s">
        <v>797</v>
      </c>
      <c r="C26" s="13" t="s">
        <v>332</v>
      </c>
      <c r="D26" s="14" t="s">
        <v>798</v>
      </c>
      <c r="E26" s="79"/>
      <c r="F26" s="15" t="str">
        <f t="shared" si="0"/>
        <v>Không XL</v>
      </c>
      <c r="G26" s="79"/>
      <c r="H26" s="15" t="str">
        <f t="shared" si="1"/>
        <v>Không XL</v>
      </c>
      <c r="I26" s="16"/>
    </row>
    <row r="27" spans="1:9" ht="20.100000000000001" customHeight="1">
      <c r="A27" s="6"/>
      <c r="B27" s="6"/>
      <c r="C27" s="119" t="s">
        <v>148</v>
      </c>
      <c r="D27" s="119"/>
      <c r="E27" s="119"/>
      <c r="F27" s="119"/>
      <c r="G27" s="119"/>
      <c r="H27" s="119"/>
      <c r="I27" s="119"/>
    </row>
    <row r="28" spans="1:9" ht="18" customHeight="1">
      <c r="C28" s="110" t="s">
        <v>149</v>
      </c>
      <c r="D28" s="111"/>
      <c r="E28" s="120" t="s">
        <v>144</v>
      </c>
      <c r="F28" s="121"/>
      <c r="G28" s="120" t="s">
        <v>145</v>
      </c>
      <c r="H28" s="121"/>
      <c r="I28" s="104" t="s">
        <v>10</v>
      </c>
    </row>
    <row r="29" spans="1:9" s="3" customFormat="1" ht="18" customHeight="1">
      <c r="C29" s="112"/>
      <c r="D29" s="113"/>
      <c r="E29" s="10" t="s">
        <v>150</v>
      </c>
      <c r="F29" s="16" t="s">
        <v>151</v>
      </c>
      <c r="G29" s="10" t="s">
        <v>150</v>
      </c>
      <c r="H29" s="16" t="s">
        <v>151</v>
      </c>
      <c r="I29" s="105"/>
    </row>
    <row r="30" spans="1:9" ht="18" customHeight="1">
      <c r="C30" s="114" t="s">
        <v>152</v>
      </c>
      <c r="D30" s="115"/>
      <c r="E30" s="17">
        <f>COUNTIF(F12:F26,"Xuất sắc")</f>
        <v>0</v>
      </c>
      <c r="F30" s="18">
        <f>E30*100/$A$26</f>
        <v>0</v>
      </c>
      <c r="G30" s="17">
        <f>COUNTIF(H12:H26,"Xuất sắc")</f>
        <v>0</v>
      </c>
      <c r="H30" s="18">
        <f>G30*100/$A$26</f>
        <v>0</v>
      </c>
      <c r="I30" s="32"/>
    </row>
    <row r="31" spans="1:9" ht="18" customHeight="1">
      <c r="C31" s="114" t="s">
        <v>153</v>
      </c>
      <c r="D31" s="115"/>
      <c r="E31" s="17">
        <f>COUNTIF(F12:F26,"Tốt")</f>
        <v>0</v>
      </c>
      <c r="F31" s="18">
        <f t="shared" ref="F31:F35" si="2">E31*100/$A$26</f>
        <v>0</v>
      </c>
      <c r="G31" s="17">
        <f>COUNTIF(H12:H26,"Tốt")</f>
        <v>0</v>
      </c>
      <c r="H31" s="18">
        <f t="shared" ref="H31:H35" si="3">G31*100/$A$26</f>
        <v>0</v>
      </c>
      <c r="I31" s="32"/>
    </row>
    <row r="32" spans="1:9" ht="18" customHeight="1">
      <c r="C32" s="114" t="s">
        <v>154</v>
      </c>
      <c r="D32" s="115"/>
      <c r="E32" s="17">
        <f>COUNTIF(F12:F26,"Khá")</f>
        <v>0</v>
      </c>
      <c r="F32" s="18">
        <f t="shared" si="2"/>
        <v>0</v>
      </c>
      <c r="G32" s="17">
        <f>COUNTIF(H12:H26,"Khá")</f>
        <v>0</v>
      </c>
      <c r="H32" s="18">
        <f t="shared" si="3"/>
        <v>0</v>
      </c>
      <c r="I32" s="32"/>
    </row>
    <row r="33" spans="1:9" ht="18" customHeight="1">
      <c r="C33" s="114" t="s">
        <v>155</v>
      </c>
      <c r="D33" s="115"/>
      <c r="E33" s="17">
        <f>COUNTIF(F12:F26,"TB")</f>
        <v>0</v>
      </c>
      <c r="F33" s="18">
        <f t="shared" si="2"/>
        <v>0</v>
      </c>
      <c r="G33" s="17">
        <f>COUNTIF(H12:H26,"TB")</f>
        <v>0</v>
      </c>
      <c r="H33" s="18">
        <f t="shared" si="3"/>
        <v>0</v>
      </c>
      <c r="I33" s="32"/>
    </row>
    <row r="34" spans="1:9" ht="18" customHeight="1">
      <c r="C34" s="114" t="s">
        <v>156</v>
      </c>
      <c r="D34" s="115"/>
      <c r="E34" s="17">
        <f>COUNTIF(F12:F26,"Yếu")</f>
        <v>0</v>
      </c>
      <c r="F34" s="18">
        <f t="shared" si="2"/>
        <v>0</v>
      </c>
      <c r="G34" s="17">
        <f>COUNTIF(H12:H26,"Yếu")</f>
        <v>0</v>
      </c>
      <c r="H34" s="18">
        <f t="shared" si="3"/>
        <v>0</v>
      </c>
      <c r="I34" s="32"/>
    </row>
    <row r="35" spans="1:9" ht="18" customHeight="1" thickBot="1">
      <c r="C35" s="116" t="s">
        <v>157</v>
      </c>
      <c r="D35" s="117"/>
      <c r="E35" s="19">
        <f>COUNTIF(F12:F26,"Không XL")</f>
        <v>15</v>
      </c>
      <c r="F35" s="20">
        <f t="shared" si="2"/>
        <v>100</v>
      </c>
      <c r="G35" s="19">
        <f>COUNTIF(H12:H26,"Không XL")</f>
        <v>15</v>
      </c>
      <c r="H35" s="20">
        <f t="shared" si="3"/>
        <v>100</v>
      </c>
      <c r="I35" s="33"/>
    </row>
    <row r="36" spans="1:9" ht="9" customHeight="1">
      <c r="C36" s="78"/>
      <c r="D36" s="78"/>
      <c r="F36" s="22"/>
    </row>
    <row r="37" spans="1:9" ht="18" customHeight="1">
      <c r="E37" s="118" t="s">
        <v>553</v>
      </c>
      <c r="F37" s="118"/>
      <c r="G37" s="118"/>
      <c r="H37" s="118"/>
      <c r="I37" s="118"/>
    </row>
    <row r="38" spans="1:9" ht="16.5" customHeight="1">
      <c r="A38" s="34"/>
      <c r="B38" s="97" t="s">
        <v>546</v>
      </c>
      <c r="C38" s="97"/>
      <c r="D38" s="97" t="s">
        <v>547</v>
      </c>
      <c r="E38" s="97"/>
      <c r="F38" s="97"/>
      <c r="G38" s="128" t="s">
        <v>548</v>
      </c>
      <c r="H38" s="128"/>
      <c r="I38" s="128"/>
    </row>
    <row r="39" spans="1:9" ht="16.5">
      <c r="D39" s="74"/>
      <c r="I39" s="80"/>
    </row>
    <row r="40" spans="1:9" ht="16.5">
      <c r="D40" s="74"/>
      <c r="I40" s="80"/>
    </row>
    <row r="41" spans="1:9" ht="16.5">
      <c r="D41" s="74"/>
      <c r="I41" s="80"/>
    </row>
    <row r="42" spans="1:9" ht="16.5">
      <c r="D42" s="74"/>
      <c r="I42" s="80"/>
    </row>
    <row r="43" spans="1:9" s="82" customFormat="1" ht="16.5" customHeight="1">
      <c r="B43" s="129" t="s">
        <v>549</v>
      </c>
      <c r="C43" s="129"/>
      <c r="D43" s="129" t="s">
        <v>162</v>
      </c>
      <c r="E43" s="129"/>
      <c r="F43" s="129"/>
      <c r="G43" s="129" t="s">
        <v>521</v>
      </c>
      <c r="H43" s="129"/>
      <c r="I43" s="129"/>
    </row>
  </sheetData>
  <mergeCells count="33">
    <mergeCell ref="A2:D2"/>
    <mergeCell ref="E2:I2"/>
    <mergeCell ref="A3:D3"/>
    <mergeCell ref="E3:I3"/>
    <mergeCell ref="A4:D4"/>
    <mergeCell ref="E4:I4"/>
    <mergeCell ref="A6:I6"/>
    <mergeCell ref="A7:I7"/>
    <mergeCell ref="A8:I8"/>
    <mergeCell ref="A10:A11"/>
    <mergeCell ref="B10:B11"/>
    <mergeCell ref="C10:D11"/>
    <mergeCell ref="E10:F10"/>
    <mergeCell ref="G10:H10"/>
    <mergeCell ref="I10:I11"/>
    <mergeCell ref="E37:I37"/>
    <mergeCell ref="C27:I27"/>
    <mergeCell ref="C28:D29"/>
    <mergeCell ref="E28:F28"/>
    <mergeCell ref="G28:H28"/>
    <mergeCell ref="I28:I29"/>
    <mergeCell ref="C30:D30"/>
    <mergeCell ref="C31:D31"/>
    <mergeCell ref="C32:D32"/>
    <mergeCell ref="C33:D33"/>
    <mergeCell ref="C34:D34"/>
    <mergeCell ref="C35:D35"/>
    <mergeCell ref="B38:C38"/>
    <mergeCell ref="D38:F38"/>
    <mergeCell ref="G38:I38"/>
    <mergeCell ref="B43:C43"/>
    <mergeCell ref="D43:F43"/>
    <mergeCell ref="G43:I43"/>
  </mergeCells>
  <pageMargins left="0.511811023622047" right="0.23622047244094499" top="0.35433070866141703" bottom="0.23622047244094499" header="0" footer="0.196850393700787"/>
  <pageSetup paperSize="9" scale="9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9" defaultRowHeight="16.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7</vt:i4>
      </vt:variant>
    </vt:vector>
  </HeadingPairs>
  <TitlesOfParts>
    <vt:vector size="19" baseType="lpstr">
      <vt:lpstr>RL.Cá nhân</vt:lpstr>
      <vt:lpstr>M. Tong hop</vt:lpstr>
      <vt:lpstr>23C1-DCN1</vt:lpstr>
      <vt:lpstr>23C1-DDT1</vt:lpstr>
      <vt:lpstr>23C1-CDT1</vt:lpstr>
      <vt:lpstr>23C1-TDH1</vt:lpstr>
      <vt:lpstr>23C8-DCN1</vt:lpstr>
      <vt:lpstr>24C1-DCN1</vt:lpstr>
      <vt:lpstr>24C1-DDT1</vt:lpstr>
      <vt:lpstr>24C1-CDT1</vt:lpstr>
      <vt:lpstr>24C8-DCN1</vt:lpstr>
      <vt:lpstr>Sheet5</vt:lpstr>
      <vt:lpstr>'23C1-CDT1'!Print_Titles</vt:lpstr>
      <vt:lpstr>'23C1-DCN1'!Print_Titles</vt:lpstr>
      <vt:lpstr>'23C1-DDT1'!Print_Titles</vt:lpstr>
      <vt:lpstr>'24C1-DCN1'!Print_Titles</vt:lpstr>
      <vt:lpstr>'24C1-DDT1'!Print_Titles</vt:lpstr>
      <vt:lpstr>'24C8-DCN1'!Print_Titles</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Windows User</cp:lastModifiedBy>
  <cp:lastPrinted>2025-01-09T01:37:22Z</cp:lastPrinted>
  <dcterms:created xsi:type="dcterms:W3CDTF">1999-12-31T18:49:00Z</dcterms:created>
  <dcterms:modified xsi:type="dcterms:W3CDTF">2025-01-09T01:37:40Z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4AACFE5837BF4896B638F73412457C7A_12</vt:lpwstr>
  </property>
  <property fmtid="{D5CDD505-2E9C-101B-9397-08002B2CF9AE}" pid="3" name="KSOProductBuildVer">
    <vt:lpwstr>1033-12.2.0.16731</vt:lpwstr>
  </property>
</Properties>
</file>