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635" windowHeight="7620" activeTab="3"/>
  </bookViews>
  <sheets>
    <sheet name="RL.Cá nhân" sheetId="24" r:id="rId1"/>
    <sheet name="M. Tong hop" sheetId="25" r:id="rId2"/>
    <sheet name="00000000" sheetId="10" state="veryHidden" r:id="rId3"/>
    <sheet name="22T4-DCN1" sheetId="62" r:id="rId4"/>
    <sheet name="22T4-DDT1" sheetId="63" r:id="rId5"/>
    <sheet name="22T4-CDT1" sheetId="64" r:id="rId6"/>
    <sheet name="22T4-TDH1" sheetId="65" r:id="rId7"/>
    <sheet name="23T4-DCN1" sheetId="39" r:id="rId8"/>
    <sheet name="23T4-DDT1" sheetId="40" r:id="rId9"/>
    <sheet name="23T4-CDT1" sheetId="44" r:id="rId10"/>
    <sheet name="24T4-DCN1" sheetId="54" r:id="rId11"/>
    <sheet name="24T4-DDT1" sheetId="55" r:id="rId12"/>
    <sheet name="24T4-CDT1" sheetId="56" r:id="rId13"/>
    <sheet name="24T4-DTC1" sheetId="66" r:id="rId14"/>
    <sheet name="24T4-TDH1" sheetId="67" r:id="rId15"/>
    <sheet name="Sheet5" sheetId="38" r:id="rId16"/>
  </sheets>
  <definedNames>
    <definedName name="_Fill" localSheetId="5" hidden="1">#REF!</definedName>
    <definedName name="_Fill" localSheetId="3" hidden="1">#REF!</definedName>
    <definedName name="_Fill" localSheetId="4" hidden="1">#REF!</definedName>
    <definedName name="_Fill" localSheetId="6" hidden="1">#REF!</definedName>
    <definedName name="_Fill" localSheetId="9" hidden="1">#REF!</definedName>
    <definedName name="_Fill" localSheetId="7" hidden="1">#REF!</definedName>
    <definedName name="_Fill" localSheetId="8" hidden="1">#REF!</definedName>
    <definedName name="_Fill" localSheetId="12" hidden="1">#REF!</definedName>
    <definedName name="_Fill" localSheetId="10" hidden="1">#REF!</definedName>
    <definedName name="_Fill" localSheetId="11" hidden="1">#REF!</definedName>
    <definedName name="_Fill" localSheetId="13" hidden="1">#REF!</definedName>
    <definedName name="_Fill" localSheetId="14" hidden="1">#REF!</definedName>
    <definedName name="_Fill" hidden="1">#REF!</definedName>
    <definedName name="_xlnm.Print_Titles" localSheetId="5">'22T4-CDT1'!$10:$11</definedName>
    <definedName name="_xlnm.Print_Titles" localSheetId="3">'22T4-DCN1'!$10:$11</definedName>
    <definedName name="_xlnm.Print_Titles" localSheetId="4">'22T4-DDT1'!$10:$11</definedName>
    <definedName name="_xlnm.Print_Titles" localSheetId="7">'23T4-DCN1'!$10:$11</definedName>
    <definedName name="_xlnm.Print_Titles" localSheetId="8">'23T4-DDT1'!$10:$11</definedName>
    <definedName name="_xlnm.Print_Titles" localSheetId="10">'24T4-DCN1'!$10:$11</definedName>
    <definedName name="_xlnm.Print_Titles" localSheetId="11">'24T4-DDT1'!$10:$11</definedName>
    <definedName name="_xlnm.Print_Titles" localSheetId="0">'RL.Cá nhân'!$7:$7</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67" l="1"/>
  <c r="F14" i="67"/>
  <c r="F15" i="67"/>
  <c r="F16" i="67"/>
  <c r="F17" i="67"/>
  <c r="F18" i="67"/>
  <c r="F19" i="67"/>
  <c r="F20" i="67"/>
  <c r="H13" i="67"/>
  <c r="H14" i="67"/>
  <c r="H15" i="67"/>
  <c r="H16" i="67"/>
  <c r="H17" i="67"/>
  <c r="H18" i="67"/>
  <c r="H19" i="67"/>
  <c r="G36" i="67"/>
  <c r="H36" i="67" s="1"/>
  <c r="G35" i="67"/>
  <c r="H35" i="67" s="1"/>
  <c r="G34" i="67"/>
  <c r="H34" i="67" s="1"/>
  <c r="G33" i="67"/>
  <c r="H33" i="67" s="1"/>
  <c r="G32" i="67"/>
  <c r="H32" i="67" s="1"/>
  <c r="G31" i="67"/>
  <c r="H31" i="67" s="1"/>
  <c r="H27" i="67"/>
  <c r="F27" i="67"/>
  <c r="H26" i="67"/>
  <c r="F26" i="67"/>
  <c r="H25" i="67"/>
  <c r="F25" i="67"/>
  <c r="H24" i="67"/>
  <c r="F24" i="67"/>
  <c r="H23" i="67"/>
  <c r="F23" i="67"/>
  <c r="H22" i="67"/>
  <c r="F22" i="67"/>
  <c r="H21" i="67"/>
  <c r="F21" i="67"/>
  <c r="H20" i="67"/>
  <c r="H12" i="67"/>
  <c r="F12" i="67"/>
  <c r="E36" i="67" s="1"/>
  <c r="F36" i="67" s="1"/>
  <c r="H25" i="66"/>
  <c r="H26" i="66"/>
  <c r="H27" i="66"/>
  <c r="H28" i="66"/>
  <c r="H29" i="66"/>
  <c r="H24" i="66"/>
  <c r="F25" i="66"/>
  <c r="F26" i="66"/>
  <c r="F27" i="66"/>
  <c r="F28" i="66"/>
  <c r="F29" i="66"/>
  <c r="F24" i="66"/>
  <c r="H20" i="66"/>
  <c r="F20" i="66"/>
  <c r="H19" i="66"/>
  <c r="F19" i="66"/>
  <c r="H18" i="66"/>
  <c r="F18" i="66"/>
  <c r="H17" i="66"/>
  <c r="F17" i="66"/>
  <c r="H16" i="66"/>
  <c r="F16" i="66"/>
  <c r="H15" i="66"/>
  <c r="F15" i="66"/>
  <c r="H14" i="66"/>
  <c r="F14" i="66"/>
  <c r="H13" i="66"/>
  <c r="G26" i="66" s="1"/>
  <c r="F13" i="66"/>
  <c r="H12" i="66"/>
  <c r="F12" i="66"/>
  <c r="E29" i="66" s="1"/>
  <c r="H53" i="54"/>
  <c r="H54" i="54"/>
  <c r="H55" i="54"/>
  <c r="H56" i="54"/>
  <c r="H57" i="54"/>
  <c r="H52" i="54"/>
  <c r="F53" i="54"/>
  <c r="F54" i="54"/>
  <c r="F55" i="54"/>
  <c r="F56" i="54"/>
  <c r="F57" i="54"/>
  <c r="F52" i="54"/>
  <c r="H20" i="44"/>
  <c r="H21" i="44"/>
  <c r="H22" i="44"/>
  <c r="H23" i="44"/>
  <c r="H24" i="44"/>
  <c r="H25" i="44"/>
  <c r="H26" i="44"/>
  <c r="H27" i="44"/>
  <c r="H28" i="44"/>
  <c r="F20" i="44"/>
  <c r="F21" i="44"/>
  <c r="F22" i="44"/>
  <c r="F23" i="44"/>
  <c r="F24" i="44"/>
  <c r="F25" i="44"/>
  <c r="F26" i="44"/>
  <c r="F27" i="44"/>
  <c r="H36" i="65"/>
  <c r="H37" i="65"/>
  <c r="H38" i="65"/>
  <c r="H39" i="65"/>
  <c r="H40" i="65"/>
  <c r="H35" i="65"/>
  <c r="F36" i="65"/>
  <c r="F37" i="65"/>
  <c r="F38" i="65"/>
  <c r="F39" i="65"/>
  <c r="F40" i="65"/>
  <c r="F35" i="65"/>
  <c r="H31" i="65"/>
  <c r="F31" i="65"/>
  <c r="H30" i="65"/>
  <c r="F30" i="65"/>
  <c r="H29" i="65"/>
  <c r="F29" i="65"/>
  <c r="H28" i="65"/>
  <c r="F28" i="65"/>
  <c r="H27" i="65"/>
  <c r="F27" i="65"/>
  <c r="H26" i="65"/>
  <c r="F26" i="65"/>
  <c r="H25" i="65"/>
  <c r="F25" i="65"/>
  <c r="H24" i="65"/>
  <c r="F24" i="65"/>
  <c r="H23" i="65"/>
  <c r="F23" i="65"/>
  <c r="H22" i="65"/>
  <c r="F22" i="65"/>
  <c r="H21" i="65"/>
  <c r="F21" i="65"/>
  <c r="H20" i="65"/>
  <c r="F20" i="65"/>
  <c r="H19" i="65"/>
  <c r="F19" i="65"/>
  <c r="H18" i="65"/>
  <c r="F18" i="65"/>
  <c r="H17" i="65"/>
  <c r="F17" i="65"/>
  <c r="H16" i="65"/>
  <c r="F16" i="65"/>
  <c r="H15" i="65"/>
  <c r="F15" i="65"/>
  <c r="H14" i="65"/>
  <c r="F14" i="65"/>
  <c r="H13" i="65"/>
  <c r="F13" i="65"/>
  <c r="H12" i="65"/>
  <c r="G40" i="65" s="1"/>
  <c r="F12" i="65"/>
  <c r="E40" i="65" s="1"/>
  <c r="H50" i="64"/>
  <c r="H51" i="64"/>
  <c r="H52" i="64"/>
  <c r="H53" i="64"/>
  <c r="H54" i="64"/>
  <c r="H49" i="64"/>
  <c r="F50" i="64"/>
  <c r="F51" i="64"/>
  <c r="F52" i="64"/>
  <c r="F53" i="64"/>
  <c r="F54" i="64"/>
  <c r="F49" i="64"/>
  <c r="H45" i="64"/>
  <c r="F45" i="64"/>
  <c r="H44" i="64"/>
  <c r="F44" i="64"/>
  <c r="H43" i="64"/>
  <c r="F43" i="64"/>
  <c r="H42" i="64"/>
  <c r="F42" i="64"/>
  <c r="H41" i="64"/>
  <c r="F41" i="64"/>
  <c r="H40" i="64"/>
  <c r="F40" i="64"/>
  <c r="H39" i="64"/>
  <c r="F39" i="64"/>
  <c r="H38" i="64"/>
  <c r="F38" i="64"/>
  <c r="H37" i="64"/>
  <c r="F37" i="64"/>
  <c r="H36" i="64"/>
  <c r="F36" i="64"/>
  <c r="H35" i="64"/>
  <c r="F35" i="64"/>
  <c r="H34" i="64"/>
  <c r="F34" i="64"/>
  <c r="H33" i="64"/>
  <c r="F33" i="64"/>
  <c r="H32" i="64"/>
  <c r="F32" i="64"/>
  <c r="H31" i="64"/>
  <c r="F31" i="64"/>
  <c r="H30" i="64"/>
  <c r="F30" i="64"/>
  <c r="H29" i="64"/>
  <c r="F29" i="64"/>
  <c r="H28" i="64"/>
  <c r="F28" i="64"/>
  <c r="H27" i="64"/>
  <c r="F27" i="64"/>
  <c r="H26" i="64"/>
  <c r="F26" i="64"/>
  <c r="H25" i="64"/>
  <c r="F25" i="64"/>
  <c r="H24" i="64"/>
  <c r="F24" i="64"/>
  <c r="H23" i="64"/>
  <c r="F23" i="64"/>
  <c r="H22" i="64"/>
  <c r="F22" i="64"/>
  <c r="H21" i="64"/>
  <c r="F21" i="64"/>
  <c r="H20" i="64"/>
  <c r="F20" i="64"/>
  <c r="H19" i="64"/>
  <c r="F19" i="64"/>
  <c r="H18" i="64"/>
  <c r="F18" i="64"/>
  <c r="H17" i="64"/>
  <c r="F17" i="64"/>
  <c r="H16" i="64"/>
  <c r="F16" i="64"/>
  <c r="H15" i="64"/>
  <c r="F15" i="64"/>
  <c r="H14" i="64"/>
  <c r="F14" i="64"/>
  <c r="H13" i="64"/>
  <c r="F13" i="64"/>
  <c r="H12" i="64"/>
  <c r="G54" i="64" s="1"/>
  <c r="F12" i="64"/>
  <c r="E54" i="64" s="1"/>
  <c r="H52" i="63"/>
  <c r="H53" i="63"/>
  <c r="H54" i="63"/>
  <c r="H55" i="63"/>
  <c r="H56" i="63"/>
  <c r="F52" i="63"/>
  <c r="F53" i="63"/>
  <c r="F54" i="63"/>
  <c r="F55" i="63"/>
  <c r="F56" i="63"/>
  <c r="H51" i="63"/>
  <c r="F51" i="63"/>
  <c r="H47" i="63"/>
  <c r="F47" i="63"/>
  <c r="H46" i="63"/>
  <c r="F46" i="63"/>
  <c r="H45" i="63"/>
  <c r="F45" i="63"/>
  <c r="H44" i="63"/>
  <c r="F44" i="63"/>
  <c r="H43" i="63"/>
  <c r="F43" i="63"/>
  <c r="H42" i="63"/>
  <c r="F42" i="63"/>
  <c r="H41" i="63"/>
  <c r="F41" i="63"/>
  <c r="H40" i="63"/>
  <c r="F40" i="63"/>
  <c r="H39" i="63"/>
  <c r="F39" i="63"/>
  <c r="H38" i="63"/>
  <c r="F38" i="63"/>
  <c r="H37" i="63"/>
  <c r="F37" i="63"/>
  <c r="H36" i="63"/>
  <c r="F36" i="63"/>
  <c r="H35" i="63"/>
  <c r="F35" i="63"/>
  <c r="H34" i="63"/>
  <c r="F34" i="63"/>
  <c r="H33" i="63"/>
  <c r="F33" i="63"/>
  <c r="H32" i="63"/>
  <c r="F32" i="63"/>
  <c r="H31" i="63"/>
  <c r="F31" i="63"/>
  <c r="H30" i="63"/>
  <c r="F30" i="63"/>
  <c r="H29" i="63"/>
  <c r="F29" i="63"/>
  <c r="H28" i="63"/>
  <c r="F28" i="63"/>
  <c r="H27" i="63"/>
  <c r="F27" i="63"/>
  <c r="H26" i="63"/>
  <c r="F26" i="63"/>
  <c r="H25" i="63"/>
  <c r="F25" i="63"/>
  <c r="H24" i="63"/>
  <c r="F24" i="63"/>
  <c r="H23" i="63"/>
  <c r="F23" i="63"/>
  <c r="H22" i="63"/>
  <c r="F22" i="63"/>
  <c r="H21" i="63"/>
  <c r="F21" i="63"/>
  <c r="H20" i="63"/>
  <c r="F20" i="63"/>
  <c r="H19" i="63"/>
  <c r="F19" i="63"/>
  <c r="H18" i="63"/>
  <c r="F18" i="63"/>
  <c r="H17" i="63"/>
  <c r="F17" i="63"/>
  <c r="H16" i="63"/>
  <c r="F16" i="63"/>
  <c r="H15" i="63"/>
  <c r="F15" i="63"/>
  <c r="H14" i="63"/>
  <c r="F14" i="63"/>
  <c r="H13" i="63"/>
  <c r="F13" i="63"/>
  <c r="H12" i="63"/>
  <c r="G56" i="63" s="1"/>
  <c r="F12" i="63"/>
  <c r="E56" i="63" s="1"/>
  <c r="H59" i="62"/>
  <c r="H60" i="62"/>
  <c r="H61" i="62"/>
  <c r="H62" i="62"/>
  <c r="H63" i="62"/>
  <c r="H58" i="62"/>
  <c r="F59" i="62"/>
  <c r="F60" i="62"/>
  <c r="F61" i="62"/>
  <c r="F62" i="62"/>
  <c r="F63" i="62"/>
  <c r="F58" i="62"/>
  <c r="E31" i="67" l="1"/>
  <c r="F31" i="67" s="1"/>
  <c r="E32" i="67"/>
  <c r="F32" i="67" s="1"/>
  <c r="E33" i="67"/>
  <c r="F33" i="67" s="1"/>
  <c r="E34" i="67"/>
  <c r="F34" i="67" s="1"/>
  <c r="E35" i="67"/>
  <c r="F35" i="67" s="1"/>
  <c r="G29" i="66"/>
  <c r="G24" i="66"/>
  <c r="G25" i="66"/>
  <c r="E24" i="66"/>
  <c r="E25" i="66"/>
  <c r="E26" i="66"/>
  <c r="E27" i="66"/>
  <c r="E28" i="66"/>
  <c r="G27" i="66"/>
  <c r="G28" i="66"/>
  <c r="E35" i="65"/>
  <c r="E36" i="65"/>
  <c r="E37" i="65"/>
  <c r="E38" i="65"/>
  <c r="E39" i="65"/>
  <c r="G35" i="65"/>
  <c r="G36" i="65"/>
  <c r="G37" i="65"/>
  <c r="G38" i="65"/>
  <c r="G39" i="65"/>
  <c r="E49" i="64"/>
  <c r="E50" i="64"/>
  <c r="E51" i="64"/>
  <c r="E52" i="64"/>
  <c r="E53" i="64"/>
  <c r="G49" i="64"/>
  <c r="G50" i="64"/>
  <c r="G51" i="64"/>
  <c r="G52" i="64"/>
  <c r="G53" i="64"/>
  <c r="E51" i="63"/>
  <c r="E52" i="63"/>
  <c r="E53" i="63"/>
  <c r="E54" i="63"/>
  <c r="E55" i="63"/>
  <c r="G51" i="63"/>
  <c r="G52" i="63"/>
  <c r="G53" i="63"/>
  <c r="G54" i="63"/>
  <c r="G55" i="63"/>
  <c r="H54" i="62" l="1"/>
  <c r="F54" i="62"/>
  <c r="H53" i="62"/>
  <c r="F53" i="62"/>
  <c r="H52" i="62"/>
  <c r="F52" i="62"/>
  <c r="H51" i="62"/>
  <c r="F51" i="62"/>
  <c r="H50" i="62"/>
  <c r="F50" i="62"/>
  <c r="H49" i="62"/>
  <c r="F49" i="62"/>
  <c r="H48" i="62"/>
  <c r="F48" i="62"/>
  <c r="H47" i="62"/>
  <c r="F47" i="62"/>
  <c r="H46" i="62"/>
  <c r="F46" i="62"/>
  <c r="H45" i="62"/>
  <c r="F45" i="62"/>
  <c r="H44" i="62"/>
  <c r="F44" i="62"/>
  <c r="H43" i="62"/>
  <c r="F43" i="62"/>
  <c r="H42" i="62"/>
  <c r="F42" i="62"/>
  <c r="H41" i="62"/>
  <c r="F41" i="62"/>
  <c r="H40" i="62"/>
  <c r="F40" i="62"/>
  <c r="H39" i="62"/>
  <c r="F39" i="62"/>
  <c r="H38" i="62"/>
  <c r="F38" i="62"/>
  <c r="H37" i="62"/>
  <c r="F37" i="62"/>
  <c r="H36" i="62"/>
  <c r="F36" i="62"/>
  <c r="H35" i="62"/>
  <c r="F35" i="62"/>
  <c r="H34" i="62"/>
  <c r="F34" i="62"/>
  <c r="H33" i="62"/>
  <c r="F33" i="62"/>
  <c r="H32" i="62"/>
  <c r="F32" i="62"/>
  <c r="H31" i="62"/>
  <c r="F31" i="62"/>
  <c r="H30" i="62"/>
  <c r="F30" i="62"/>
  <c r="H29" i="62"/>
  <c r="F29" i="62"/>
  <c r="H28" i="62"/>
  <c r="F28" i="62"/>
  <c r="H27" i="62"/>
  <c r="F27" i="62"/>
  <c r="H26" i="62"/>
  <c r="F26" i="62"/>
  <c r="H25" i="62"/>
  <c r="F25" i="62"/>
  <c r="H24" i="62"/>
  <c r="F24" i="62"/>
  <c r="H23" i="62"/>
  <c r="F23" i="62"/>
  <c r="H22" i="62"/>
  <c r="F22" i="62"/>
  <c r="H21" i="62"/>
  <c r="F21" i="62"/>
  <c r="H20" i="62"/>
  <c r="F20" i="62"/>
  <c r="H19" i="62"/>
  <c r="F19" i="62"/>
  <c r="H18" i="62"/>
  <c r="F18" i="62"/>
  <c r="H17" i="62"/>
  <c r="F17" i="62"/>
  <c r="H16" i="62"/>
  <c r="F16" i="62"/>
  <c r="H15" i="62"/>
  <c r="F15" i="62"/>
  <c r="H14" i="62"/>
  <c r="F14" i="62"/>
  <c r="H13" i="62"/>
  <c r="F13" i="62"/>
  <c r="H12" i="62"/>
  <c r="G63" i="62" s="1"/>
  <c r="F12" i="62"/>
  <c r="E62" i="62" s="1"/>
  <c r="G60" i="62" l="1"/>
  <c r="G61" i="62"/>
  <c r="G58" i="62"/>
  <c r="G62" i="62"/>
  <c r="G59" i="62"/>
  <c r="E59" i="62"/>
  <c r="E60" i="62"/>
  <c r="E63" i="62"/>
  <c r="E58" i="62"/>
  <c r="E61" i="62"/>
  <c r="H34" i="56" l="1"/>
  <c r="F34" i="56"/>
  <c r="H33" i="56"/>
  <c r="F33" i="56"/>
  <c r="H32" i="56"/>
  <c r="F32" i="56"/>
  <c r="H31" i="56"/>
  <c r="F31" i="56"/>
  <c r="H30" i="56"/>
  <c r="F30" i="56"/>
  <c r="H29" i="56"/>
  <c r="F29" i="56"/>
  <c r="H28" i="56"/>
  <c r="F28" i="56"/>
  <c r="H27" i="56"/>
  <c r="F27" i="56"/>
  <c r="H26" i="56"/>
  <c r="F26" i="56"/>
  <c r="H25" i="56"/>
  <c r="F25" i="56"/>
  <c r="H24" i="56"/>
  <c r="F24" i="56"/>
  <c r="H23" i="56"/>
  <c r="F23" i="56"/>
  <c r="H22" i="56"/>
  <c r="F22" i="56"/>
  <c r="H21" i="56"/>
  <c r="F21" i="56"/>
  <c r="H20" i="56"/>
  <c r="F20" i="56"/>
  <c r="H19" i="56"/>
  <c r="F19" i="56"/>
  <c r="H18" i="56"/>
  <c r="F18" i="56"/>
  <c r="H17" i="56"/>
  <c r="F17" i="56"/>
  <c r="H16" i="56"/>
  <c r="F16" i="56"/>
  <c r="H15" i="56"/>
  <c r="F15" i="56"/>
  <c r="H14" i="56"/>
  <c r="F14" i="56"/>
  <c r="H13" i="56"/>
  <c r="F13" i="56"/>
  <c r="H12" i="56"/>
  <c r="G43" i="56" s="1"/>
  <c r="H43" i="56" s="1"/>
  <c r="F12" i="56"/>
  <c r="E38" i="56" s="1"/>
  <c r="F38" i="56" s="1"/>
  <c r="H50" i="55"/>
  <c r="F50" i="55"/>
  <c r="H49" i="55"/>
  <c r="F49" i="55"/>
  <c r="H48" i="55"/>
  <c r="F48" i="55"/>
  <c r="H47" i="55"/>
  <c r="F47" i="55"/>
  <c r="H46" i="55"/>
  <c r="F46" i="55"/>
  <c r="H45" i="55"/>
  <c r="F45" i="55"/>
  <c r="H44" i="55"/>
  <c r="F44" i="55"/>
  <c r="H43" i="55"/>
  <c r="F43" i="55"/>
  <c r="H42" i="55"/>
  <c r="F42" i="55"/>
  <c r="H41" i="55"/>
  <c r="F41" i="55"/>
  <c r="H40" i="55"/>
  <c r="F40" i="55"/>
  <c r="H39" i="55"/>
  <c r="F39" i="55"/>
  <c r="H38" i="55"/>
  <c r="F38" i="55"/>
  <c r="H37" i="55"/>
  <c r="F37" i="55"/>
  <c r="H36" i="55"/>
  <c r="F36" i="55"/>
  <c r="H35" i="55"/>
  <c r="F35" i="55"/>
  <c r="H34" i="55"/>
  <c r="F34" i="55"/>
  <c r="H33" i="55"/>
  <c r="F33" i="55"/>
  <c r="H32" i="55"/>
  <c r="F32" i="55"/>
  <c r="H31" i="55"/>
  <c r="F31" i="55"/>
  <c r="H30" i="55"/>
  <c r="F30" i="55"/>
  <c r="H29" i="55"/>
  <c r="F29" i="55"/>
  <c r="H28" i="55"/>
  <c r="F28" i="55"/>
  <c r="H27" i="55"/>
  <c r="F27" i="55"/>
  <c r="H26" i="55"/>
  <c r="F26" i="55"/>
  <c r="H25" i="55"/>
  <c r="F25" i="55"/>
  <c r="H24" i="55"/>
  <c r="F24" i="55"/>
  <c r="H23" i="55"/>
  <c r="F23" i="55"/>
  <c r="H22" i="55"/>
  <c r="F22" i="55"/>
  <c r="H21" i="55"/>
  <c r="F21" i="55"/>
  <c r="H20" i="55"/>
  <c r="F20" i="55"/>
  <c r="H19" i="55"/>
  <c r="F19" i="55"/>
  <c r="H18" i="55"/>
  <c r="F18" i="55"/>
  <c r="H17" i="55"/>
  <c r="F17" i="55"/>
  <c r="H16" i="55"/>
  <c r="F16" i="55"/>
  <c r="H15" i="55"/>
  <c r="F15" i="55"/>
  <c r="H14" i="55"/>
  <c r="F14" i="55"/>
  <c r="H13" i="55"/>
  <c r="F13" i="55"/>
  <c r="H12" i="55"/>
  <c r="G59" i="55" s="1"/>
  <c r="H59" i="55" s="1"/>
  <c r="F12" i="55"/>
  <c r="E59" i="55" s="1"/>
  <c r="F59" i="55" s="1"/>
  <c r="H13" i="54"/>
  <c r="H14" i="54"/>
  <c r="H15" i="54"/>
  <c r="H16" i="54"/>
  <c r="H17" i="54"/>
  <c r="H18" i="54"/>
  <c r="H19" i="54"/>
  <c r="H20" i="54"/>
  <c r="H21" i="54"/>
  <c r="H22" i="54"/>
  <c r="H23" i="54"/>
  <c r="H24" i="54"/>
  <c r="F13" i="54"/>
  <c r="F14" i="54"/>
  <c r="F15" i="54"/>
  <c r="F16" i="54"/>
  <c r="F17" i="54"/>
  <c r="F18" i="54"/>
  <c r="F19" i="54"/>
  <c r="F20" i="54"/>
  <c r="F21" i="54"/>
  <c r="F22" i="54"/>
  <c r="F23" i="54"/>
  <c r="F24" i="54"/>
  <c r="H48" i="54"/>
  <c r="F48" i="54"/>
  <c r="H47" i="54"/>
  <c r="F47" i="54"/>
  <c r="H46" i="54"/>
  <c r="F46" i="54"/>
  <c r="H45" i="54"/>
  <c r="F45" i="54"/>
  <c r="H44" i="54"/>
  <c r="F44" i="54"/>
  <c r="H43" i="54"/>
  <c r="F43" i="54"/>
  <c r="H42" i="54"/>
  <c r="F42" i="54"/>
  <c r="H41" i="54"/>
  <c r="F41" i="54"/>
  <c r="H40" i="54"/>
  <c r="F40" i="54"/>
  <c r="H39" i="54"/>
  <c r="F39" i="54"/>
  <c r="H38" i="54"/>
  <c r="F38" i="54"/>
  <c r="H37" i="54"/>
  <c r="F37" i="54"/>
  <c r="H36" i="54"/>
  <c r="F36" i="54"/>
  <c r="H35" i="54"/>
  <c r="F35" i="54"/>
  <c r="H34" i="54"/>
  <c r="F34" i="54"/>
  <c r="H33" i="54"/>
  <c r="F33" i="54"/>
  <c r="H32" i="54"/>
  <c r="F32" i="54"/>
  <c r="H31" i="54"/>
  <c r="F31" i="54"/>
  <c r="H30" i="54"/>
  <c r="F30" i="54"/>
  <c r="H29" i="54"/>
  <c r="F29" i="54"/>
  <c r="H28" i="54"/>
  <c r="F28" i="54"/>
  <c r="H27" i="54"/>
  <c r="F27" i="54"/>
  <c r="H26" i="54"/>
  <c r="F26" i="54"/>
  <c r="H25" i="54"/>
  <c r="F25" i="54"/>
  <c r="H12" i="54"/>
  <c r="F12" i="54"/>
  <c r="E57" i="54" l="1"/>
  <c r="G57" i="54"/>
  <c r="E40" i="56"/>
  <c r="F40" i="56" s="1"/>
  <c r="E41" i="56"/>
  <c r="F41" i="56" s="1"/>
  <c r="E42" i="56"/>
  <c r="F42" i="56" s="1"/>
  <c r="E43" i="56"/>
  <c r="F43" i="56" s="1"/>
  <c r="E39" i="56"/>
  <c r="F39" i="56" s="1"/>
  <c r="G38" i="56"/>
  <c r="H38" i="56" s="1"/>
  <c r="G39" i="56"/>
  <c r="H39" i="56" s="1"/>
  <c r="G40" i="56"/>
  <c r="H40" i="56" s="1"/>
  <c r="G41" i="56"/>
  <c r="H41" i="56" s="1"/>
  <c r="G42" i="56"/>
  <c r="H42" i="56" s="1"/>
  <c r="E54" i="55"/>
  <c r="F54" i="55" s="1"/>
  <c r="E55" i="55"/>
  <c r="F55" i="55" s="1"/>
  <c r="E56" i="55"/>
  <c r="F56" i="55" s="1"/>
  <c r="E57" i="55"/>
  <c r="F57" i="55" s="1"/>
  <c r="E58" i="55"/>
  <c r="F58" i="55" s="1"/>
  <c r="G54" i="55"/>
  <c r="H54" i="55" s="1"/>
  <c r="G55" i="55"/>
  <c r="H55" i="55" s="1"/>
  <c r="G56" i="55"/>
  <c r="H56" i="55" s="1"/>
  <c r="G57" i="55"/>
  <c r="H57" i="55" s="1"/>
  <c r="G58" i="55"/>
  <c r="H58" i="55" s="1"/>
  <c r="E52" i="54"/>
  <c r="E53" i="54"/>
  <c r="E54" i="54"/>
  <c r="E55" i="54"/>
  <c r="E56" i="54"/>
  <c r="G52" i="54"/>
  <c r="G53" i="54"/>
  <c r="G54" i="54"/>
  <c r="G55" i="54"/>
  <c r="G56" i="54"/>
  <c r="F43" i="40"/>
  <c r="H46" i="40" l="1"/>
  <c r="F46" i="40"/>
  <c r="H45" i="40"/>
  <c r="F45" i="40"/>
  <c r="H44" i="40"/>
  <c r="F44" i="40"/>
  <c r="H43" i="40"/>
  <c r="H42" i="40"/>
  <c r="F42" i="40"/>
  <c r="H41" i="40"/>
  <c r="F41" i="40"/>
  <c r="H40" i="40"/>
  <c r="F40" i="40"/>
  <c r="H39" i="40"/>
  <c r="F39" i="40"/>
  <c r="H38" i="40"/>
  <c r="F38" i="40"/>
  <c r="H37" i="40"/>
  <c r="F37" i="40"/>
  <c r="H36" i="40"/>
  <c r="F36" i="40"/>
  <c r="H35" i="40"/>
  <c r="F35" i="40"/>
  <c r="H34" i="40"/>
  <c r="F34" i="40"/>
  <c r="H33" i="40"/>
  <c r="F33" i="40"/>
  <c r="H32" i="40"/>
  <c r="F32" i="40"/>
  <c r="H31" i="40"/>
  <c r="F31" i="40"/>
  <c r="H30" i="40"/>
  <c r="F30" i="40"/>
  <c r="H29" i="40"/>
  <c r="F29" i="40"/>
  <c r="H28" i="40"/>
  <c r="F28" i="40"/>
  <c r="H27" i="40"/>
  <c r="F27" i="40"/>
  <c r="H26" i="40"/>
  <c r="F26" i="40"/>
  <c r="H25" i="40"/>
  <c r="F25" i="40"/>
  <c r="H24" i="40"/>
  <c r="F24" i="40"/>
  <c r="H23" i="40"/>
  <c r="F23" i="40"/>
  <c r="H22" i="40"/>
  <c r="F22" i="40"/>
  <c r="H21" i="40"/>
  <c r="F21" i="40"/>
  <c r="H20" i="40"/>
  <c r="F20" i="40"/>
  <c r="H19" i="40"/>
  <c r="G52" i="40" s="1"/>
  <c r="H52" i="40" s="1"/>
  <c r="F19" i="40"/>
  <c r="H18" i="40"/>
  <c r="F18" i="40"/>
  <c r="H17" i="40"/>
  <c r="F17" i="40"/>
  <c r="H16" i="40"/>
  <c r="F16" i="40"/>
  <c r="H15" i="40"/>
  <c r="F15" i="40"/>
  <c r="H14" i="40"/>
  <c r="F14" i="40"/>
  <c r="H13" i="40"/>
  <c r="F13" i="40"/>
  <c r="H12" i="40"/>
  <c r="F12" i="40"/>
  <c r="H57" i="39"/>
  <c r="F57" i="39"/>
  <c r="H56" i="39"/>
  <c r="F56" i="39"/>
  <c r="H55" i="39"/>
  <c r="F55" i="39"/>
  <c r="H54" i="39"/>
  <c r="F54" i="39"/>
  <c r="H53" i="39"/>
  <c r="F53" i="39"/>
  <c r="H52" i="39"/>
  <c r="F52" i="39"/>
  <c r="H51" i="39"/>
  <c r="F51" i="39"/>
  <c r="H50" i="39"/>
  <c r="F50" i="39"/>
  <c r="H49" i="39"/>
  <c r="F49" i="39"/>
  <c r="H48" i="39"/>
  <c r="F48" i="39"/>
  <c r="H47" i="39"/>
  <c r="F47" i="39"/>
  <c r="H46" i="39"/>
  <c r="F46" i="39"/>
  <c r="H45" i="39"/>
  <c r="F45" i="39"/>
  <c r="H44" i="39"/>
  <c r="F44" i="39"/>
  <c r="H43" i="39"/>
  <c r="F43" i="39"/>
  <c r="H42" i="39"/>
  <c r="F42" i="39"/>
  <c r="H41" i="39"/>
  <c r="F41" i="39"/>
  <c r="H40" i="39"/>
  <c r="F40" i="39"/>
  <c r="H39" i="39"/>
  <c r="F39" i="39"/>
  <c r="H38" i="39"/>
  <c r="F38" i="39"/>
  <c r="H37" i="39"/>
  <c r="F37" i="39"/>
  <c r="H36" i="39"/>
  <c r="F36" i="39"/>
  <c r="H35" i="39"/>
  <c r="F35" i="39"/>
  <c r="H34" i="39"/>
  <c r="F34" i="39"/>
  <c r="H33" i="39"/>
  <c r="F33" i="39"/>
  <c r="H32" i="39"/>
  <c r="F32" i="39"/>
  <c r="H31" i="39"/>
  <c r="F31" i="39"/>
  <c r="H30" i="39"/>
  <c r="F30" i="39"/>
  <c r="H29" i="39"/>
  <c r="F29" i="39"/>
  <c r="H28" i="39"/>
  <c r="F28" i="39"/>
  <c r="H27" i="39"/>
  <c r="F27" i="39"/>
  <c r="H26" i="39"/>
  <c r="F26" i="39"/>
  <c r="H25" i="39"/>
  <c r="F25" i="39"/>
  <c r="H24" i="39"/>
  <c r="F24" i="39"/>
  <c r="H23" i="39"/>
  <c r="F23" i="39"/>
  <c r="H22" i="39"/>
  <c r="F22" i="39"/>
  <c r="H21" i="39"/>
  <c r="F21" i="39"/>
  <c r="H20" i="39"/>
  <c r="F20" i="39"/>
  <c r="H19" i="39"/>
  <c r="F19" i="39"/>
  <c r="H18" i="39"/>
  <c r="F18" i="39"/>
  <c r="H17" i="39"/>
  <c r="F17" i="39"/>
  <c r="H16" i="39"/>
  <c r="F16" i="39"/>
  <c r="H15" i="39"/>
  <c r="F15" i="39"/>
  <c r="H14" i="39"/>
  <c r="F14" i="39"/>
  <c r="H13" i="39"/>
  <c r="F13" i="39"/>
  <c r="H12" i="39"/>
  <c r="F12" i="39"/>
  <c r="E62" i="39" s="1"/>
  <c r="F62" i="39" s="1"/>
  <c r="H35" i="44"/>
  <c r="F35" i="44"/>
  <c r="H34" i="44"/>
  <c r="F34" i="44"/>
  <c r="H33" i="44"/>
  <c r="F33" i="44"/>
  <c r="H32" i="44"/>
  <c r="F32" i="44"/>
  <c r="H31" i="44"/>
  <c r="F31" i="44"/>
  <c r="H30" i="44"/>
  <c r="F30" i="44"/>
  <c r="H29" i="44"/>
  <c r="F29" i="44"/>
  <c r="F28" i="44"/>
  <c r="H19" i="44"/>
  <c r="F19" i="44"/>
  <c r="H18" i="44"/>
  <c r="F18" i="44"/>
  <c r="H17" i="44"/>
  <c r="F17" i="44"/>
  <c r="H16" i="44"/>
  <c r="F16" i="44"/>
  <c r="H15" i="44"/>
  <c r="F15" i="44"/>
  <c r="H14" i="44"/>
  <c r="F14" i="44"/>
  <c r="H13" i="44"/>
  <c r="G44" i="44" s="1"/>
  <c r="H44" i="44" s="1"/>
  <c r="F13" i="44"/>
  <c r="H12" i="44"/>
  <c r="G39" i="44" s="1"/>
  <c r="H39" i="44" s="1"/>
  <c r="F12" i="44"/>
  <c r="H86" i="25"/>
  <c r="G86" i="25"/>
  <c r="F86" i="25"/>
  <c r="E86" i="25"/>
  <c r="H85" i="25"/>
  <c r="G85" i="25"/>
  <c r="F85" i="25"/>
  <c r="E85" i="25"/>
  <c r="H84" i="25"/>
  <c r="G84" i="25"/>
  <c r="F84" i="25"/>
  <c r="E84" i="25"/>
  <c r="H83" i="25"/>
  <c r="G83" i="25"/>
  <c r="F83" i="25"/>
  <c r="E83" i="25"/>
  <c r="H82" i="25"/>
  <c r="G82" i="25"/>
  <c r="F82" i="25"/>
  <c r="E82" i="25"/>
  <c r="H81" i="25"/>
  <c r="G81" i="25"/>
  <c r="F81" i="25"/>
  <c r="E81" i="25"/>
  <c r="H77" i="25"/>
  <c r="F77" i="25"/>
  <c r="H76" i="25"/>
  <c r="F76" i="25"/>
  <c r="H75" i="25"/>
  <c r="F75"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F12" i="25"/>
  <c r="D102" i="24"/>
  <c r="D98" i="24"/>
  <c r="D93" i="24"/>
  <c r="D76" i="24"/>
  <c r="D75" i="24"/>
  <c r="D57" i="24"/>
  <c r="D56" i="24"/>
  <c r="D34" i="24"/>
  <c r="D33" i="24"/>
  <c r="F8" i="24"/>
  <c r="E8" i="24"/>
  <c r="D8" i="24"/>
  <c r="E52" i="40" l="1"/>
  <c r="F52" i="40" s="1"/>
  <c r="G66" i="39"/>
  <c r="H66" i="39" s="1"/>
  <c r="E39" i="44"/>
  <c r="F39" i="44" s="1"/>
  <c r="E41" i="44"/>
  <c r="F41" i="44" s="1"/>
  <c r="E43" i="44"/>
  <c r="F43" i="44" s="1"/>
  <c r="E40" i="44"/>
  <c r="F40" i="44" s="1"/>
  <c r="E42" i="44"/>
  <c r="F42" i="44" s="1"/>
  <c r="E44" i="44"/>
  <c r="F44" i="44" s="1"/>
  <c r="G42" i="44"/>
  <c r="H42" i="44" s="1"/>
  <c r="G41" i="44"/>
  <c r="H41" i="44" s="1"/>
  <c r="G43" i="44"/>
  <c r="H43" i="44" s="1"/>
  <c r="G40" i="44"/>
  <c r="H40" i="44" s="1"/>
  <c r="E51" i="40"/>
  <c r="F51" i="40" s="1"/>
  <c r="E53" i="40"/>
  <c r="F53" i="40" s="1"/>
  <c r="E55" i="40"/>
  <c r="F55" i="40" s="1"/>
  <c r="E54" i="40"/>
  <c r="F54" i="40" s="1"/>
  <c r="E50" i="40"/>
  <c r="F50" i="40" s="1"/>
  <c r="G53" i="40"/>
  <c r="H53" i="40" s="1"/>
  <c r="G51" i="40"/>
  <c r="H51" i="40" s="1"/>
  <c r="G55" i="40"/>
  <c r="H55" i="40" s="1"/>
  <c r="G50" i="40"/>
  <c r="H50" i="40" s="1"/>
  <c r="G54" i="40"/>
  <c r="H54" i="40" s="1"/>
  <c r="E63" i="39"/>
  <c r="F63" i="39" s="1"/>
  <c r="E65" i="39"/>
  <c r="F65" i="39" s="1"/>
  <c r="E61" i="39"/>
  <c r="F61" i="39" s="1"/>
  <c r="E64" i="39"/>
  <c r="F64" i="39" s="1"/>
  <c r="E66" i="39"/>
  <c r="F66" i="39" s="1"/>
  <c r="G61" i="39"/>
  <c r="H61" i="39" s="1"/>
  <c r="G64" i="39"/>
  <c r="H64" i="39" s="1"/>
  <c r="G65" i="39"/>
  <c r="H65" i="39" s="1"/>
  <c r="G63" i="39"/>
  <c r="H63" i="39" s="1"/>
  <c r="G62" i="39"/>
  <c r="H62" i="39" s="1"/>
</calcChain>
</file>

<file path=xl/sharedStrings.xml><?xml version="1.0" encoding="utf-8"?>
<sst xmlns="http://schemas.openxmlformats.org/spreadsheetml/2006/main" count="1824" uniqueCount="964">
  <si>
    <t>Mẫu</t>
  </si>
  <si>
    <r>
      <rPr>
        <b/>
        <sz val="13"/>
        <rFont val="Times New Roman"/>
        <family val="1"/>
      </rP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</si>
  <si>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Họ và Tên: . . . . . . . . . . . . . . . . . . . . . . . . . . . . . . . . . . .</t>
  </si>
  <si>
    <t>Lớp: . . . . . . . . . . . . . . .Khoa:. . . . . . . . . . . . . . . . . . . . . . . . . . . . . . . . . . .</t>
  </si>
  <si>
    <t>S
TT</t>
  </si>
  <si>
    <t>NỘI DUNG ĐÁNH GIÁ</t>
  </si>
  <si>
    <t>ĐIỂM</t>
  </si>
  <si>
    <t>TỰ ĐÁNH
GIÁ</t>
  </si>
  <si>
    <t>GVCN
CVHT</t>
  </si>
  <si>
    <t>QUẢN LÝ
SV</t>
  </si>
  <si>
    <t>GHI CHÚ</t>
  </si>
  <si>
    <t>I</t>
  </si>
  <si>
    <r>
      <rPr>
        <b/>
        <sz val="11"/>
        <rFont val="Times New Roman"/>
        <family val="1"/>
      </rPr>
      <t>Tiêu chí 1 (Điểm tối đa 30</t>
    </r>
    <r>
      <rPr>
        <b/>
        <vertAlign val="superscript"/>
        <sz val="11"/>
        <rFont val="Times New Roman"/>
        <family val="1"/>
      </rPr>
      <t>đ</t>
    </r>
    <r>
      <rPr>
        <b/>
        <sz val="11"/>
        <rFont val="Times New Roman"/>
        <family val="1"/>
      </rPr>
      <t>)</t>
    </r>
  </si>
  <si>
    <t>a.</t>
  </si>
  <si>
    <t>Ý thức và thái độ trong học tập</t>
  </si>
  <si>
    <r>
      <rPr>
        <sz val="10"/>
        <rFont val="Times New Roman"/>
        <family val="1"/>
      </rP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</si>
  <si>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</si>
  <si>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</si>
  <si>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</si>
  <si>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</si>
  <si>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</si>
  <si>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</si>
  <si>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</si>
  <si>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</si>
  <si>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theme="1"/>
        <rFont val="Times New Roman"/>
        <family val="1"/>
      </rP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</si>
  <si>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</si>
  <si>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</si>
  <si>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</si>
  <si>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</si>
  <si>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</si>
  <si>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</si>
  <si>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</si>
  <si>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</si>
  <si>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</si>
  <si>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</si>
  <si>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</si>
  <si>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</si>
  <si>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</si>
  <si>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rP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</si>
  <si>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rPr>
        <sz val="10"/>
        <rFont val="Times New Roman"/>
        <family val="1"/>
      </rP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</si>
  <si>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rPr>
        <sz val="10"/>
        <rFont val="Times New Roman"/>
        <family val="1"/>
      </rP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</si>
  <si>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rPr>
        <sz val="10"/>
        <rFont val="Times New Roman"/>
        <family val="1"/>
      </rP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</si>
  <si>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rPr>
        <sz val="10"/>
        <rFont val="Times New Roman"/>
        <family val="1"/>
      </rP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</si>
  <si>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rPr>
        <sz val="10"/>
        <rFont val="Times New Roman"/>
        <family val="1"/>
      </rPr>
      <t xml:space="preserve"> - Điểm TBCHT đạt dưới 5</t>
    </r>
    <r>
      <rPr>
        <vertAlign val="superscript"/>
        <sz val="10"/>
        <rFont val="Times New Roman"/>
        <family val="1"/>
      </rPr>
      <t>đ</t>
    </r>
  </si>
  <si>
    <t xml:space="preserve"> + Tổng điểm các mục: a, b, c, d, đ không vượt quá 30 điểm</t>
  </si>
  <si>
    <t>≤ 30</t>
  </si>
  <si>
    <t>II</t>
  </si>
  <si>
    <r>
      <rPr>
        <b/>
        <sz val="11"/>
        <rFont val="Times New Roman"/>
        <family val="1"/>
      </rPr>
      <t>Tiêu chí 2 (Điểm tối đa 25</t>
    </r>
    <r>
      <rPr>
        <b/>
        <vertAlign val="superscript"/>
        <sz val="11"/>
        <rFont val="Times New Roman"/>
        <family val="1"/>
      </rPr>
      <t>đ</t>
    </r>
    <r>
      <rPr>
        <b/>
        <sz val="11"/>
        <rFont val="Times New Roman"/>
        <family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</si>
  <si>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</si>
  <si>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</si>
  <si>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</si>
  <si>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</si>
  <si>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</si>
  <si>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</si>
  <si>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</si>
  <si>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</si>
  <si>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</si>
  <si>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</si>
  <si>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</si>
  <si>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</si>
  <si>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</si>
  <si>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</si>
  <si>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</si>
  <si>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</si>
  <si>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</si>
  <si>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</si>
  <si>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</si>
  <si>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</si>
  <si>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</si>
  <si>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</si>
  <si>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 25</t>
  </si>
  <si>
    <t>III</t>
  </si>
  <si>
    <r>
      <rPr>
        <b/>
        <sz val="11"/>
        <rFont val="Times New Roman"/>
        <family val="1"/>
      </rPr>
      <t>Tiêu chí 3 (Điểm tối đa 25</t>
    </r>
    <r>
      <rPr>
        <b/>
        <vertAlign val="superscript"/>
        <sz val="11"/>
        <rFont val="Times New Roman"/>
        <family val="1"/>
      </rPr>
      <t>đ</t>
    </r>
    <r>
      <rPr>
        <b/>
        <sz val="11"/>
        <rFont val="Times New Roman"/>
        <family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</si>
  <si>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</si>
  <si>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</si>
  <si>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</si>
  <si>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</si>
  <si>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</si>
  <si>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</si>
  <si>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</si>
  <si>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</si>
  <si>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</si>
  <si>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</si>
  <si>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</si>
  <si>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</si>
  <si>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</si>
  <si>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</si>
  <si>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</si>
  <si>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</si>
  <si>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</si>
  <si>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</si>
  <si>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rPr>
      <t>Tiêu chí 4 (Điểm tối đa 20</t>
    </r>
    <r>
      <rPr>
        <b/>
        <vertAlign val="superscript"/>
        <sz val="11"/>
        <rFont val="Times New Roman"/>
        <family val="1"/>
      </rPr>
      <t>đ</t>
    </r>
    <r>
      <rPr>
        <b/>
        <sz val="11"/>
        <rFont val="Times New Roman"/>
        <family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</si>
  <si>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</si>
  <si>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</si>
  <si>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</si>
  <si>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</si>
  <si>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</si>
  <si>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</si>
  <si>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</si>
  <si>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</si>
  <si>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</si>
  <si>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</si>
  <si>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</si>
  <si>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</si>
  <si>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</si>
  <si>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</si>
  <si>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</si>
  <si>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</si>
  <si>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</si>
  <si>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</si>
  <si>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</si>
  <si>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</si>
  <si>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</si>
  <si>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</si>
  <si>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</si>
  <si>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</si>
  <si>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</si>
  <si>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</si>
  <si>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 20</t>
  </si>
  <si>
    <t>V</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</si>
  <si>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</si>
  <si>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</si>
  <si>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</si>
  <si>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theme="1"/>
        <rFont val="Times New Roman"/>
        <family val="1"/>
      </rPr>
      <t xml:space="preserve"> - Một học phần có điểm trung bình </t>
    </r>
    <r>
      <rPr>
        <sz val="10"/>
        <color theme="1"/>
        <rFont val="Calibri"/>
        <family val="2"/>
      </rPr>
      <t xml:space="preserve">≥ </t>
    </r>
    <r>
      <rPr>
        <sz val="10"/>
        <color theme="1"/>
        <rFont val="Times New Roman"/>
        <family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</si>
  <si>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</si>
  <si>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</si>
  <si>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</si>
  <si>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</si>
  <si>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</si>
  <si>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</si>
  <si>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 . .  tháng . . .  năm 20. . .</t>
  </si>
  <si>
    <t>GV.CHỦ NHIỆM - CỐ VẤN HỌC TẬP</t>
  </si>
  <si>
    <t>SINH VIÊN</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</si>
  <si>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</si>
  <si>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</si>
  <si>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</si>
  <si>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</si>
  <si>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</si>
  <si>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</si>
  <si>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</si>
  <si>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Học kỳ: I Năm học: 2023 - 2024</t>
  </si>
  <si>
    <t>Lớp:                Sĩ số:          Khoa: ĐIỆN - ĐIỆN TỬ</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</si>
  <si>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</si>
  <si>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</si>
  <si>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</si>
  <si>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</si>
  <si>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</si>
  <si>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</si>
  <si>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</si>
  <si>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</si>
  <si>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</si>
  <si>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</si>
  <si>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</si>
  <si>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</si>
  <si>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</si>
  <si>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</si>
  <si>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</si>
  <si>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</si>
  <si>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01 năm 2024</t>
  </si>
  <si>
    <t>PHÒNG TTGD - CTSV                QUẢN LÝ SV</t>
  </si>
  <si>
    <t>LỚP TRƯỞNG</t>
  </si>
  <si>
    <t>Nguyễn Ngọc Hiệp</t>
  </si>
  <si>
    <t>Nguyễn Thị Kim Anh</t>
  </si>
  <si>
    <t>Ân</t>
  </si>
  <si>
    <t>Đăng</t>
  </si>
  <si>
    <t>Đạt</t>
  </si>
  <si>
    <t>Trần Văn</t>
  </si>
  <si>
    <t>LT</t>
  </si>
  <si>
    <t>Phạm Minh</t>
  </si>
  <si>
    <t>Hùng</t>
  </si>
  <si>
    <t>LPHT</t>
  </si>
  <si>
    <t>Huy</t>
  </si>
  <si>
    <t>Lê Hoàng</t>
  </si>
  <si>
    <t>Kha</t>
  </si>
  <si>
    <t>Bùi Minh</t>
  </si>
  <si>
    <t>Khôi</t>
  </si>
  <si>
    <t>Huỳnh Tuấn</t>
  </si>
  <si>
    <t>Nguyễn Hữu</t>
  </si>
  <si>
    <t>Kỳ</t>
  </si>
  <si>
    <t>Luân</t>
  </si>
  <si>
    <t>Minh</t>
  </si>
  <si>
    <t>Nghĩa</t>
  </si>
  <si>
    <t>Nguyễn Văn</t>
  </si>
  <si>
    <t>Nguyên</t>
  </si>
  <si>
    <t>LPPT</t>
  </si>
  <si>
    <t>Nhật</t>
  </si>
  <si>
    <t>Anh</t>
  </si>
  <si>
    <t>Bảo</t>
  </si>
  <si>
    <t>Trần Quốc</t>
  </si>
  <si>
    <t>TTT1</t>
  </si>
  <si>
    <t>Lê Thành</t>
  </si>
  <si>
    <t>Dũng</t>
  </si>
  <si>
    <t>Hoàng</t>
  </si>
  <si>
    <t>TTT2</t>
  </si>
  <si>
    <t>Hưng</t>
  </si>
  <si>
    <t>Nguyễn Đức</t>
  </si>
  <si>
    <t>Khang</t>
  </si>
  <si>
    <t>Khanh</t>
  </si>
  <si>
    <t>Kiệt</t>
  </si>
  <si>
    <t>Long</t>
  </si>
  <si>
    <t>Lê Anh</t>
  </si>
  <si>
    <t>Nam</t>
  </si>
  <si>
    <t>Nguyễn Tấn</t>
  </si>
  <si>
    <t>Phúc</t>
  </si>
  <si>
    <t>Nguyễn Thành</t>
  </si>
  <si>
    <t>Phước</t>
  </si>
  <si>
    <t>Quân</t>
  </si>
  <si>
    <t>Sơn</t>
  </si>
  <si>
    <t>Tài</t>
  </si>
  <si>
    <t>Lê Văn</t>
  </si>
  <si>
    <t>Tân</t>
  </si>
  <si>
    <t>TTT3</t>
  </si>
  <si>
    <t>Thái</t>
  </si>
  <si>
    <t>Thắng</t>
  </si>
  <si>
    <t>Nguyễn Tiến</t>
  </si>
  <si>
    <t>Thành</t>
  </si>
  <si>
    <t>Trần Tiến</t>
  </si>
  <si>
    <t>Phạm Hoàng</t>
  </si>
  <si>
    <t>Thông</t>
  </si>
  <si>
    <t>Thuận</t>
  </si>
  <si>
    <t>Tín</t>
  </si>
  <si>
    <t>Toàn</t>
  </si>
  <si>
    <t>Trung</t>
  </si>
  <si>
    <t>TTT4</t>
  </si>
  <si>
    <t>Tuấn</t>
  </si>
  <si>
    <t>Nguyễn Ngọc Quốc</t>
  </si>
  <si>
    <t>Việt</t>
  </si>
  <si>
    <t>Nguyễn Hoàng</t>
  </si>
  <si>
    <t>An</t>
  </si>
  <si>
    <t>Lê Tuấn</t>
  </si>
  <si>
    <t>Nguyễn Minh</t>
  </si>
  <si>
    <t>Đức</t>
  </si>
  <si>
    <t>Duy</t>
  </si>
  <si>
    <t>Giang</t>
  </si>
  <si>
    <t>Hiền</t>
  </si>
  <si>
    <t>Hiếu</t>
  </si>
  <si>
    <t>Khoa</t>
  </si>
  <si>
    <t>Kiên</t>
  </si>
  <si>
    <t>Lộc</t>
  </si>
  <si>
    <t>Phát</t>
  </si>
  <si>
    <t>Nguyễn Bá</t>
  </si>
  <si>
    <t>Nguyễn Quốc</t>
  </si>
  <si>
    <t>Tấn</t>
  </si>
  <si>
    <t>Nguyễn Ngọc</t>
  </si>
  <si>
    <t>Thịnh</t>
  </si>
  <si>
    <t>Tiến</t>
  </si>
  <si>
    <t>Nguyễn Anh</t>
  </si>
  <si>
    <t>Trần Anh</t>
  </si>
  <si>
    <t>Nguyễn Hải</t>
  </si>
  <si>
    <t>Dương</t>
  </si>
  <si>
    <t>Phạm Gia</t>
  </si>
  <si>
    <t>Lê Minh</t>
  </si>
  <si>
    <t>Nguyễn Thái</t>
  </si>
  <si>
    <t>Lợi</t>
  </si>
  <si>
    <t>Trần Minh</t>
  </si>
  <si>
    <t>Huỳnh Tấn</t>
  </si>
  <si>
    <t>Phú</t>
  </si>
  <si>
    <t>Trần Đức</t>
  </si>
  <si>
    <t>Nguyễn Đại</t>
  </si>
  <si>
    <t>Tú</t>
  </si>
  <si>
    <t>LP</t>
  </si>
  <si>
    <t>Danh</t>
  </si>
  <si>
    <t>Võ Văn</t>
  </si>
  <si>
    <t>Vinh</t>
  </si>
  <si>
    <t>Nhân</t>
  </si>
  <si>
    <t>Nguyễn Thanh</t>
  </si>
  <si>
    <t>Nguyễn Trọng</t>
  </si>
  <si>
    <t>Thiện</t>
  </si>
  <si>
    <t>Hòa</t>
  </si>
  <si>
    <t>Bùi Quang</t>
  </si>
  <si>
    <t>Quang</t>
  </si>
  <si>
    <t>Phong</t>
  </si>
  <si>
    <t>Nguyễn Duy</t>
  </si>
  <si>
    <t>TP. TTGD-QHDN</t>
  </si>
  <si>
    <t>QUẢN LÝ SINH VIÊN</t>
  </si>
  <si>
    <t xml:space="preserve">              CỐ VẤN HỌC TẬP               </t>
  </si>
  <si>
    <t>Nguyễn Văn Chiến</t>
  </si>
  <si>
    <t xml:space="preserve">PHÒNG TTGD - QHDN
</t>
  </si>
  <si>
    <t>Học kỳ: I  Năm học: 2024 - 2025</t>
  </si>
  <si>
    <t>Hải</t>
  </si>
  <si>
    <t>Lê Thiên</t>
  </si>
  <si>
    <t>Khương</t>
  </si>
  <si>
    <t>Linh</t>
  </si>
  <si>
    <t>Nhàn</t>
  </si>
  <si>
    <t>Trần Tuấn</t>
  </si>
  <si>
    <t>Vũ Anh</t>
  </si>
  <si>
    <t>Trực</t>
  </si>
  <si>
    <t>Ngô Văn</t>
  </si>
  <si>
    <t>Nguyễn Phước</t>
  </si>
  <si>
    <t>Hoàng Minh</t>
  </si>
  <si>
    <t>Thái Hoàng</t>
  </si>
  <si>
    <t>Trần Bình</t>
  </si>
  <si>
    <t>Cao Thanh</t>
  </si>
  <si>
    <t>Bùi Gia</t>
  </si>
  <si>
    <t>Đặng Thanh</t>
  </si>
  <si>
    <t>Nguyễn Khánh</t>
  </si>
  <si>
    <t>Vỹ</t>
  </si>
  <si>
    <t>Huỳnh Thanh</t>
  </si>
  <si>
    <t>Nguyễn Trí</t>
  </si>
  <si>
    <t>Trí</t>
  </si>
  <si>
    <t>Trọng</t>
  </si>
  <si>
    <t>Nguyễn Xuân</t>
  </si>
  <si>
    <t>Vũ</t>
  </si>
  <si>
    <t>Trần Công</t>
  </si>
  <si>
    <t>Khánh</t>
  </si>
  <si>
    <t>Đinh Hoàng</t>
  </si>
  <si>
    <t>Quyền</t>
  </si>
  <si>
    <t>Thiên</t>
  </si>
  <si>
    <t>Nguyễn Lê Minh</t>
  </si>
  <si>
    <t>Nguyễn</t>
  </si>
  <si>
    <t>Bình</t>
  </si>
  <si>
    <t>Cường</t>
  </si>
  <si>
    <t>Võ Tấn</t>
  </si>
  <si>
    <t>Định</t>
  </si>
  <si>
    <t>Thọ</t>
  </si>
  <si>
    <t>Nguyễn Huy</t>
  </si>
  <si>
    <t>Nguyễn Bảo</t>
  </si>
  <si>
    <t>22001153</t>
  </si>
  <si>
    <t>Hồ Thiên</t>
  </si>
  <si>
    <t>22001295</t>
  </si>
  <si>
    <t>Chiến</t>
  </si>
  <si>
    <t>22000902</t>
  </si>
  <si>
    <t>22002072</t>
  </si>
  <si>
    <t>22001687</t>
  </si>
  <si>
    <t>Kiều Đình Vinh</t>
  </si>
  <si>
    <t>22000540</t>
  </si>
  <si>
    <t>Lê Tiến</t>
  </si>
  <si>
    <t>22002202</t>
  </si>
  <si>
    <t>Nguyễn Công</t>
  </si>
  <si>
    <t>22001853</t>
  </si>
  <si>
    <t>Mai Minh</t>
  </si>
  <si>
    <t>22005591</t>
  </si>
  <si>
    <t>Bùi Công</t>
  </si>
  <si>
    <t>22001985</t>
  </si>
  <si>
    <t>Hoàng Đình Anh</t>
  </si>
  <si>
    <t>22001232</t>
  </si>
  <si>
    <t>22004498</t>
  </si>
  <si>
    <t>Gia</t>
  </si>
  <si>
    <t>22003209</t>
  </si>
  <si>
    <t>Nguyễn Phan Bé</t>
  </si>
  <si>
    <t>22003620</t>
  </si>
  <si>
    <t>Võ Nguyễn Minh</t>
  </si>
  <si>
    <t>22003222</t>
  </si>
  <si>
    <t>Trần Gia</t>
  </si>
  <si>
    <t>22002663</t>
  </si>
  <si>
    <t>Hoàng Lê Anh</t>
  </si>
  <si>
    <t>22001553</t>
  </si>
  <si>
    <t>Phạm Trung</t>
  </si>
  <si>
    <t>22005700</t>
  </si>
  <si>
    <t>22001885</t>
  </si>
  <si>
    <t>Phan Anh</t>
  </si>
  <si>
    <t>22001690</t>
  </si>
  <si>
    <t>Lâm</t>
  </si>
  <si>
    <t>22001940</t>
  </si>
  <si>
    <t>22001218</t>
  </si>
  <si>
    <t>Bạch Chí</t>
  </si>
  <si>
    <t>22001511</t>
  </si>
  <si>
    <t>Lý</t>
  </si>
  <si>
    <t>21004682</t>
  </si>
  <si>
    <t>22002142</t>
  </si>
  <si>
    <t>Nguyễn Nhật</t>
  </si>
  <si>
    <t>22002195</t>
  </si>
  <si>
    <t>Tôn Nguyễn Hải</t>
  </si>
  <si>
    <t>22002158</t>
  </si>
  <si>
    <t>22003577</t>
  </si>
  <si>
    <t>22002386</t>
  </si>
  <si>
    <t>Đinh Trí Thiên</t>
  </si>
  <si>
    <t>22004217</t>
  </si>
  <si>
    <t>Lương Trọng</t>
  </si>
  <si>
    <t>22000550</t>
  </si>
  <si>
    <t>22001683</t>
  </si>
  <si>
    <t>22004827</t>
  </si>
  <si>
    <t>Đào Duy</t>
  </si>
  <si>
    <t>22004406</t>
  </si>
  <si>
    <t>22001088</t>
  </si>
  <si>
    <t>22000800</t>
  </si>
  <si>
    <t>Võ Phạm Đức</t>
  </si>
  <si>
    <t>22002199</t>
  </si>
  <si>
    <t>Lê Trần Khải</t>
  </si>
  <si>
    <t>22002969</t>
  </si>
  <si>
    <t>Lê Hải</t>
  </si>
  <si>
    <t>Triều</t>
  </si>
  <si>
    <t>22000811</t>
  </si>
  <si>
    <t>22002782</t>
  </si>
  <si>
    <t>Trương Đức</t>
  </si>
  <si>
    <t>22003228</t>
  </si>
  <si>
    <t>Cao Lê Hoàng</t>
  </si>
  <si>
    <t>22000757</t>
  </si>
  <si>
    <t>Ngô Quốc</t>
  </si>
  <si>
    <t>22001694</t>
  </si>
  <si>
    <t>TP. Hồ Chí Minh, ngày 12 tháng 02 năm 2025</t>
  </si>
  <si>
    <t>Nguyễn Thị Ngọc Hiền</t>
  </si>
  <si>
    <t>Lớp: 22T4-ĐCN1          Sĩ số: 43       Khoa: ĐIỆN - ĐIỆN TỬ</t>
  </si>
  <si>
    <t>Lớp: 22T4-ĐĐT1          Sĩ số: 36       Khoa: ĐIỆN - ĐIỆN TỬ</t>
  </si>
  <si>
    <t>22002065</t>
  </si>
  <si>
    <t>Trần Thiên</t>
  </si>
  <si>
    <t>22001732</t>
  </si>
  <si>
    <t>22004170</t>
  </si>
  <si>
    <t>Nguyễn Hữu Nhật</t>
  </si>
  <si>
    <t>22003664</t>
  </si>
  <si>
    <t>Trần Thái</t>
  </si>
  <si>
    <t>22001900</t>
  </si>
  <si>
    <t>22002667</t>
  </si>
  <si>
    <t>Lại Nguyễn Nhựt</t>
  </si>
  <si>
    <t>Đại</t>
  </si>
  <si>
    <t>22000781</t>
  </si>
  <si>
    <t>Huỳnh Mẫn</t>
  </si>
  <si>
    <t>22005670</t>
  </si>
  <si>
    <t>Lê Xuân</t>
  </si>
  <si>
    <t>22001573</t>
  </si>
  <si>
    <t>Võ Minh</t>
  </si>
  <si>
    <t>22001470</t>
  </si>
  <si>
    <t>22001868</t>
  </si>
  <si>
    <t>Nguyễn Trung</t>
  </si>
  <si>
    <t>22001158</t>
  </si>
  <si>
    <t>Hợi</t>
  </si>
  <si>
    <t>22001112</t>
  </si>
  <si>
    <t>Đặng Hồ Hải</t>
  </si>
  <si>
    <t>22002517</t>
  </si>
  <si>
    <t>Lương</t>
  </si>
  <si>
    <t>22004692</t>
  </si>
  <si>
    <t>Phan Vương</t>
  </si>
  <si>
    <t>22001137</t>
  </si>
  <si>
    <t>Vũ Gia</t>
  </si>
  <si>
    <t>22003591</t>
  </si>
  <si>
    <t>Võ Hoàng Đăng</t>
  </si>
  <si>
    <t>22003564</t>
  </si>
  <si>
    <t>Đỗ Quốc</t>
  </si>
  <si>
    <t>22002478</t>
  </si>
  <si>
    <t>Đinh Thế</t>
  </si>
  <si>
    <t>22001974</t>
  </si>
  <si>
    <t>22001104</t>
  </si>
  <si>
    <t>Phan Văn</t>
  </si>
  <si>
    <t>22002883</t>
  </si>
  <si>
    <t>22004258</t>
  </si>
  <si>
    <t>Đoàn Minh</t>
  </si>
  <si>
    <t>22002003</t>
  </si>
  <si>
    <t>Nguyễn Thị Kim</t>
  </si>
  <si>
    <t>Phượng</t>
  </si>
  <si>
    <t>22000810</t>
  </si>
  <si>
    <t>22000848</t>
  </si>
  <si>
    <t>Lê Chí</t>
  </si>
  <si>
    <t>22001760</t>
  </si>
  <si>
    <t>22002028</t>
  </si>
  <si>
    <t>Tâm</t>
  </si>
  <si>
    <t>22002587</t>
  </si>
  <si>
    <t>22003427</t>
  </si>
  <si>
    <t>Lưu Bá</t>
  </si>
  <si>
    <t>22001233</t>
  </si>
  <si>
    <t>Thanh</t>
  </si>
  <si>
    <t>22001864</t>
  </si>
  <si>
    <t>Mai Hoàng Duy</t>
  </si>
  <si>
    <t>22002964</t>
  </si>
  <si>
    <t>22001392</t>
  </si>
  <si>
    <t>Nguyễn Hoài Thương</t>
  </si>
  <si>
    <t>22001543</t>
  </si>
  <si>
    <t>Dương Thiên</t>
  </si>
  <si>
    <t>22001762</t>
  </si>
  <si>
    <t>Huỳnh Lạc</t>
  </si>
  <si>
    <t>Trần Hiếu Trinh</t>
  </si>
  <si>
    <t>TP. Hồ Chí Minh, ngày    tháng 02 năm 2025</t>
  </si>
  <si>
    <t>KL Cảnh cáo</t>
  </si>
  <si>
    <t>22002027</t>
  </si>
  <si>
    <t>22000510</t>
  </si>
  <si>
    <t>Nguyễn Huỳnh Việt</t>
  </si>
  <si>
    <t>22002190</t>
  </si>
  <si>
    <t>Bùi Vũ Nguyên</t>
  </si>
  <si>
    <t>Giáp</t>
  </si>
  <si>
    <t>22002144</t>
  </si>
  <si>
    <t>Vũ Chí</t>
  </si>
  <si>
    <t>22001381</t>
  </si>
  <si>
    <t>22000836</t>
  </si>
  <si>
    <t>22001568</t>
  </si>
  <si>
    <t>Trần Vạn Thiên</t>
  </si>
  <si>
    <t>22002206</t>
  </si>
  <si>
    <t>Nguyễn Hữu Nhứt</t>
  </si>
  <si>
    <t>22001861</t>
  </si>
  <si>
    <t>22002033</t>
  </si>
  <si>
    <t>Phạm Lê Phúc</t>
  </si>
  <si>
    <t>22001899</t>
  </si>
  <si>
    <t>22001276</t>
  </si>
  <si>
    <t>Phạm Trọng</t>
  </si>
  <si>
    <t>22004621</t>
  </si>
  <si>
    <t>Phạm Sơn</t>
  </si>
  <si>
    <t>22001822</t>
  </si>
  <si>
    <t>Vy Ngọc Hoàng</t>
  </si>
  <si>
    <t>22002597</t>
  </si>
  <si>
    <t>22001705</t>
  </si>
  <si>
    <t>Trần Nhật</t>
  </si>
  <si>
    <t>22001507</t>
  </si>
  <si>
    <t>22001808</t>
  </si>
  <si>
    <t>Nguyễn Hoàng Toàn</t>
  </si>
  <si>
    <t>22004819</t>
  </si>
  <si>
    <t>22003847</t>
  </si>
  <si>
    <t>Trương Nguyễn Thanh</t>
  </si>
  <si>
    <t>22001421</t>
  </si>
  <si>
    <t>Nhựt</t>
  </si>
  <si>
    <t>22000534</t>
  </si>
  <si>
    <t>Nguyễn Kiều Tấn</t>
  </si>
  <si>
    <t>22002267</t>
  </si>
  <si>
    <t>Lương Bá</t>
  </si>
  <si>
    <t>22002062</t>
  </si>
  <si>
    <t>22002451</t>
  </si>
  <si>
    <t>Đỗ Nguyễn Mai Thanh</t>
  </si>
  <si>
    <t>22000693</t>
  </si>
  <si>
    <t>22000766</t>
  </si>
  <si>
    <t>Nguyễn Đặng Minh</t>
  </si>
  <si>
    <t>22003928</t>
  </si>
  <si>
    <t>Lê Đức</t>
  </si>
  <si>
    <t>22002123</t>
  </si>
  <si>
    <t>22002394</t>
  </si>
  <si>
    <t>22000916</t>
  </si>
  <si>
    <t>22000802</t>
  </si>
  <si>
    <t>22001483</t>
  </si>
  <si>
    <t>Phạm Quang</t>
  </si>
  <si>
    <t>22001812</t>
  </si>
  <si>
    <t>Vương</t>
  </si>
  <si>
    <t>Trần Giang Nam</t>
  </si>
  <si>
    <t xml:space="preserve"> - LT
 - UV BCH Đoàn trường
 - UV BCH Đoàn khoa</t>
  </si>
  <si>
    <t>Lớp: 22T4-CĐT1          Sĩ số: 34       Khoa: ĐIỆN - ĐIỆN TỬ</t>
  </si>
  <si>
    <t>Lớp: 22T4-TĐH1          Sĩ số: 20       Khoa: ĐIỆN - ĐIỆN TỬ</t>
  </si>
  <si>
    <t>22001678</t>
  </si>
  <si>
    <t>Trần Gia Thiên</t>
  </si>
  <si>
    <t>22001441</t>
  </si>
  <si>
    <t>22001923</t>
  </si>
  <si>
    <t>22001927</t>
  </si>
  <si>
    <t>Đào Tùng</t>
  </si>
  <si>
    <t>22002284</t>
  </si>
  <si>
    <t>Đoàn Quốc</t>
  </si>
  <si>
    <t>22001844</t>
  </si>
  <si>
    <t>22001970</t>
  </si>
  <si>
    <t>22005563</t>
  </si>
  <si>
    <t>Lê Công</t>
  </si>
  <si>
    <t>22001686</t>
  </si>
  <si>
    <t>Võ Hoàng Anh</t>
  </si>
  <si>
    <t>22001449</t>
  </si>
  <si>
    <t>Nguyễn Hòa</t>
  </si>
  <si>
    <t>22001546</t>
  </si>
  <si>
    <t>Lưu Nhật</t>
  </si>
  <si>
    <t>22001079</t>
  </si>
  <si>
    <t>Nguyễn Đình</t>
  </si>
  <si>
    <t>Ngạn</t>
  </si>
  <si>
    <t>22001588</t>
  </si>
  <si>
    <t>Nguyễn Lương</t>
  </si>
  <si>
    <t>22001695</t>
  </si>
  <si>
    <t>Phạm Thảo</t>
  </si>
  <si>
    <t>22004293</t>
  </si>
  <si>
    <t>22004666</t>
  </si>
  <si>
    <t>Lại Tiến</t>
  </si>
  <si>
    <t>22002117</t>
  </si>
  <si>
    <t>Hà Tấn</t>
  </si>
  <si>
    <t>22002707</t>
  </si>
  <si>
    <t>Đặng Việt</t>
  </si>
  <si>
    <t>22000914</t>
  </si>
  <si>
    <t>Nguyễn Hoàng An</t>
  </si>
  <si>
    <t>Thư</t>
  </si>
  <si>
    <t>22000554</t>
  </si>
  <si>
    <t>Trần Ngọc Minh</t>
  </si>
  <si>
    <t>Vũ Hạnh Chiêu</t>
  </si>
  <si>
    <t>KL Cảnh cáo lần 2</t>
  </si>
  <si>
    <t>Lớp: 23T4-ĐCN1          Sĩ số: 46       Khoa: ĐIỆN - ĐIỆN TỬ</t>
  </si>
  <si>
    <t>23001423</t>
  </si>
  <si>
    <t>Lê Nguyễn Thiên</t>
  </si>
  <si>
    <t>23004307</t>
  </si>
  <si>
    <t>Phan Ngọc</t>
  </si>
  <si>
    <t>23000097</t>
  </si>
  <si>
    <t>Tô Đức</t>
  </si>
  <si>
    <t>23001198</t>
  </si>
  <si>
    <t>23000050</t>
  </si>
  <si>
    <t>Lê Đình Gia</t>
  </si>
  <si>
    <t>23001677</t>
  </si>
  <si>
    <t>23000183</t>
  </si>
  <si>
    <t>Hồ Hải</t>
  </si>
  <si>
    <t>23001368</t>
  </si>
  <si>
    <t>Đinh Lê Hữu</t>
  </si>
  <si>
    <t>23000987</t>
  </si>
  <si>
    <t>Phạm Mai Thành</t>
  </si>
  <si>
    <t>23000996</t>
  </si>
  <si>
    <t>Dương Bảo</t>
  </si>
  <si>
    <t>23001961</t>
  </si>
  <si>
    <t>23001146</t>
  </si>
  <si>
    <t>Lại Đình</t>
  </si>
  <si>
    <t>23001212</t>
  </si>
  <si>
    <t>Thái Quốc</t>
  </si>
  <si>
    <t>23000736</t>
  </si>
  <si>
    <t>23000387</t>
  </si>
  <si>
    <t>Bùi Trương Quốc</t>
  </si>
  <si>
    <t>23001312</t>
  </si>
  <si>
    <t>Huỳnh Dĩ</t>
  </si>
  <si>
    <t>23000452</t>
  </si>
  <si>
    <t>Thái Lê</t>
  </si>
  <si>
    <t>23002558</t>
  </si>
  <si>
    <t>Nguyễn Hoàng Tùng</t>
  </si>
  <si>
    <t>23000715</t>
  </si>
  <si>
    <t>Trần Huy</t>
  </si>
  <si>
    <t>23001732</t>
  </si>
  <si>
    <t>23000089</t>
  </si>
  <si>
    <t>Lâm Thiên</t>
  </si>
  <si>
    <t>23004362</t>
  </si>
  <si>
    <t>Nguyễn Lê Thiên</t>
  </si>
  <si>
    <t>23004285</t>
  </si>
  <si>
    <t>Vũ Thanh</t>
  </si>
  <si>
    <t>23001542</t>
  </si>
  <si>
    <t>23000917</t>
  </si>
  <si>
    <t>Trần Trọng</t>
  </si>
  <si>
    <t>23001123</t>
  </si>
  <si>
    <t>Hứa Thành</t>
  </si>
  <si>
    <t>23000810</t>
  </si>
  <si>
    <t>23002346</t>
  </si>
  <si>
    <t>Đặng Minh</t>
  </si>
  <si>
    <t>23000666</t>
  </si>
  <si>
    <t>Trần Hoàng</t>
  </si>
  <si>
    <t>23000293</t>
  </si>
  <si>
    <t>Hồ Thuận</t>
  </si>
  <si>
    <t>23000065</t>
  </si>
  <si>
    <t>23000984</t>
  </si>
  <si>
    <t>23000134</t>
  </si>
  <si>
    <t>Vũ Huỳnh Hoàng</t>
  </si>
  <si>
    <t>23000967</t>
  </si>
  <si>
    <t>23004939</t>
  </si>
  <si>
    <t>23000795</t>
  </si>
  <si>
    <t>23001306</t>
  </si>
  <si>
    <t>Lê Duy Đăng</t>
  </si>
  <si>
    <t>23001859</t>
  </si>
  <si>
    <t>Đoàn Trung</t>
  </si>
  <si>
    <t>23000796</t>
  </si>
  <si>
    <t>Đặng Hoàng</t>
  </si>
  <si>
    <t>Thương</t>
  </si>
  <si>
    <t>23000569</t>
  </si>
  <si>
    <t>Huỳnh Tân</t>
  </si>
  <si>
    <t>23001010</t>
  </si>
  <si>
    <t>23000409</t>
  </si>
  <si>
    <t>Võ Đình Minh</t>
  </si>
  <si>
    <t>23001170</t>
  </si>
  <si>
    <t>23000599</t>
  </si>
  <si>
    <t>23000907</t>
  </si>
  <si>
    <t>Trần Nguyễn Quốc</t>
  </si>
  <si>
    <t>23001252</t>
  </si>
  <si>
    <t>Ung Nguyễn Anh</t>
  </si>
  <si>
    <t>Nguyễn Thùy Linh</t>
  </si>
  <si>
    <t>23000799</t>
  </si>
  <si>
    <t>Phạm Nguyễn Thế</t>
  </si>
  <si>
    <t>23000730</t>
  </si>
  <si>
    <t>Võ Phi Bảo</t>
  </si>
  <si>
    <t>23000602</t>
  </si>
  <si>
    <t>Hồ</t>
  </si>
  <si>
    <t>23001184</t>
  </si>
  <si>
    <t>Trần Ngô Gia</t>
  </si>
  <si>
    <t>23001416</t>
  </si>
  <si>
    <t>23002271</t>
  </si>
  <si>
    <t>Lê Trương</t>
  </si>
  <si>
    <t>23002356</t>
  </si>
  <si>
    <t>Trịnh Minh</t>
  </si>
  <si>
    <t>23000028</t>
  </si>
  <si>
    <t>Bùi Quốc</t>
  </si>
  <si>
    <t>23000275</t>
  </si>
  <si>
    <t>Đinh Quốc</t>
  </si>
  <si>
    <t>23000964</t>
  </si>
  <si>
    <t>Nguyễn Lê Bảo</t>
  </si>
  <si>
    <t>23000880</t>
  </si>
  <si>
    <t>23001500</t>
  </si>
  <si>
    <t>23001249</t>
  </si>
  <si>
    <t>Trần Khang</t>
  </si>
  <si>
    <t>23000300</t>
  </si>
  <si>
    <t>Hữu</t>
  </si>
  <si>
    <t>23001250</t>
  </si>
  <si>
    <t>23000597</t>
  </si>
  <si>
    <t>Lê Bảo</t>
  </si>
  <si>
    <t>23001589</t>
  </si>
  <si>
    <t>Phan Trần Đức</t>
  </si>
  <si>
    <t>23001508</t>
  </si>
  <si>
    <t>Đỗ Viết Bá</t>
  </si>
  <si>
    <t>23001521</t>
  </si>
  <si>
    <t>23002732</t>
  </si>
  <si>
    <t>Nguyễn Sỹ</t>
  </si>
  <si>
    <t>23001564</t>
  </si>
  <si>
    <t>Đặng Lê</t>
  </si>
  <si>
    <t>23004725</t>
  </si>
  <si>
    <t>You Jung</t>
  </si>
  <si>
    <t>Mười</t>
  </si>
  <si>
    <t>23000707</t>
  </si>
  <si>
    <t>Trần Lê Thành</t>
  </si>
  <si>
    <t>23001517</t>
  </si>
  <si>
    <t>Võ Lê Tấn</t>
  </si>
  <si>
    <t>23000129</t>
  </si>
  <si>
    <t>23000504</t>
  </si>
  <si>
    <t>Tô Hoàng</t>
  </si>
  <si>
    <t>23000472</t>
  </si>
  <si>
    <t>23000388</t>
  </si>
  <si>
    <t>Lê Trần Thanh</t>
  </si>
  <si>
    <t>23001207</t>
  </si>
  <si>
    <t>Phạm Thạch Hoàng</t>
  </si>
  <si>
    <t>23001213</t>
  </si>
  <si>
    <t>Phạm Văn</t>
  </si>
  <si>
    <t>23000838</t>
  </si>
  <si>
    <t>23000335</t>
  </si>
  <si>
    <t>Trần Thị Thanh</t>
  </si>
  <si>
    <t>Thúy</t>
  </si>
  <si>
    <t>23001131</t>
  </si>
  <si>
    <t>Lê Thanh Hoàn</t>
  </si>
  <si>
    <t>23000811</t>
  </si>
  <si>
    <t>Nguyễn Đắc</t>
  </si>
  <si>
    <t>23000013</t>
  </si>
  <si>
    <t>Phạm Quốc</t>
  </si>
  <si>
    <t>TP. Hồ Chí Minh, ngày     tháng 02 năm 2025</t>
  </si>
  <si>
    <t>Lớp: 23T4-ĐĐT1          Sĩ số: 35       Khoa: ĐIỆN - ĐIỆN TỬ</t>
  </si>
  <si>
    <t>Lớp: 23T4-CĐT1          Sĩ số: 24       Khoa: ĐIỆN - ĐIỆN TỬ</t>
  </si>
  <si>
    <t>23001429</t>
  </si>
  <si>
    <t>Nguyễn Hồ Hoài</t>
  </si>
  <si>
    <t>23000644</t>
  </si>
  <si>
    <t>Nguyễn Phi</t>
  </si>
  <si>
    <t>23001297</t>
  </si>
  <si>
    <t>Trịnh Gia</t>
  </si>
  <si>
    <t>23002402</t>
  </si>
  <si>
    <t>Đào Tâm</t>
  </si>
  <si>
    <t>23001399</t>
  </si>
  <si>
    <t>23000479</t>
  </si>
  <si>
    <t>23001320</t>
  </si>
  <si>
    <t>Trần Như Thái</t>
  </si>
  <si>
    <t>23002575</t>
  </si>
  <si>
    <t>23001211</t>
  </si>
  <si>
    <t>Trần Nguyễn Gia</t>
  </si>
  <si>
    <t>23001282</t>
  </si>
  <si>
    <t>Trần Kim</t>
  </si>
  <si>
    <t>23000301</t>
  </si>
  <si>
    <t>23001078</t>
  </si>
  <si>
    <t>23001163</t>
  </si>
  <si>
    <t>23000800</t>
  </si>
  <si>
    <t>23001165</t>
  </si>
  <si>
    <t>Nguyễn Phạm Thanh</t>
  </si>
  <si>
    <t>23001193</t>
  </si>
  <si>
    <t>Bùi Đỗ Cao</t>
  </si>
  <si>
    <t>23000864</t>
  </si>
  <si>
    <t>23001032</t>
  </si>
  <si>
    <t>23001408</t>
  </si>
  <si>
    <t>Nguyễn Bảo Ngọc</t>
  </si>
  <si>
    <t>23001027</t>
  </si>
  <si>
    <t>23001798</t>
  </si>
  <si>
    <t>Trần Phú</t>
  </si>
  <si>
    <t>23002421</t>
  </si>
  <si>
    <t>Nghi Hà Thanh</t>
  </si>
  <si>
    <t>Trúc</t>
  </si>
  <si>
    <t>23002330</t>
  </si>
  <si>
    <t>23001818</t>
  </si>
  <si>
    <t>Ngô Phong Cường</t>
  </si>
  <si>
    <t>24000838</t>
  </si>
  <si>
    <t>Lương Quốc</t>
  </si>
  <si>
    <t>24001126</t>
  </si>
  <si>
    <t>Trần Nguyễn Thanh</t>
  </si>
  <si>
    <t>24000393</t>
  </si>
  <si>
    <t>Lê Nguyễn Mạnh</t>
  </si>
  <si>
    <t>24000959</t>
  </si>
  <si>
    <t>24000498</t>
  </si>
  <si>
    <t>24000067</t>
  </si>
  <si>
    <t>Phan Minh</t>
  </si>
  <si>
    <t>24001155</t>
  </si>
  <si>
    <t>24000287</t>
  </si>
  <si>
    <t>24000921</t>
  </si>
  <si>
    <t>24000592</t>
  </si>
  <si>
    <t>24001385</t>
  </si>
  <si>
    <t>Phan Đức</t>
  </si>
  <si>
    <t>24000503</t>
  </si>
  <si>
    <t>Bùi Đức Hoàng</t>
  </si>
  <si>
    <t>24001482</t>
  </si>
  <si>
    <t>24004531</t>
  </si>
  <si>
    <t>Nguyễn Trần Trọng</t>
  </si>
  <si>
    <t>24000580</t>
  </si>
  <si>
    <t>Lê Phi</t>
  </si>
  <si>
    <t>24000742</t>
  </si>
  <si>
    <t>24000730</t>
  </si>
  <si>
    <t>24001138</t>
  </si>
  <si>
    <t>Trương Quốc</t>
  </si>
  <si>
    <t>24001179</t>
  </si>
  <si>
    <t>Bùi Đăng</t>
  </si>
  <si>
    <t>24001828</t>
  </si>
  <si>
    <t>Nguyễn Hoàng Đăng</t>
  </si>
  <si>
    <t>24001649</t>
  </si>
  <si>
    <t>Vương Anh</t>
  </si>
  <si>
    <t>24001939</t>
  </si>
  <si>
    <t>24000377</t>
  </si>
  <si>
    <t>Võ Huỳnh</t>
  </si>
  <si>
    <t>24003465</t>
  </si>
  <si>
    <t>Hoàng Danh</t>
  </si>
  <si>
    <t>Ngọc</t>
  </si>
  <si>
    <t>24000205</t>
  </si>
  <si>
    <t>Bùi Trọng</t>
  </si>
  <si>
    <t>24000636</t>
  </si>
  <si>
    <t>24001226</t>
  </si>
  <si>
    <t>24000596</t>
  </si>
  <si>
    <t>Kim Văn</t>
  </si>
  <si>
    <t>24000569</t>
  </si>
  <si>
    <t>Đỗ Trần Minh</t>
  </si>
  <si>
    <t>24001613</t>
  </si>
  <si>
    <t>Nguyễn Ngọc Thanh</t>
  </si>
  <si>
    <t>24002256</t>
  </si>
  <si>
    <t>Nguyễn Phương</t>
  </si>
  <si>
    <t>24000407</t>
  </si>
  <si>
    <t>24000074</t>
  </si>
  <si>
    <t>Trần Quang</t>
  </si>
  <si>
    <t>24000455</t>
  </si>
  <si>
    <t>24000764</t>
  </si>
  <si>
    <t>24003821</t>
  </si>
  <si>
    <t>Đỗ Nguyễn Anh</t>
  </si>
  <si>
    <t>24001434</t>
  </si>
  <si>
    <t>Giang Thế</t>
  </si>
  <si>
    <t>Nguyễn Văn Yên</t>
  </si>
  <si>
    <t>TP. Hồ Chí Minh, ngày 13 tháng 02 năm 2025</t>
  </si>
  <si>
    <t>Lớp: 24T4-ĐCN1          Sĩ số: 37       Khoa: ĐIỆN - ĐIỆN TỬ</t>
  </si>
  <si>
    <t>Lớp: 24T4-ĐĐT1          Sĩ số: 39       Khoa: ĐIỆN - ĐIỆN TỬ</t>
  </si>
  <si>
    <t>24001137</t>
  </si>
  <si>
    <t>Nguyễn Việt</t>
  </si>
  <si>
    <t>24001250</t>
  </si>
  <si>
    <t>24000231</t>
  </si>
  <si>
    <t>Trần Quân</t>
  </si>
  <si>
    <t>24003598</t>
  </si>
  <si>
    <t>Trần Hiếu</t>
  </si>
  <si>
    <t>24000271</t>
  </si>
  <si>
    <t>Đinh Vũ Phong</t>
  </si>
  <si>
    <t>Điền</t>
  </si>
  <si>
    <t>24000917</t>
  </si>
  <si>
    <t>Đoàn Nguyễn</t>
  </si>
  <si>
    <t>24001191</t>
  </si>
  <si>
    <t>24000177</t>
  </si>
  <si>
    <t>24000944</t>
  </si>
  <si>
    <t>Nguyễn Trần Phú</t>
  </si>
  <si>
    <t>24001242</t>
  </si>
  <si>
    <t>Nguyễn Văn Thái</t>
  </si>
  <si>
    <t>24000521</t>
  </si>
  <si>
    <t>24001733</t>
  </si>
  <si>
    <t>24001190</t>
  </si>
  <si>
    <t>24000703</t>
  </si>
  <si>
    <t>Nguyễn Huỳnh Nhật</t>
  </si>
  <si>
    <t>24001346</t>
  </si>
  <si>
    <t>Nguyễn Phan Minh</t>
  </si>
  <si>
    <t>24000107</t>
  </si>
  <si>
    <t>Phan Nguyễn Hoàng</t>
  </si>
  <si>
    <t>24000713</t>
  </si>
  <si>
    <t>Khải</t>
  </si>
  <si>
    <t>24000854</t>
  </si>
  <si>
    <t>Đào Minh</t>
  </si>
  <si>
    <t>24000306</t>
  </si>
  <si>
    <t>Phạm Hoàng Bảo</t>
  </si>
  <si>
    <t>24001090</t>
  </si>
  <si>
    <t>Nguyễn Trần Anh</t>
  </si>
  <si>
    <t>24001321</t>
  </si>
  <si>
    <t>Đỗ Gia</t>
  </si>
  <si>
    <t>Lạc</t>
  </si>
  <si>
    <t>24001220</t>
  </si>
  <si>
    <t>Phạm Chí</t>
  </si>
  <si>
    <t>24000485</t>
  </si>
  <si>
    <t>Lý Trịnh Hào</t>
  </si>
  <si>
    <t>24001384</t>
  </si>
  <si>
    <t>Nguyễn Hoàng Nhật</t>
  </si>
  <si>
    <t>24000273</t>
  </si>
  <si>
    <t>Nguyễn Đình Trọng</t>
  </si>
  <si>
    <t>24000679</t>
  </si>
  <si>
    <t>24000658</t>
  </si>
  <si>
    <t>Nguyễn Đăng Tiến</t>
  </si>
  <si>
    <t>24000682</t>
  </si>
  <si>
    <t>24001081</t>
  </si>
  <si>
    <t>Lã Tiến</t>
  </si>
  <si>
    <t>24000749</t>
  </si>
  <si>
    <t>Trần Phát</t>
  </si>
  <si>
    <t>24000700</t>
  </si>
  <si>
    <t>Vũ Đức</t>
  </si>
  <si>
    <t>24000945</t>
  </si>
  <si>
    <t>Trần Khoa</t>
  </si>
  <si>
    <t>24000710</t>
  </si>
  <si>
    <t>Cao Hữu</t>
  </si>
  <si>
    <t>24000557</t>
  </si>
  <si>
    <t>Chu Đình Song</t>
  </si>
  <si>
    <t>24000936</t>
  </si>
  <si>
    <t>24003925</t>
  </si>
  <si>
    <t>24001420</t>
  </si>
  <si>
    <t>Cao Trí</t>
  </si>
  <si>
    <t>24000161</t>
  </si>
  <si>
    <t>Đặng Phúc</t>
  </si>
  <si>
    <t>Uy</t>
  </si>
  <si>
    <t>24003443</t>
  </si>
  <si>
    <t>Đỗ Dương Thiên</t>
  </si>
  <si>
    <t>24004040</t>
  </si>
  <si>
    <t>24004081</t>
  </si>
  <si>
    <t>Trần Việt</t>
  </si>
  <si>
    <t>24001184</t>
  </si>
  <si>
    <t>Võ Thành</t>
  </si>
  <si>
    <t>24000904</t>
  </si>
  <si>
    <t>Hoàng Trần Gia</t>
  </si>
  <si>
    <t>24000806</t>
  </si>
  <si>
    <t>24001196</t>
  </si>
  <si>
    <t>24000928</t>
  </si>
  <si>
    <t>Phạm Tuấn</t>
  </si>
  <si>
    <t>24000315</t>
  </si>
  <si>
    <t>24003455</t>
  </si>
  <si>
    <t>Lễ</t>
  </si>
  <si>
    <t>24004113</t>
  </si>
  <si>
    <t>24001045</t>
  </si>
  <si>
    <t>24001941</t>
  </si>
  <si>
    <t>24000218</t>
  </si>
  <si>
    <t>Trần Phúc</t>
  </si>
  <si>
    <t>24003704</t>
  </si>
  <si>
    <t>Cao Đại</t>
  </si>
  <si>
    <t>24001475</t>
  </si>
  <si>
    <t>Lương Thiên</t>
  </si>
  <si>
    <t>24003463</t>
  </si>
  <si>
    <t>24001560</t>
  </si>
  <si>
    <t>24001215</t>
  </si>
  <si>
    <t>Bùi Duy</t>
  </si>
  <si>
    <t>24001329</t>
  </si>
  <si>
    <t>24000598</t>
  </si>
  <si>
    <t>24001561</t>
  </si>
  <si>
    <t>24004514</t>
  </si>
  <si>
    <t>Võ Duy</t>
  </si>
  <si>
    <t>24000154</t>
  </si>
  <si>
    <t>Lớp: 24T4-CĐT1          Sĩ số: 23       Khoa: ĐIỆN - ĐIỆN TỬ</t>
  </si>
  <si>
    <t>Phan Thanh Hoàng</t>
  </si>
  <si>
    <t>24000547</t>
  </si>
  <si>
    <t>24000518</t>
  </si>
  <si>
    <t>24001036</t>
  </si>
  <si>
    <t>Từ</t>
  </si>
  <si>
    <t>24000288</t>
  </si>
  <si>
    <t>Võ Bỉnh</t>
  </si>
  <si>
    <t>24001108</t>
  </si>
  <si>
    <t>Huỳnh Duy</t>
  </si>
  <si>
    <t>24001326</t>
  </si>
  <si>
    <t>24000070</t>
  </si>
  <si>
    <t>24000515</t>
  </si>
  <si>
    <t>Lê Thuận</t>
  </si>
  <si>
    <t>24001059</t>
  </si>
  <si>
    <t>Nguyễn Trần Minh</t>
  </si>
  <si>
    <t>Phi</t>
  </si>
  <si>
    <t>Lớp: 24T4-ĐTC1          Sĩ số: 09       Khoa: ĐIỆN - ĐIỆN TỬ</t>
  </si>
  <si>
    <t>24001343</t>
  </si>
  <si>
    <t>24004142</t>
  </si>
  <si>
    <t>24001381</t>
  </si>
  <si>
    <t>Nguyễn Lê Gia</t>
  </si>
  <si>
    <t>Hân</t>
  </si>
  <si>
    <t>24004513</t>
  </si>
  <si>
    <t>Trần Đình Minh</t>
  </si>
  <si>
    <t>24000999</t>
  </si>
  <si>
    <t>Lại Vũ Đăng</t>
  </si>
  <si>
    <t>24001086</t>
  </si>
  <si>
    <t>Nguyễn Đức Đăng</t>
  </si>
  <si>
    <t>24001316</t>
  </si>
  <si>
    <t>Nguyễn Huỳnh Phi</t>
  </si>
  <si>
    <t>24001037</t>
  </si>
  <si>
    <t>Nguyễn Quang</t>
  </si>
  <si>
    <t>24001489</t>
  </si>
  <si>
    <t>Sỳ Chùng</t>
  </si>
  <si>
    <t>24001009</t>
  </si>
  <si>
    <t>Nguyễn Vũ Bảo</t>
  </si>
  <si>
    <t>24000387</t>
  </si>
  <si>
    <t>24003635</t>
  </si>
  <si>
    <t>Võ Đoàn Nam</t>
  </si>
  <si>
    <t>Phương</t>
  </si>
  <si>
    <t>24000637</t>
  </si>
  <si>
    <t>Dương Văn</t>
  </si>
  <si>
    <t>24001265</t>
  </si>
  <si>
    <t>Tế</t>
  </si>
  <si>
    <t>24000788</t>
  </si>
  <si>
    <t>Hoàng Hữu</t>
  </si>
  <si>
    <t>24000692</t>
  </si>
  <si>
    <t>Nguyễn Đỗ Gia</t>
  </si>
  <si>
    <t>Lớp: 24T4-TĐH1          Sĩ số: 16       Khoa: ĐIỆN - ĐIỆN TỬ</t>
  </si>
  <si>
    <t>Trần Công Tiến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</si>
</sst>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 ;\(\$#,##0\)"/>
    <numFmt numFmtId="165" formatCode="&quot;\&quot;#,##0;[Red]&quot;\&quot;&quot;\&quot;\-#,##0"/>
    <numFmt numFmtId="166" formatCode="&quot;\&quot;#,##0.00;[Red]&quot;\&quot;&quot;\&quot;&quot;\&quot;&quot;\&quot;&quot;\&quot;&quot;\&quot;\-#,##0.00"/>
    <numFmt numFmtId="167" formatCode="&quot;\&quot;#,##0.00;[Red]&quot;\&quot;\-#,##0.00"/>
    <numFmt numFmtId="168" formatCode="&quot;\&quot;#,##0;[Red]&quot;\&quot;\-#,##0"/>
  </numFmts>
  <fonts count="34">
    <font>
      <sz val="11"/>
      <name val="VNI-Times"/>
      <charset val="134"/>
    </font>
    <font>
      <vertAlign val="superscript"/>
      <sz val="11"/>
      <name val="Times New Roman"/>
      <family val="1"/>
    </font>
    <font>
      <sz val="11"/>
      <name val="Times New Roman"/>
      <family val="1"/>
    </font>
    <font>
      <b/>
      <sz val="11"/>
      <name val="Times New Roman"/>
      <family val="1"/>
    </font>
    <font>
      <sz val="12"/>
      <name val="Times New Roman"/>
      <family val="1"/>
    </font>
    <font>
      <b/>
      <sz val="12"/>
      <name val="Times New Roman"/>
      <family val="1"/>
    </font>
    <font>
      <b/>
      <sz val="13"/>
      <name val="Times New Roman"/>
      <family val="1"/>
    </font>
    <font>
      <vertAlign val="superscript"/>
      <sz val="12"/>
      <name val="Times New Roman"/>
      <family val="1"/>
    </font>
    <font>
      <b/>
      <sz val="14"/>
      <name val="Times New Roman"/>
      <family val="1"/>
    </font>
    <font>
      <sz val="14"/>
      <name val="Times New Roman"/>
      <family val="1"/>
    </font>
    <font>
      <sz val="14"/>
      <name val="Times New Roman"/>
      <family val="1"/>
    </font>
    <font>
      <b/>
      <sz val="10"/>
      <name val="Times New Roman"/>
      <family val="1"/>
    </font>
    <font>
      <sz val="11"/>
      <color indexed="8"/>
      <name val="Times New Roman"/>
      <family val="1"/>
    </font>
    <font>
      <sz val="10"/>
      <name val="Times New Roman"/>
      <family val="1"/>
    </font>
    <font>
      <sz val="11"/>
      <color theme="1"/>
      <name val="Times New Roman"/>
      <family val="1"/>
    </font>
    <font>
      <i/>
      <sz val="12"/>
      <name val="Times New Roman"/>
      <family val="1"/>
    </font>
    <font>
      <b/>
      <sz val="8"/>
      <name val="Times New Roman"/>
      <family val="1"/>
    </font>
    <font>
      <b/>
      <sz val="18"/>
      <name val="Times New Roman"/>
      <family val="1"/>
    </font>
    <font>
      <sz val="10"/>
      <name val="Arial"/>
      <family val="2"/>
    </font>
    <font>
      <b/>
      <sz val="14"/>
      <color rgb="FFFF0000"/>
      <name val="Times New Roman"/>
      <family val="1"/>
    </font>
    <font>
      <sz val="10"/>
      <color theme="1"/>
      <name val="Times New Roman"/>
      <family val="1"/>
    </font>
    <font>
      <sz val="11"/>
      <name val="Calibri"/>
      <family val="2"/>
    </font>
    <font>
      <i/>
      <sz val="10"/>
      <name val="Times New Roman"/>
      <family val="1"/>
    </font>
    <font>
      <sz val="14"/>
      <name val="뼻뮝"/>
      <charset val="129"/>
    </font>
    <font>
      <sz val="12"/>
      <name val="뼻뮝"/>
      <charset val="129"/>
    </font>
    <font>
      <sz val="12"/>
      <name val="바탕체"/>
      <charset val="129"/>
    </font>
    <font>
      <sz val="10"/>
      <name val="굴림체"/>
      <charset val="129"/>
    </font>
    <font>
      <sz val="13"/>
      <name val="Times New Roman"/>
      <family val="1"/>
    </font>
    <font>
      <b/>
      <vertAlign val="superscript"/>
      <sz val="11"/>
      <name val="Times New Roman"/>
      <family val="1"/>
    </font>
    <font>
      <i/>
      <sz val="10"/>
      <color theme="1"/>
      <name val="Times New Roman"/>
      <family val="1"/>
    </font>
    <font>
      <vertAlign val="superscript"/>
      <sz val="10"/>
      <name val="Times New Roman"/>
      <family val="1"/>
    </font>
    <font>
      <sz val="10"/>
      <color theme="1"/>
      <name val="Calibri"/>
      <family val="2"/>
    </font>
    <font>
      <b/>
      <vertAlign val="superscript"/>
      <sz val="13"/>
      <name val="Times New Roman"/>
      <family val="1"/>
    </font>
    <font>
      <b/>
      <sz val="9"/>
      <name val="Times New Roman"/>
      <family val="1"/>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3">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indexed="23"/>
      </right>
      <top style="thin">
        <color auto="1"/>
      </top>
      <bottom style="thin">
        <color auto="1"/>
      </bottom>
      <diagonal/>
    </border>
    <border>
      <left style="thin">
        <color indexed="23"/>
      </left>
      <right/>
      <top style="thin">
        <color auto="1"/>
      </top>
      <bottom style="thin">
        <color auto="1"/>
      </bottom>
      <diagonal/>
    </border>
    <border>
      <left/>
      <right/>
      <top/>
      <bottom style="thin">
        <color auto="1"/>
      </bottom>
      <diagonal/>
    </border>
    <border>
      <left style="medium">
        <color auto="1"/>
      </left>
      <right/>
      <top style="thin">
        <color auto="1"/>
      </top>
      <bottom/>
      <diagonal/>
    </border>
    <border>
      <left style="medium">
        <color auto="1"/>
      </left>
      <right/>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style="thin">
        <color auto="1"/>
      </right>
      <top/>
      <bottom/>
      <diagonal/>
    </border>
  </borders>
  <cellStyleXfs count="17">
    <xf numFmtId="0" fontId="0" fillId="0" borderId="0"/>
    <xf numFmtId="3" fontId="18" fillId="0" borderId="0" applyFont="0" applyFill="0" applyBorder="0" applyAlignment="0" applyProtection="0"/>
    <xf numFmtId="164" fontId="18" fillId="0" borderId="0" applyFont="0" applyFill="0" applyBorder="0" applyAlignment="0" applyProtection="0"/>
    <xf numFmtId="0" fontId="18" fillId="0" borderId="0" applyFont="0" applyFill="0" applyBorder="0" applyAlignment="0" applyProtection="0"/>
    <xf numFmtId="2" fontId="18" fillId="0" borderId="0" applyFont="0" applyFill="0" applyBorder="0" applyAlignment="0" applyProtection="0"/>
    <xf numFmtId="4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10" fontId="18" fillId="0" borderId="0" applyFont="0" applyFill="0" applyBorder="0" applyAlignment="0" applyProtection="0"/>
    <xf numFmtId="0" fontId="24" fillId="0" borderId="0"/>
    <xf numFmtId="165" fontId="18" fillId="0" borderId="0" applyFont="0" applyFill="0" applyBorder="0" applyAlignment="0" applyProtection="0"/>
    <xf numFmtId="166" fontId="18" fillId="0" borderId="0" applyFont="0" applyFill="0" applyBorder="0" applyAlignment="0" applyProtection="0"/>
    <xf numFmtId="167" fontId="25" fillId="0" borderId="0" applyFont="0" applyFill="0" applyBorder="0" applyAlignment="0" applyProtection="0"/>
    <xf numFmtId="168" fontId="25" fillId="0" borderId="0" applyFont="0" applyFill="0" applyBorder="0" applyAlignment="0" applyProtection="0"/>
    <xf numFmtId="0" fontId="26" fillId="0" borderId="0"/>
    <xf numFmtId="0" fontId="18" fillId="0" borderId="0"/>
  </cellStyleXfs>
  <cellXfs count="134">
    <xf numFmtId="0" fontId="0" fillId="0" borderId="0" xfId="0"/>
    <xf numFmtId="0" fontId="1" fillId="0" borderId="0" xfId="0" applyFont="1"/>
    <xf numFmtId="0" fontId="2" fillId="0" borderId="0" xfId="0" applyFont="1" applyAlignment="1">
      <alignment vertical="justify"/>
    </xf>
    <xf numFmtId="0" fontId="2" fillId="0" borderId="0" xfId="0" applyFont="1" applyAlignment="1">
      <alignment vertical="center"/>
    </xf>
    <xf numFmtId="0" fontId="3" fillId="0" borderId="0" xfId="0" applyFont="1"/>
    <xf numFmtId="0" fontId="2" fillId="0" borderId="0" xfId="0" applyFont="1"/>
    <xf numFmtId="0" fontId="2" fillId="0" borderId="0" xfId="0" applyFont="1" applyBorder="1"/>
    <xf numFmtId="0" fontId="3" fillId="0" borderId="0" xfId="0" applyFont="1" applyAlignment="1">
      <alignment horizontal="center"/>
    </xf>
    <xf numFmtId="0" fontId="1" fillId="0" borderId="0" xfId="0" applyFont="1" applyAlignment="1"/>
    <xf numFmtId="0" fontId="10" fillId="0" borderId="0" xfId="0" applyFont="1" applyBorder="1" applyAlignment="1">
      <alignment horizontal="center"/>
    </xf>
    <xf numFmtId="0" fontId="11" fillId="0" borderId="9" xfId="0" applyFont="1" applyBorder="1" applyAlignment="1">
      <alignment horizontal="center" vertical="center" wrapText="1"/>
    </xf>
    <xf numFmtId="0" fontId="2" fillId="0" borderId="9" xfId="0" applyFont="1" applyBorder="1" applyAlignment="1">
      <alignment horizontal="center" vertical="center"/>
    </xf>
    <xf numFmtId="0" fontId="12" fillId="0" borderId="10" xfId="0" applyFont="1" applyBorder="1" applyAlignment="1">
      <alignment horizontal="center" vertical="center" wrapText="1"/>
    </xf>
    <xf numFmtId="0" fontId="12" fillId="0" borderId="11" xfId="0" applyFont="1" applyBorder="1" applyAlignment="1">
      <alignment vertical="center" wrapText="1"/>
    </xf>
    <xf numFmtId="0" fontId="12" fillId="0" borderId="5" xfId="0" applyFont="1" applyBorder="1" applyAlignment="1">
      <alignment vertical="center" wrapText="1"/>
    </xf>
    <xf numFmtId="4" fontId="13" fillId="2" borderId="9" xfId="0" applyNumberFormat="1" applyFont="1" applyFill="1" applyBorder="1" applyAlignment="1">
      <alignment horizontal="center" vertical="center"/>
    </xf>
    <xf numFmtId="0" fontId="11" fillId="0" borderId="9" xfId="0" applyFont="1" applyBorder="1" applyAlignment="1">
      <alignment horizontal="center" vertical="center"/>
    </xf>
    <xf numFmtId="0" fontId="14" fillId="0" borderId="9" xfId="0" applyFont="1" applyBorder="1" applyAlignment="1">
      <alignment horizontal="center" vertical="center"/>
    </xf>
    <xf numFmtId="2" fontId="14" fillId="0" borderId="9" xfId="0" applyNumberFormat="1" applyFont="1" applyBorder="1" applyAlignment="1">
      <alignment horizontal="right" vertical="center"/>
    </xf>
    <xf numFmtId="0" fontId="14" fillId="0" borderId="18" xfId="0" applyFont="1" applyBorder="1" applyAlignment="1">
      <alignment horizontal="center" vertical="center"/>
    </xf>
    <xf numFmtId="2" fontId="14" fillId="0" borderId="18" xfId="0" applyNumberFormat="1" applyFont="1" applyBorder="1" applyAlignment="1">
      <alignment horizontal="right" vertical="center"/>
    </xf>
    <xf numFmtId="0" fontId="11" fillId="0" borderId="0" xfId="0" applyFont="1" applyAlignment="1">
      <alignment horizontal="center"/>
    </xf>
    <xf numFmtId="2" fontId="12" fillId="0" borderId="0" xfId="0" applyNumberFormat="1" applyFont="1" applyBorder="1" applyAlignment="1">
      <alignment horizontal="right"/>
    </xf>
    <xf numFmtId="0" fontId="16" fillId="0" borderId="0" xfId="0" applyFont="1" applyBorder="1" applyAlignment="1">
      <alignment horizontal="right"/>
    </xf>
    <xf numFmtId="0" fontId="2" fillId="0" borderId="0" xfId="0" applyFont="1" applyAlignment="1"/>
    <xf numFmtId="0" fontId="17" fillId="0" borderId="0" xfId="0" applyFont="1" applyAlignment="1"/>
    <xf numFmtId="0" fontId="10" fillId="0" borderId="0" xfId="0" applyFont="1" applyAlignment="1">
      <alignment vertical="justify"/>
    </xf>
    <xf numFmtId="0" fontId="8" fillId="0" borderId="0" xfId="0" applyFont="1" applyAlignment="1">
      <alignment vertical="justify"/>
    </xf>
    <xf numFmtId="0" fontId="2" fillId="0" borderId="20" xfId="0" applyFont="1" applyBorder="1"/>
    <xf numFmtId="0" fontId="2" fillId="0" borderId="21" xfId="0" applyFont="1" applyBorder="1"/>
    <xf numFmtId="0" fontId="3" fillId="0" borderId="0" xfId="0" applyFont="1" applyAlignment="1"/>
    <xf numFmtId="0" fontId="11" fillId="2" borderId="6" xfId="0" applyFont="1" applyFill="1" applyBorder="1" applyAlignment="1">
      <alignment horizontal="center" vertical="center"/>
    </xf>
    <xf numFmtId="0" fontId="18" fillId="0" borderId="0" xfId="16"/>
    <xf numFmtId="0" fontId="0" fillId="0" borderId="0" xfId="0" applyProtection="1">
      <protection locked="0"/>
    </xf>
    <xf numFmtId="0" fontId="2" fillId="0" borderId="0" xfId="0" applyFont="1" applyAlignment="1">
      <alignment horizontal="center"/>
    </xf>
    <xf numFmtId="0" fontId="16" fillId="0" borderId="0" xfId="0" applyFont="1" applyAlignment="1">
      <alignment horizontal="right"/>
    </xf>
    <xf numFmtId="0" fontId="8" fillId="0" borderId="0" xfId="0" applyFont="1" applyAlignment="1">
      <alignment horizontal="center" vertical="justify"/>
    </xf>
    <xf numFmtId="0" fontId="19" fillId="3" borderId="0" xfId="0" applyFont="1" applyFill="1" applyAlignment="1">
      <alignment horizontal="center" vertical="justify"/>
    </xf>
    <xf numFmtId="0" fontId="2" fillId="0" borderId="0" xfId="0" applyFont="1" applyAlignment="1">
      <alignment horizontal="center" vertical="justify"/>
    </xf>
    <xf numFmtId="0" fontId="5" fillId="0" borderId="0" xfId="0" applyFont="1" applyAlignment="1">
      <alignment horizontal="center" vertical="justify"/>
    </xf>
    <xf numFmtId="0" fontId="5" fillId="0" borderId="0" xfId="0" applyFont="1" applyAlignment="1">
      <alignment vertical="justify"/>
    </xf>
    <xf numFmtId="0" fontId="16" fillId="0" borderId="9" xfId="0" applyFont="1" applyBorder="1" applyAlignment="1">
      <alignment horizontal="center" vertical="center" wrapText="1"/>
    </xf>
    <xf numFmtId="0" fontId="16" fillId="0" borderId="9" xfId="0" applyFont="1" applyBorder="1" applyAlignment="1">
      <alignment horizontal="center" vertical="center"/>
    </xf>
    <xf numFmtId="0" fontId="3" fillId="0" borderId="9" xfId="0" applyFont="1" applyBorder="1" applyAlignment="1">
      <alignment horizontal="center" vertical="center"/>
    </xf>
    <xf numFmtId="0" fontId="3" fillId="0" borderId="9" xfId="0" applyFont="1" applyBorder="1" applyAlignment="1">
      <alignment horizontal="left" vertical="center"/>
    </xf>
    <xf numFmtId="0" fontId="2" fillId="0" borderId="9" xfId="0" applyFont="1" applyBorder="1" applyAlignment="1">
      <alignment vertical="center"/>
    </xf>
    <xf numFmtId="0" fontId="2" fillId="0" borderId="9" xfId="0" applyFont="1" applyBorder="1" applyAlignment="1">
      <alignment horizontal="right" vertical="center"/>
    </xf>
    <xf numFmtId="0" fontId="13" fillId="0" borderId="9" xfId="0" applyFont="1" applyBorder="1" applyAlignment="1">
      <alignment horizontal="left" vertical="center"/>
    </xf>
    <xf numFmtId="0" fontId="13" fillId="0" borderId="9" xfId="0" applyFont="1" applyBorder="1" applyAlignment="1">
      <alignment horizontal="left" vertical="center" wrapText="1"/>
    </xf>
    <xf numFmtId="0" fontId="2" fillId="3" borderId="9" xfId="0" applyFont="1" applyFill="1" applyBorder="1" applyAlignment="1">
      <alignment horizontal="center" vertical="center"/>
    </xf>
    <xf numFmtId="0" fontId="13" fillId="3" borderId="9" xfId="0" applyFont="1" applyFill="1" applyBorder="1" applyAlignment="1">
      <alignment horizontal="left" vertical="center"/>
    </xf>
    <xf numFmtId="0" fontId="20" fillId="0" borderId="9" xfId="0" applyFont="1" applyBorder="1" applyAlignment="1">
      <alignment horizontal="left" vertical="center" wrapText="1"/>
    </xf>
    <xf numFmtId="0" fontId="11" fillId="0" borderId="9" xfId="0" applyFont="1" applyBorder="1" applyAlignment="1">
      <alignment horizontal="left" vertical="center"/>
    </xf>
    <xf numFmtId="0" fontId="21" fillId="0" borderId="9" xfId="0" applyFont="1" applyBorder="1" applyAlignment="1">
      <alignment horizontal="center" vertical="center"/>
    </xf>
    <xf numFmtId="0" fontId="20" fillId="3" borderId="9" xfId="0" applyFont="1" applyFill="1" applyBorder="1" applyAlignment="1">
      <alignment horizontal="left" vertical="center" wrapText="1"/>
    </xf>
    <xf numFmtId="0" fontId="13" fillId="3" borderId="9" xfId="0" applyFont="1" applyFill="1" applyBorder="1" applyAlignment="1">
      <alignment horizontal="left" vertical="center" wrapText="1"/>
    </xf>
    <xf numFmtId="0" fontId="20" fillId="0" borderId="9" xfId="0" applyFont="1" applyBorder="1" applyAlignment="1">
      <alignment horizontal="left" vertical="center"/>
    </xf>
    <xf numFmtId="0" fontId="20" fillId="3" borderId="9" xfId="0" applyFont="1" applyFill="1" applyBorder="1" applyAlignment="1">
      <alignment horizontal="left" vertical="center"/>
    </xf>
    <xf numFmtId="0" fontId="14" fillId="3" borderId="9" xfId="0" applyFont="1" applyFill="1" applyBorder="1" applyAlignment="1">
      <alignment horizontal="center" vertical="center"/>
    </xf>
    <xf numFmtId="0" fontId="20" fillId="0" borderId="0" xfId="0" applyFont="1" applyAlignment="1">
      <alignment wrapText="1"/>
    </xf>
    <xf numFmtId="0" fontId="2" fillId="0" borderId="1" xfId="0" applyFont="1" applyBorder="1" applyAlignment="1">
      <alignment horizontal="right" vertical="center"/>
    </xf>
    <xf numFmtId="0" fontId="11" fillId="3" borderId="9" xfId="0" applyFont="1" applyFill="1" applyBorder="1" applyAlignment="1">
      <alignment horizontal="left" vertical="center"/>
    </xf>
    <xf numFmtId="0" fontId="3" fillId="3" borderId="1" xfId="0" applyFont="1" applyFill="1" applyBorder="1" applyAlignment="1">
      <alignment horizontal="center" vertical="center"/>
    </xf>
    <xf numFmtId="0" fontId="13" fillId="0" borderId="0" xfId="0" applyFont="1"/>
    <xf numFmtId="0" fontId="12" fillId="0" borderId="10" xfId="0" quotePrefix="1" applyFont="1" applyBorder="1" applyAlignment="1">
      <alignment horizontal="center" vertical="center" wrapText="1"/>
    </xf>
    <xf numFmtId="0" fontId="11" fillId="0" borderId="9" xfId="0" applyFont="1" applyBorder="1" applyAlignment="1">
      <alignment horizontal="righ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32" fillId="0" borderId="0" xfId="0" applyFont="1" applyAlignment="1">
      <alignment horizontal="center"/>
    </xf>
    <xf numFmtId="0" fontId="33" fillId="2" borderId="6" xfId="0" applyFont="1" applyFill="1" applyBorder="1" applyAlignment="1">
      <alignment horizontal="center" vertical="center"/>
    </xf>
    <xf numFmtId="0" fontId="11" fillId="0" borderId="0" xfId="0" applyFont="1" applyAlignment="1">
      <alignment horizontal="center"/>
    </xf>
    <xf numFmtId="0" fontId="2" fillId="0" borderId="9" xfId="0" applyFont="1" applyBorder="1" applyAlignment="1">
      <alignment horizontal="center" vertical="center"/>
    </xf>
    <xf numFmtId="0" fontId="6" fillId="0" borderId="0" xfId="0" applyFont="1" applyAlignment="1">
      <alignment horizontal="center"/>
    </xf>
    <xf numFmtId="0" fontId="10" fillId="0" borderId="0" xfId="0" applyFont="1" applyBorder="1" applyAlignment="1">
      <alignment horizontal="center"/>
    </xf>
    <xf numFmtId="0" fontId="6" fillId="0" borderId="0" xfId="0" applyFont="1" applyAlignment="1">
      <alignment horizontal="center" vertical="center"/>
    </xf>
    <xf numFmtId="0" fontId="11" fillId="2" borderId="6" xfId="0" applyFont="1" applyFill="1" applyBorder="1" applyAlignment="1">
      <alignment horizontal="right" vertical="center"/>
    </xf>
    <xf numFmtId="0" fontId="33" fillId="0" borderId="9" xfId="0" applyFont="1" applyBorder="1" applyAlignment="1">
      <alignment horizontal="center" vertical="center"/>
    </xf>
    <xf numFmtId="0" fontId="2" fillId="0" borderId="9" xfId="0" applyFont="1" applyBorder="1" applyAlignment="1">
      <alignment horizontal="center" vertical="center"/>
    </xf>
    <xf numFmtId="0" fontId="2" fillId="0" borderId="9" xfId="0" applyFont="1" applyBorder="1" applyAlignment="1">
      <alignment horizontal="center" vertical="center"/>
    </xf>
    <xf numFmtId="0" fontId="2" fillId="0" borderId="9" xfId="0" applyFont="1" applyBorder="1" applyAlignment="1">
      <alignment horizontal="center" vertical="center"/>
    </xf>
    <xf numFmtId="0" fontId="6" fillId="0" borderId="0" xfId="0" applyFont="1" applyAlignment="1">
      <alignment horizontal="center"/>
    </xf>
    <xf numFmtId="0" fontId="11" fillId="0" borderId="0" xfId="0" applyFont="1" applyAlignment="1">
      <alignment horizontal="center"/>
    </xf>
    <xf numFmtId="0" fontId="2" fillId="0" borderId="9" xfId="0" applyFont="1" applyBorder="1" applyAlignment="1">
      <alignment horizontal="center" vertical="center"/>
    </xf>
    <xf numFmtId="0" fontId="10" fillId="0" borderId="0" xfId="0" applyFont="1" applyBorder="1" applyAlignment="1">
      <alignment horizontal="center"/>
    </xf>
    <xf numFmtId="0" fontId="6" fillId="0" borderId="0" xfId="0" applyFont="1" applyAlignment="1">
      <alignment horizontal="center" vertical="center"/>
    </xf>
    <xf numFmtId="0" fontId="11" fillId="0" borderId="9" xfId="0" applyFont="1" applyBorder="1" applyAlignment="1">
      <alignment vertical="center" wrapText="1"/>
    </xf>
    <xf numFmtId="0" fontId="11" fillId="0" borderId="6" xfId="0" applyFont="1" applyBorder="1" applyAlignment="1">
      <alignment horizontal="center" vertical="center"/>
    </xf>
    <xf numFmtId="0" fontId="2" fillId="0" borderId="1" xfId="0" applyFont="1" applyBorder="1" applyAlignment="1">
      <alignment horizontal="center" vertical="center"/>
    </xf>
    <xf numFmtId="0" fontId="2" fillId="0" borderId="6" xfId="0" applyFont="1" applyBorder="1" applyAlignment="1">
      <alignment horizontal="center" vertical="center"/>
    </xf>
    <xf numFmtId="0" fontId="2" fillId="0" borderId="0" xfId="0" applyFont="1" applyAlignment="1">
      <alignment horizontal="center"/>
    </xf>
    <xf numFmtId="0" fontId="3"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3" fillId="3" borderId="1" xfId="0" applyFont="1" applyFill="1" applyBorder="1" applyAlignment="1">
      <alignment horizontal="center" vertical="center"/>
    </xf>
    <xf numFmtId="0" fontId="3" fillId="3" borderId="22" xfId="0" applyFont="1" applyFill="1" applyBorder="1" applyAlignment="1">
      <alignment horizontal="center" vertical="center"/>
    </xf>
    <xf numFmtId="0" fontId="3" fillId="3" borderId="6" xfId="0" applyFont="1" applyFill="1" applyBorder="1" applyAlignment="1">
      <alignment horizontal="center" vertical="center"/>
    </xf>
    <xf numFmtId="0" fontId="2" fillId="0" borderId="0" xfId="0" applyFont="1" applyAlignment="1">
      <alignment horizontal="left"/>
    </xf>
    <xf numFmtId="0" fontId="2" fillId="0" borderId="12" xfId="0" applyFont="1" applyBorder="1" applyAlignment="1">
      <alignment horizontal="left"/>
    </xf>
    <xf numFmtId="0" fontId="22" fillId="0" borderId="0" xfId="0" applyFont="1" applyAlignment="1">
      <alignment horizontal="center"/>
    </xf>
    <xf numFmtId="0" fontId="11" fillId="0" borderId="0" xfId="0" applyFont="1" applyAlignment="1">
      <alignment horizontal="center"/>
    </xf>
    <xf numFmtId="0" fontId="2" fillId="0" borderId="22" xfId="0" applyFont="1" applyBorder="1" applyAlignment="1">
      <alignment horizontal="center" vertical="center"/>
    </xf>
    <xf numFmtId="0" fontId="2" fillId="0" borderId="9" xfId="0" applyFont="1" applyBorder="1" applyAlignment="1">
      <alignment horizontal="center" vertical="center"/>
    </xf>
    <xf numFmtId="0" fontId="4" fillId="0" borderId="0" xfId="0" applyFont="1" applyAlignment="1">
      <alignment horizontal="center"/>
    </xf>
    <xf numFmtId="0" fontId="3" fillId="0" borderId="15" xfId="0" applyFont="1" applyBorder="1" applyAlignment="1">
      <alignment horizontal="center" vertical="center"/>
    </xf>
    <xf numFmtId="0" fontId="3" fillId="0" borderId="5" xfId="0" applyFont="1" applyBorder="1" applyAlignment="1">
      <alignment horizontal="center" vertical="center"/>
    </xf>
    <xf numFmtId="0" fontId="7" fillId="0" borderId="0" xfId="0" applyFont="1" applyAlignment="1">
      <alignment horizontal="center"/>
    </xf>
    <xf numFmtId="0" fontId="8" fillId="0" borderId="0" xfId="0" applyFont="1" applyAlignment="1">
      <alignment horizontal="center"/>
    </xf>
    <xf numFmtId="0" fontId="10" fillId="0" borderId="0" xfId="0" applyFont="1" applyBorder="1" applyAlignment="1">
      <alignment horizont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3" fillId="0" borderId="1" xfId="0" applyFont="1" applyBorder="1" applyAlignment="1">
      <alignment horizontal="center" vertical="center" wrapText="1"/>
    </xf>
    <xf numFmtId="0" fontId="3" fillId="0" borderId="6" xfId="0" applyFont="1" applyBorder="1" applyAlignment="1">
      <alignment horizontal="center" vertical="center"/>
    </xf>
    <xf numFmtId="0" fontId="3" fillId="0" borderId="6" xfId="0" applyFont="1" applyBorder="1" applyAlignment="1">
      <alignment horizontal="center" vertical="center" wrapText="1"/>
    </xf>
    <xf numFmtId="0" fontId="3" fillId="0" borderId="1"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5" fillId="0" borderId="13" xfId="0" applyFont="1" applyBorder="1" applyAlignment="1">
      <alignment horizontal="center" vertical="center"/>
    </xf>
    <xf numFmtId="0" fontId="5" fillId="0" borderId="3" xfId="0" applyFont="1" applyBorder="1" applyAlignment="1">
      <alignment horizontal="center" vertical="center"/>
    </xf>
    <xf numFmtId="0" fontId="5" fillId="0" borderId="14" xfId="0" applyFont="1" applyBorder="1" applyAlignment="1">
      <alignment horizontal="center" vertical="center"/>
    </xf>
    <xf numFmtId="0" fontId="5" fillId="0" borderId="8"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15" fillId="0" borderId="0" xfId="0" applyFont="1" applyAlignment="1">
      <alignment horizontal="center"/>
    </xf>
    <xf numFmtId="0" fontId="5" fillId="0" borderId="12" xfId="0" applyFont="1" applyBorder="1" applyAlignment="1">
      <alignment horizontal="center"/>
    </xf>
    <xf numFmtId="0" fontId="11" fillId="0" borderId="7" xfId="0" applyFont="1" applyBorder="1" applyAlignment="1">
      <alignment horizontal="center"/>
    </xf>
    <xf numFmtId="0" fontId="11" fillId="0" borderId="8" xfId="0" applyFont="1" applyBorder="1" applyAlignment="1">
      <alignment horizontal="center"/>
    </xf>
    <xf numFmtId="0" fontId="3" fillId="0" borderId="0" xfId="0" applyFont="1" applyAlignment="1">
      <alignment horizontal="center" vertical="center"/>
    </xf>
    <xf numFmtId="0" fontId="6" fillId="0" borderId="0" xfId="0" applyFont="1" applyAlignment="1">
      <alignment horizontal="center" vertical="center"/>
    </xf>
    <xf numFmtId="0" fontId="9" fillId="0" borderId="0" xfId="0" applyFont="1" applyBorder="1" applyAlignment="1">
      <alignment horizontal="center"/>
    </xf>
    <xf numFmtId="0" fontId="5" fillId="0" borderId="0" xfId="0" applyFont="1" applyAlignment="1">
      <alignment horizontal="center" vertical="top" wrapText="1"/>
    </xf>
  </cellXfs>
  <cellStyles count="17">
    <cellStyle name="Comma0" xfId="1"/>
    <cellStyle name="Currency0" xfId="2"/>
    <cellStyle name="Date" xfId="3"/>
    <cellStyle name="Fixed" xfId="4"/>
    <cellStyle name="Normal" xfId="0" builtinId="0"/>
    <cellStyle name="똿뗦먛귟 [0.00]_PRODUCT DETAIL Q1" xfId="5"/>
    <cellStyle name="똿뗦먛귟_PRODUCT DETAIL Q1" xfId="6"/>
    <cellStyle name="믅됞 [0.00]_PRODUCT DETAIL Q1" xfId="7"/>
    <cellStyle name="믅됞_PRODUCT DETAIL Q1" xfId="8"/>
    <cellStyle name="백분율_HOBONG" xfId="9"/>
    <cellStyle name="뷭?_BOOKSHIP" xfId="10"/>
    <cellStyle name="콤마 [0]_1202" xfId="11"/>
    <cellStyle name="콤마_1202" xfId="12"/>
    <cellStyle name="통화 [0]_1202" xfId="13"/>
    <cellStyle name="통화_1202" xfId="14"/>
    <cellStyle name="표준_(정보부문)월별인원계획" xfId="15"/>
    <cellStyle name="표준_kc-elec system check list"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xdr:nvSpPr>
        <xdr:cNvPr id="6147" name="TextBox 8"/>
        <xdr:cNvSpPr txBox="1">
          <a:spLocks noChangeArrowheads="1"/>
        </xdr:cNvSpPr>
      </xdr:nvSpPr>
      <xdr:spPr>
        <a:xfrm>
          <a:off x="323215" y="50165"/>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panose="02020603050405020304" pitchFamily="12"/>
              <a:cs typeface="Times New Roman" panose="02020603050405020304" pitchFamily="12"/>
            </a:rPr>
            <a:t>UBND THÀNH PHỐ HỒ CHÍ MINH</a:t>
          </a:r>
        </a:p>
        <a:p>
          <a:pPr algn="ctr" rtl="0">
            <a:defRPr sz="1000"/>
          </a:pPr>
          <a:r>
            <a:rPr lang="vi-VN" sz="1000" b="1" i="0" u="none" strike="noStrike" baseline="0">
              <a:solidFill>
                <a:srgbClr val="000000"/>
              </a:solidFill>
              <a:latin typeface="Times New Roman" panose="02020603050405020304" pitchFamily="12"/>
              <a:cs typeface="Times New Roman" panose="02020603050405020304" pitchFamily="12"/>
            </a:rPr>
            <a:t>TRƯỜNG CAO ĐẲNG LÝ TỰ TRỌNG TP.HCM</a:t>
          </a: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xdr:nvSpPr>
        <xdr:cNvPr id="6148" name="TextBox 5"/>
        <xdr:cNvSpPr txBox="1">
          <a:spLocks noChangeArrowheads="1"/>
        </xdr:cNvSpPr>
      </xdr:nvSpPr>
      <xdr:spPr>
        <a:xfrm>
          <a:off x="3943350" y="38100"/>
          <a:ext cx="404622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CỘNG HÒA XÃ HỘI CHỦ NGHĨA VIỆT NAM</a:t>
          </a:r>
        </a:p>
        <a:p>
          <a:pPr algn="ctr" rtl="0">
            <a:defRPr sz="1000"/>
          </a:pPr>
          <a:r>
            <a:rPr lang="en-US" sz="1100" b="1" i="0" u="none" strike="noStrike" baseline="0">
              <a:solidFill>
                <a:srgbClr val="000000"/>
              </a:solidFill>
              <a:latin typeface="Times New Roman" panose="02020603050405020304" pitchFamily="12"/>
              <a:cs typeface="Times New Roman" panose="02020603050405020304" pitchFamily="12"/>
            </a:rPr>
            <a:t>Độc lập </a:t>
          </a:r>
          <a:r>
            <a:rPr lang="en-US" sz="1100" b="0" i="0" u="none" strike="noStrike" baseline="0">
              <a:solidFill>
                <a:srgbClr val="000000"/>
              </a:solidFill>
              <a:latin typeface="Times New Roman" panose="02020603050405020304" pitchFamily="12"/>
              <a:cs typeface="Times New Roman" panose="02020603050405020304" pitchFamily="12"/>
            </a:rPr>
            <a:t>-</a:t>
          </a:r>
          <a:r>
            <a:rPr lang="en-US" sz="1100" b="1" i="0" u="none" strike="noStrike" baseline="0">
              <a:solidFill>
                <a:srgbClr val="000000"/>
              </a:solidFill>
              <a:latin typeface="Times New Roman" panose="02020603050405020304" pitchFamily="12"/>
              <a:cs typeface="Times New Roman" panose="02020603050405020304" pitchFamily="12"/>
            </a:rPr>
            <a:t> Tự do </a:t>
          </a:r>
          <a:r>
            <a:rPr lang="en-US" sz="1100" b="0" i="0" u="none" strike="noStrike" baseline="0">
              <a:solidFill>
                <a:srgbClr val="000000"/>
              </a:solidFill>
              <a:latin typeface="Times New Roman" panose="02020603050405020304" pitchFamily="12"/>
              <a:cs typeface="Times New Roman" panose="02020603050405020304" pitchFamily="12"/>
            </a:rPr>
            <a:t>-</a:t>
          </a:r>
          <a:r>
            <a:rPr lang="en-US" sz="1100" b="1" i="0" u="none" strike="noStrike" baseline="0">
              <a:solidFill>
                <a:srgbClr val="000000"/>
              </a:solidFill>
              <a:latin typeface="Times New Roman" panose="02020603050405020304" pitchFamily="12"/>
              <a:cs typeface="Times New Roman" panose="02020603050405020304" pitchFamily="12"/>
            </a:rPr>
            <a:t> Hạnh phúc</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a:xfrm>
          <a:off x="1209675"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a:xfrm>
          <a:off x="5142865" y="372745"/>
          <a:ext cx="1641475"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9916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19050</xdr:rowOff>
    </xdr:from>
    <xdr:to>
      <xdr:col>2</xdr:col>
      <xdr:colOff>923925</xdr:colOff>
      <xdr:row>4</xdr:row>
      <xdr:rowOff>19050</xdr:rowOff>
    </xdr:to>
    <xdr:sp macro="" textlink="">
      <xdr:nvSpPr>
        <xdr:cNvPr id="2"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5"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19050</xdr:rowOff>
    </xdr:from>
    <xdr:to>
      <xdr:col>2</xdr:col>
      <xdr:colOff>923925</xdr:colOff>
      <xdr:row>4</xdr:row>
      <xdr:rowOff>19050</xdr:rowOff>
    </xdr:to>
    <xdr:sp macro="" textlink="">
      <xdr:nvSpPr>
        <xdr:cNvPr id="2"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5"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19050</xdr:rowOff>
    </xdr:from>
    <xdr:to>
      <xdr:col>2</xdr:col>
      <xdr:colOff>923925</xdr:colOff>
      <xdr:row>4</xdr:row>
      <xdr:rowOff>19050</xdr:rowOff>
    </xdr:to>
    <xdr:sp macro="" textlink="">
      <xdr:nvSpPr>
        <xdr:cNvPr id="2"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5"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19050</xdr:rowOff>
    </xdr:from>
    <xdr:to>
      <xdr:col>2</xdr:col>
      <xdr:colOff>923925</xdr:colOff>
      <xdr:row>4</xdr:row>
      <xdr:rowOff>19050</xdr:rowOff>
    </xdr:to>
    <xdr:sp macro="" textlink="">
      <xdr:nvSpPr>
        <xdr:cNvPr id="2"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5"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19050</xdr:rowOff>
    </xdr:from>
    <xdr:to>
      <xdr:col>2</xdr:col>
      <xdr:colOff>923925</xdr:colOff>
      <xdr:row>4</xdr:row>
      <xdr:rowOff>19050</xdr:rowOff>
    </xdr:to>
    <xdr:sp macro="" textlink="">
      <xdr:nvSpPr>
        <xdr:cNvPr id="2"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6"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2</xdr:col>
      <xdr:colOff>9525</xdr:colOff>
      <xdr:row>4</xdr:row>
      <xdr:rowOff>19050</xdr:rowOff>
    </xdr:from>
    <xdr:to>
      <xdr:col>2</xdr:col>
      <xdr:colOff>923925</xdr:colOff>
      <xdr:row>4</xdr:row>
      <xdr:rowOff>19050</xdr:rowOff>
    </xdr:to>
    <xdr:sp macro="" textlink="">
      <xdr:nvSpPr>
        <xdr:cNvPr id="5"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6"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2</xdr:col>
      <xdr:colOff>9525</xdr:colOff>
      <xdr:row>4</xdr:row>
      <xdr:rowOff>19050</xdr:rowOff>
    </xdr:from>
    <xdr:to>
      <xdr:col>2</xdr:col>
      <xdr:colOff>923925</xdr:colOff>
      <xdr:row>4</xdr:row>
      <xdr:rowOff>19050</xdr:rowOff>
    </xdr:to>
    <xdr:sp macro="" textlink="">
      <xdr:nvSpPr>
        <xdr:cNvPr id="5"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6"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9525</xdr:colOff>
      <xdr:row>4</xdr:row>
      <xdr:rowOff>19050</xdr:rowOff>
    </xdr:from>
    <xdr:to>
      <xdr:col>2</xdr:col>
      <xdr:colOff>923925</xdr:colOff>
      <xdr:row>4</xdr:row>
      <xdr:rowOff>19050</xdr:rowOff>
    </xdr:to>
    <xdr:sp macro="" textlink="">
      <xdr:nvSpPr>
        <xdr:cNvPr id="2"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5"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9525</xdr:colOff>
      <xdr:row>4</xdr:row>
      <xdr:rowOff>19050</xdr:rowOff>
    </xdr:from>
    <xdr:to>
      <xdr:col>2</xdr:col>
      <xdr:colOff>923925</xdr:colOff>
      <xdr:row>4</xdr:row>
      <xdr:rowOff>19050</xdr:rowOff>
    </xdr:to>
    <xdr:sp macro="" textlink="">
      <xdr:nvSpPr>
        <xdr:cNvPr id="2"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5"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9525</xdr:colOff>
      <xdr:row>4</xdr:row>
      <xdr:rowOff>19050</xdr:rowOff>
    </xdr:from>
    <xdr:to>
      <xdr:col>2</xdr:col>
      <xdr:colOff>923925</xdr:colOff>
      <xdr:row>4</xdr:row>
      <xdr:rowOff>19050</xdr:rowOff>
    </xdr:to>
    <xdr:sp macro="" textlink="">
      <xdr:nvSpPr>
        <xdr:cNvPr id="2"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5"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9525</xdr:colOff>
      <xdr:row>4</xdr:row>
      <xdr:rowOff>19050</xdr:rowOff>
    </xdr:from>
    <xdr:to>
      <xdr:col>2</xdr:col>
      <xdr:colOff>923925</xdr:colOff>
      <xdr:row>4</xdr:row>
      <xdr:rowOff>19050</xdr:rowOff>
    </xdr:to>
    <xdr:sp macro="" textlink="">
      <xdr:nvSpPr>
        <xdr:cNvPr id="2"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5"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9525</xdr:colOff>
      <xdr:row>4</xdr:row>
      <xdr:rowOff>19050</xdr:rowOff>
    </xdr:from>
    <xdr:to>
      <xdr:col>2</xdr:col>
      <xdr:colOff>923925</xdr:colOff>
      <xdr:row>4</xdr:row>
      <xdr:rowOff>19050</xdr:rowOff>
    </xdr:to>
    <xdr:sp macro="" textlink="">
      <xdr:nvSpPr>
        <xdr:cNvPr id="2"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5"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topLeftCell="A72" zoomScaleNormal="90" workbookViewId="0">
      <selection activeCell="B78" sqref="B78"/>
    </sheetView>
  </sheetViews>
  <sheetFormatPr defaultColWidth="9" defaultRowHeight="15"/>
  <cols>
    <col min="1" max="1" width="3.625" style="34" customWidth="1"/>
    <col min="2" max="2" width="62.625" style="5" customWidth="1"/>
    <col min="3" max="3" width="6.625" style="5" customWidth="1"/>
    <col min="4" max="4" width="7.625" style="34" customWidth="1"/>
    <col min="5" max="5" width="6.625" style="5" customWidth="1"/>
    <col min="6" max="6" width="7.625" style="5" customWidth="1"/>
    <col min="7" max="7" width="12.625" style="5" customWidth="1"/>
    <col min="8" max="16384" width="9" style="5"/>
  </cols>
  <sheetData>
    <row r="1" spans="1:20" ht="15" customHeight="1">
      <c r="A1" s="34" t="s">
        <v>0</v>
      </c>
      <c r="G1" s="35"/>
    </row>
    <row r="2" spans="1:20" ht="15" customHeight="1">
      <c r="A2" s="89"/>
      <c r="B2" s="89"/>
      <c r="C2" s="90"/>
      <c r="D2" s="90"/>
      <c r="E2" s="90"/>
      <c r="F2" s="90"/>
      <c r="G2" s="90"/>
      <c r="H2" s="24"/>
      <c r="I2" s="24"/>
      <c r="J2" s="24"/>
      <c r="K2" s="24"/>
      <c r="L2" s="24"/>
      <c r="M2" s="24"/>
      <c r="N2" s="24"/>
      <c r="O2" s="24"/>
      <c r="P2" s="24"/>
      <c r="Q2" s="24"/>
      <c r="R2" s="24"/>
      <c r="S2" s="24"/>
      <c r="T2" s="24"/>
    </row>
    <row r="3" spans="1:20" ht="9.9499999999999993" customHeight="1">
      <c r="A3" s="90"/>
      <c r="B3" s="90"/>
      <c r="C3" s="91"/>
      <c r="D3" s="91"/>
      <c r="E3" s="91"/>
      <c r="F3" s="91"/>
      <c r="G3" s="91"/>
      <c r="H3" s="24"/>
      <c r="I3" s="24"/>
      <c r="J3" s="24"/>
      <c r="K3" s="24"/>
      <c r="L3" s="24"/>
      <c r="M3" s="24"/>
      <c r="N3" s="24"/>
      <c r="O3" s="24"/>
      <c r="P3" s="24"/>
      <c r="Q3" s="24"/>
      <c r="R3" s="24"/>
      <c r="S3" s="24"/>
      <c r="T3" s="24"/>
    </row>
    <row r="4" spans="1:20" ht="21.95" customHeight="1">
      <c r="A4" s="92" t="s">
        <v>1</v>
      </c>
      <c r="B4" s="92"/>
      <c r="C4" s="92"/>
      <c r="D4" s="92"/>
      <c r="E4" s="92"/>
      <c r="F4" s="92"/>
      <c r="G4" s="92"/>
      <c r="H4" s="25"/>
      <c r="I4" s="25"/>
      <c r="J4" s="25"/>
      <c r="K4" s="25"/>
      <c r="L4" s="25"/>
      <c r="M4" s="25"/>
      <c r="N4" s="25"/>
      <c r="O4" s="25"/>
      <c r="P4" s="25"/>
      <c r="Q4" s="25"/>
      <c r="R4" s="25"/>
      <c r="S4" s="25"/>
      <c r="T4" s="25"/>
    </row>
    <row r="5" spans="1:20" s="2" customFormat="1" ht="15" customHeight="1">
      <c r="A5" s="36"/>
      <c r="B5" s="96" t="s">
        <v>2</v>
      </c>
      <c r="C5" s="96"/>
      <c r="D5" s="36"/>
      <c r="E5" s="36"/>
      <c r="F5" s="36"/>
      <c r="G5" s="37"/>
      <c r="H5" s="27"/>
      <c r="I5" s="27"/>
      <c r="J5" s="27"/>
      <c r="K5" s="27"/>
      <c r="L5" s="27"/>
      <c r="M5" s="27"/>
      <c r="N5" s="27"/>
      <c r="O5" s="27"/>
      <c r="P5" s="27"/>
      <c r="Q5" s="27"/>
      <c r="R5" s="27"/>
      <c r="S5" s="27"/>
      <c r="T5" s="27"/>
    </row>
    <row r="6" spans="1:20" s="2" customFormat="1" ht="15" customHeight="1">
      <c r="A6" s="38"/>
      <c r="B6" s="97" t="s">
        <v>3</v>
      </c>
      <c r="C6" s="97"/>
      <c r="D6" s="39"/>
      <c r="E6" s="40"/>
      <c r="F6" s="40"/>
      <c r="G6" s="40"/>
      <c r="H6" s="27"/>
      <c r="I6" s="27"/>
      <c r="J6" s="27"/>
      <c r="K6" s="27"/>
      <c r="L6" s="27"/>
      <c r="M6" s="27"/>
      <c r="N6" s="27"/>
      <c r="O6" s="27"/>
      <c r="P6" s="27"/>
      <c r="Q6" s="27"/>
      <c r="R6" s="27"/>
      <c r="S6" s="27"/>
      <c r="T6" s="27"/>
    </row>
    <row r="7" spans="1:20" s="3" customFormat="1" ht="24.95" customHeight="1">
      <c r="A7" s="41" t="s">
        <v>4</v>
      </c>
      <c r="B7" s="42" t="s">
        <v>5</v>
      </c>
      <c r="C7" s="42" t="s">
        <v>6</v>
      </c>
      <c r="D7" s="41" t="s">
        <v>7</v>
      </c>
      <c r="E7" s="41" t="s">
        <v>8</v>
      </c>
      <c r="F7" s="41" t="s">
        <v>9</v>
      </c>
      <c r="G7" s="42" t="s">
        <v>10</v>
      </c>
    </row>
    <row r="8" spans="1:20" s="3" customFormat="1" ht="15" customHeight="1">
      <c r="A8" s="43" t="s">
        <v>11</v>
      </c>
      <c r="B8" s="44" t="s">
        <v>12</v>
      </c>
      <c r="C8" s="11"/>
      <c r="D8" s="43">
        <f>SUM(D9,D16,D20,D23,D25)</f>
        <v>0</v>
      </c>
      <c r="E8" s="43">
        <f>SUM(E9,E16,E20,E23,E25)</f>
        <v>0</v>
      </c>
      <c r="F8" s="43">
        <f t="shared" ref="F8" si="0">SUM(F9,F16,F20,F23,F25)</f>
        <v>0</v>
      </c>
      <c r="G8" s="45"/>
    </row>
    <row r="9" spans="1:20" s="3" customFormat="1" ht="14.1" customHeight="1">
      <c r="A9" s="46" t="s">
        <v>13</v>
      </c>
      <c r="B9" s="47" t="s">
        <v>14</v>
      </c>
      <c r="C9" s="11"/>
      <c r="D9" s="11"/>
      <c r="E9" s="45"/>
      <c r="F9" s="45"/>
      <c r="G9" s="45"/>
    </row>
    <row r="10" spans="1:20" s="3" customFormat="1" ht="24.95" customHeight="1">
      <c r="A10" s="87"/>
      <c r="B10" s="48" t="s">
        <v>15</v>
      </c>
      <c r="C10" s="49">
        <v>10</v>
      </c>
      <c r="D10" s="11"/>
      <c r="E10" s="45"/>
      <c r="F10" s="45"/>
      <c r="G10" s="45"/>
    </row>
    <row r="11" spans="1:20" s="3" customFormat="1" ht="14.1" customHeight="1">
      <c r="A11" s="100"/>
      <c r="B11" s="50" t="s">
        <v>16</v>
      </c>
      <c r="C11" s="49" t="s">
        <v>17</v>
      </c>
      <c r="D11" s="11"/>
      <c r="E11" s="45"/>
      <c r="F11" s="45"/>
      <c r="G11" s="45"/>
    </row>
    <row r="12" spans="1:20" s="3" customFormat="1" ht="14.1" customHeight="1">
      <c r="A12" s="100"/>
      <c r="B12" s="50" t="s">
        <v>18</v>
      </c>
      <c r="C12" s="49" t="s">
        <v>19</v>
      </c>
      <c r="D12" s="11"/>
      <c r="E12" s="45"/>
      <c r="F12" s="45"/>
      <c r="G12" s="45"/>
    </row>
    <row r="13" spans="1:20" s="3" customFormat="1" ht="14.1" customHeight="1">
      <c r="A13" s="100"/>
      <c r="B13" s="50" t="s">
        <v>20</v>
      </c>
      <c r="C13" s="49">
        <v>-2</v>
      </c>
      <c r="D13" s="11"/>
      <c r="E13" s="45"/>
      <c r="F13" s="45"/>
      <c r="G13" s="45"/>
    </row>
    <row r="14" spans="1:20" s="3" customFormat="1" ht="14.1" customHeight="1">
      <c r="A14" s="100"/>
      <c r="B14" s="47" t="s">
        <v>21</v>
      </c>
      <c r="C14" s="11">
        <v>-3</v>
      </c>
      <c r="D14" s="11"/>
      <c r="E14" s="45"/>
      <c r="F14" s="45"/>
      <c r="G14" s="45"/>
    </row>
    <row r="15" spans="1:20" s="3" customFormat="1" ht="14.1" customHeight="1">
      <c r="A15" s="88"/>
      <c r="B15" s="47" t="s">
        <v>22</v>
      </c>
      <c r="C15" s="11">
        <v>-5</v>
      </c>
      <c r="D15" s="11"/>
      <c r="E15" s="45"/>
      <c r="F15" s="45"/>
      <c r="G15" s="45"/>
    </row>
    <row r="16" spans="1:20" s="3" customFormat="1" ht="24.95" customHeight="1">
      <c r="A16" s="46" t="s">
        <v>23</v>
      </c>
      <c r="B16" s="51" t="s">
        <v>24</v>
      </c>
      <c r="C16" s="11"/>
      <c r="D16" s="11"/>
      <c r="E16" s="45"/>
      <c r="F16" s="45"/>
      <c r="G16" s="45"/>
    </row>
    <row r="17" spans="1:7" s="3" customFormat="1" ht="14.1" customHeight="1">
      <c r="A17" s="87"/>
      <c r="B17" s="51" t="s">
        <v>25</v>
      </c>
      <c r="C17" s="49">
        <v>5</v>
      </c>
      <c r="D17" s="11"/>
      <c r="E17" s="45"/>
      <c r="F17" s="45"/>
      <c r="G17" s="45"/>
    </row>
    <row r="18" spans="1:7" s="3" customFormat="1" ht="14.1" customHeight="1">
      <c r="A18" s="100"/>
      <c r="B18" s="51" t="s">
        <v>26</v>
      </c>
      <c r="C18" s="49">
        <v>5</v>
      </c>
      <c r="D18" s="11"/>
      <c r="E18" s="45"/>
      <c r="F18" s="45"/>
      <c r="G18" s="45"/>
    </row>
    <row r="19" spans="1:7" s="3" customFormat="1" ht="14.1" customHeight="1">
      <c r="A19" s="88"/>
      <c r="B19" s="48" t="s">
        <v>27</v>
      </c>
      <c r="C19" s="49" t="s">
        <v>28</v>
      </c>
      <c r="D19" s="11"/>
      <c r="E19" s="45"/>
      <c r="F19" s="45"/>
      <c r="G19" s="45"/>
    </row>
    <row r="20" spans="1:7" s="3" customFormat="1" ht="14.1" customHeight="1">
      <c r="A20" s="46" t="s">
        <v>29</v>
      </c>
      <c r="B20" s="48" t="s">
        <v>30</v>
      </c>
      <c r="C20" s="49"/>
      <c r="D20" s="11"/>
      <c r="E20" s="45"/>
      <c r="F20" s="45"/>
      <c r="G20" s="45"/>
    </row>
    <row r="21" spans="1:7" s="3" customFormat="1" ht="14.1" customHeight="1">
      <c r="A21" s="87"/>
      <c r="B21" s="48" t="s">
        <v>31</v>
      </c>
      <c r="C21" s="49">
        <v>5</v>
      </c>
      <c r="D21" s="11"/>
      <c r="E21" s="45"/>
      <c r="F21" s="45"/>
      <c r="G21" s="45"/>
    </row>
    <row r="22" spans="1:7" s="3" customFormat="1" ht="14.1" customHeight="1">
      <c r="A22" s="88"/>
      <c r="B22" s="48" t="s">
        <v>32</v>
      </c>
      <c r="C22" s="49">
        <v>-5</v>
      </c>
      <c r="D22" s="11"/>
      <c r="E22" s="45"/>
      <c r="F22" s="45"/>
      <c r="G22" s="45"/>
    </row>
    <row r="23" spans="1:7" s="3" customFormat="1" ht="14.1" customHeight="1">
      <c r="A23" s="46" t="s">
        <v>33</v>
      </c>
      <c r="B23" s="48" t="s">
        <v>34</v>
      </c>
      <c r="C23" s="11"/>
      <c r="D23" s="11"/>
      <c r="E23" s="45"/>
      <c r="F23" s="45"/>
      <c r="G23" s="45"/>
    </row>
    <row r="24" spans="1:7" s="3" customFormat="1" ht="25.5">
      <c r="A24" s="46"/>
      <c r="B24" s="48" t="s">
        <v>35</v>
      </c>
      <c r="C24" s="11">
        <v>5</v>
      </c>
      <c r="D24" s="11"/>
      <c r="E24" s="45"/>
      <c r="F24" s="45"/>
      <c r="G24" s="45"/>
    </row>
    <row r="25" spans="1:7" s="3" customFormat="1" ht="14.1" customHeight="1">
      <c r="A25" s="46" t="s">
        <v>36</v>
      </c>
      <c r="B25" s="47" t="s">
        <v>37</v>
      </c>
      <c r="C25" s="11"/>
      <c r="D25" s="11"/>
      <c r="E25" s="45"/>
      <c r="F25" s="45"/>
      <c r="G25" s="45"/>
    </row>
    <row r="26" spans="1:7" s="3" customFormat="1" ht="14.1" customHeight="1">
      <c r="A26" s="87"/>
      <c r="B26" s="47" t="s">
        <v>38</v>
      </c>
      <c r="C26" s="11">
        <v>10</v>
      </c>
      <c r="D26" s="11"/>
      <c r="E26" s="45"/>
      <c r="F26" s="45"/>
      <c r="G26" s="45"/>
    </row>
    <row r="27" spans="1:7" s="3" customFormat="1" ht="14.1" customHeight="1">
      <c r="A27" s="100"/>
      <c r="B27" s="47" t="s">
        <v>39</v>
      </c>
      <c r="C27" s="11">
        <v>9</v>
      </c>
      <c r="D27" s="11"/>
      <c r="E27" s="45"/>
      <c r="F27" s="45"/>
      <c r="G27" s="45"/>
    </row>
    <row r="28" spans="1:7" s="3" customFormat="1" ht="14.1" customHeight="1">
      <c r="A28" s="100"/>
      <c r="B28" s="47" t="s">
        <v>40</v>
      </c>
      <c r="C28" s="11">
        <v>8</v>
      </c>
      <c r="D28" s="11"/>
      <c r="E28" s="45"/>
      <c r="F28" s="45"/>
      <c r="G28" s="45"/>
    </row>
    <row r="29" spans="1:7" s="3" customFormat="1" ht="14.1" customHeight="1">
      <c r="A29" s="100"/>
      <c r="B29" s="47" t="s">
        <v>41</v>
      </c>
      <c r="C29" s="11">
        <v>7</v>
      </c>
      <c r="D29" s="11"/>
      <c r="E29" s="45"/>
      <c r="F29" s="45"/>
      <c r="G29" s="45"/>
    </row>
    <row r="30" spans="1:7" s="3" customFormat="1" ht="14.1" customHeight="1">
      <c r="A30" s="100"/>
      <c r="B30" s="47" t="s">
        <v>42</v>
      </c>
      <c r="C30" s="11">
        <v>6</v>
      </c>
      <c r="D30" s="11"/>
      <c r="E30" s="45"/>
      <c r="F30" s="45"/>
      <c r="G30" s="45"/>
    </row>
    <row r="31" spans="1:7" s="3" customFormat="1" ht="14.1" customHeight="1">
      <c r="A31" s="88"/>
      <c r="B31" s="47" t="s">
        <v>43</v>
      </c>
      <c r="C31" s="11">
        <v>5</v>
      </c>
      <c r="D31" s="11"/>
      <c r="E31" s="45"/>
      <c r="F31" s="45"/>
      <c r="G31" s="45"/>
    </row>
    <row r="32" spans="1:7" s="3" customFormat="1" ht="14.1" customHeight="1">
      <c r="A32" s="46"/>
      <c r="B32" s="52" t="s">
        <v>44</v>
      </c>
      <c r="C32" s="11"/>
      <c r="D32" s="53" t="s">
        <v>45</v>
      </c>
      <c r="E32" s="45"/>
      <c r="F32" s="45"/>
      <c r="G32" s="45"/>
    </row>
    <row r="33" spans="1:7" s="3" customFormat="1" ht="14.1" customHeight="1">
      <c r="A33" s="43" t="s">
        <v>46</v>
      </c>
      <c r="B33" s="44" t="s">
        <v>47</v>
      </c>
      <c r="C33" s="11"/>
      <c r="D33" s="43">
        <f>SUM(D34,D36,D46)</f>
        <v>0</v>
      </c>
      <c r="E33" s="45"/>
      <c r="F33" s="45"/>
      <c r="G33" s="45"/>
    </row>
    <row r="34" spans="1:7" s="3" customFormat="1" ht="25.5">
      <c r="A34" s="46" t="s">
        <v>13</v>
      </c>
      <c r="B34" s="48" t="s">
        <v>48</v>
      </c>
      <c r="C34" s="11"/>
      <c r="D34" s="11">
        <f>D35</f>
        <v>0</v>
      </c>
      <c r="E34" s="45"/>
      <c r="F34" s="45"/>
      <c r="G34" s="45"/>
    </row>
    <row r="35" spans="1:7" s="3" customFormat="1" ht="14.1" customHeight="1">
      <c r="A35" s="46"/>
      <c r="B35" s="47" t="s">
        <v>49</v>
      </c>
      <c r="C35" s="11">
        <v>5</v>
      </c>
      <c r="D35" s="11"/>
      <c r="E35" s="45"/>
      <c r="F35" s="45"/>
      <c r="G35" s="45"/>
    </row>
    <row r="36" spans="1:7" s="3" customFormat="1" ht="14.1" customHeight="1">
      <c r="A36" s="46" t="s">
        <v>23</v>
      </c>
      <c r="B36" s="47" t="s">
        <v>50</v>
      </c>
      <c r="C36" s="11"/>
      <c r="D36" s="11"/>
      <c r="E36" s="45"/>
      <c r="F36" s="45"/>
      <c r="G36" s="45"/>
    </row>
    <row r="37" spans="1:7" s="3" customFormat="1" ht="14.1" customHeight="1">
      <c r="A37" s="87"/>
      <c r="B37" s="50" t="s">
        <v>51</v>
      </c>
      <c r="C37" s="49">
        <v>5</v>
      </c>
      <c r="D37" s="11"/>
      <c r="E37" s="45"/>
      <c r="F37" s="45"/>
      <c r="G37" s="45"/>
    </row>
    <row r="38" spans="1:7" s="3" customFormat="1" ht="14.1" customHeight="1">
      <c r="A38" s="100"/>
      <c r="B38" s="54" t="s">
        <v>52</v>
      </c>
      <c r="C38" s="49">
        <v>5</v>
      </c>
      <c r="D38" s="11"/>
      <c r="E38" s="45"/>
      <c r="F38" s="45"/>
      <c r="G38" s="45"/>
    </row>
    <row r="39" spans="1:7" s="3" customFormat="1" ht="14.1" customHeight="1">
      <c r="A39" s="100"/>
      <c r="B39" s="50" t="s">
        <v>53</v>
      </c>
      <c r="C39" s="49">
        <v>5</v>
      </c>
      <c r="D39" s="11"/>
      <c r="E39" s="45"/>
      <c r="F39" s="45"/>
      <c r="G39" s="45"/>
    </row>
    <row r="40" spans="1:7" s="3" customFormat="1" ht="14.1" customHeight="1">
      <c r="A40" s="100"/>
      <c r="B40" s="50" t="s">
        <v>54</v>
      </c>
      <c r="C40" s="49">
        <v>5</v>
      </c>
      <c r="D40" s="11"/>
      <c r="E40" s="45"/>
      <c r="F40" s="45"/>
      <c r="G40" s="45"/>
    </row>
    <row r="41" spans="1:7" s="3" customFormat="1" ht="14.1" customHeight="1">
      <c r="A41" s="100"/>
      <c r="B41" s="50" t="s">
        <v>55</v>
      </c>
      <c r="C41" s="49">
        <v>5</v>
      </c>
      <c r="D41" s="11"/>
      <c r="E41" s="45"/>
      <c r="F41" s="45"/>
      <c r="G41" s="45"/>
    </row>
    <row r="42" spans="1:7" s="3" customFormat="1" ht="14.1" customHeight="1">
      <c r="A42" s="100"/>
      <c r="B42" s="50" t="s">
        <v>56</v>
      </c>
      <c r="C42" s="49">
        <v>5</v>
      </c>
      <c r="D42" s="11"/>
      <c r="E42" s="45"/>
      <c r="F42" s="45"/>
      <c r="G42" s="45"/>
    </row>
    <row r="43" spans="1:7" s="3" customFormat="1" ht="25.5">
      <c r="A43" s="100"/>
      <c r="B43" s="55" t="s">
        <v>57</v>
      </c>
      <c r="C43" s="49">
        <v>5</v>
      </c>
      <c r="D43" s="11"/>
      <c r="E43" s="45"/>
      <c r="F43" s="45"/>
      <c r="G43" s="45"/>
    </row>
    <row r="44" spans="1:7" s="3" customFormat="1" ht="14.1" customHeight="1">
      <c r="A44" s="100"/>
      <c r="B44" s="56" t="s">
        <v>58</v>
      </c>
      <c r="C44" s="11">
        <v>5</v>
      </c>
      <c r="D44" s="11"/>
      <c r="E44" s="45"/>
      <c r="F44" s="45"/>
      <c r="G44" s="45"/>
    </row>
    <row r="45" spans="1:7" s="3" customFormat="1" ht="14.1" customHeight="1">
      <c r="A45" s="88"/>
      <c r="B45" s="47" t="s">
        <v>59</v>
      </c>
      <c r="C45" s="11">
        <v>5</v>
      </c>
      <c r="D45" s="11"/>
      <c r="E45" s="45"/>
      <c r="F45" s="45"/>
      <c r="G45" s="45"/>
    </row>
    <row r="46" spans="1:7" s="3" customFormat="1" ht="14.1" customHeight="1">
      <c r="A46" s="46" t="s">
        <v>29</v>
      </c>
      <c r="B46" s="47" t="s">
        <v>60</v>
      </c>
      <c r="C46" s="11"/>
      <c r="D46" s="11"/>
      <c r="E46" s="45"/>
      <c r="F46" s="45"/>
      <c r="G46" s="45"/>
    </row>
    <row r="47" spans="1:7" s="3" customFormat="1" ht="14.1" customHeight="1">
      <c r="A47" s="87"/>
      <c r="B47" s="57" t="s">
        <v>61</v>
      </c>
      <c r="C47" s="58">
        <v>-1</v>
      </c>
      <c r="D47" s="11"/>
      <c r="E47" s="45"/>
      <c r="F47" s="45"/>
      <c r="G47" s="45"/>
    </row>
    <row r="48" spans="1:7" s="3" customFormat="1" ht="14.1" customHeight="1">
      <c r="A48" s="100"/>
      <c r="B48" s="47" t="s">
        <v>62</v>
      </c>
      <c r="C48" s="11">
        <v>-2</v>
      </c>
      <c r="D48" s="11"/>
      <c r="E48" s="45"/>
      <c r="F48" s="45"/>
      <c r="G48" s="45"/>
    </row>
    <row r="49" spans="1:7" s="3" customFormat="1" ht="14.1" customHeight="1">
      <c r="A49" s="100"/>
      <c r="B49" s="47" t="s">
        <v>63</v>
      </c>
      <c r="C49" s="11">
        <v>-5</v>
      </c>
      <c r="D49" s="11"/>
      <c r="E49" s="45"/>
      <c r="F49" s="45"/>
      <c r="G49" s="45"/>
    </row>
    <row r="50" spans="1:7" s="3" customFormat="1" ht="14.1" customHeight="1">
      <c r="A50" s="100"/>
      <c r="B50" s="57" t="s">
        <v>64</v>
      </c>
      <c r="C50" s="11">
        <v>-5</v>
      </c>
      <c r="D50" s="11"/>
      <c r="E50" s="45"/>
      <c r="F50" s="45"/>
      <c r="G50" s="45"/>
    </row>
    <row r="51" spans="1:7" s="3" customFormat="1" ht="14.1" customHeight="1">
      <c r="A51" s="100"/>
      <c r="B51" s="47" t="s">
        <v>65</v>
      </c>
      <c r="C51" s="11">
        <v>-5</v>
      </c>
      <c r="D51" s="11"/>
      <c r="E51" s="45"/>
      <c r="F51" s="45"/>
      <c r="G51" s="45"/>
    </row>
    <row r="52" spans="1:7" s="3" customFormat="1" ht="14.1" customHeight="1">
      <c r="A52" s="100"/>
      <c r="B52" s="47" t="s">
        <v>66</v>
      </c>
      <c r="C52" s="11">
        <v>-2</v>
      </c>
      <c r="D52" s="11"/>
      <c r="E52" s="45"/>
      <c r="F52" s="45"/>
      <c r="G52" s="45"/>
    </row>
    <row r="53" spans="1:7" s="3" customFormat="1" ht="14.1" customHeight="1">
      <c r="A53" s="100"/>
      <c r="B53" s="47" t="s">
        <v>67</v>
      </c>
      <c r="C53" s="11">
        <v>-10</v>
      </c>
      <c r="D53" s="11"/>
      <c r="E53" s="45"/>
      <c r="F53" s="45"/>
      <c r="G53" s="45"/>
    </row>
    <row r="54" spans="1:7" s="3" customFormat="1" ht="14.1" customHeight="1">
      <c r="A54" s="88"/>
      <c r="B54" s="47" t="s">
        <v>68</v>
      </c>
      <c r="C54" s="11">
        <v>-5</v>
      </c>
      <c r="D54" s="11"/>
      <c r="E54" s="45"/>
      <c r="F54" s="45"/>
      <c r="G54" s="45"/>
    </row>
    <row r="55" spans="1:7" s="3" customFormat="1" ht="14.1" customHeight="1">
      <c r="A55" s="46"/>
      <c r="B55" s="52" t="s">
        <v>69</v>
      </c>
      <c r="C55" s="11"/>
      <c r="D55" s="53" t="s">
        <v>70</v>
      </c>
      <c r="E55" s="45"/>
      <c r="F55" s="45"/>
      <c r="G55" s="45"/>
    </row>
    <row r="56" spans="1:7" s="3" customFormat="1" ht="14.1" customHeight="1">
      <c r="A56" s="43" t="s">
        <v>71</v>
      </c>
      <c r="B56" s="44" t="s">
        <v>72</v>
      </c>
      <c r="C56" s="11"/>
      <c r="D56" s="43">
        <f>SUM(D57,D62,D70)</f>
        <v>0</v>
      </c>
      <c r="E56" s="45"/>
      <c r="F56" s="45"/>
      <c r="G56" s="45"/>
    </row>
    <row r="57" spans="1:7" s="3" customFormat="1" ht="24.95" customHeight="1">
      <c r="A57" s="46" t="s">
        <v>13</v>
      </c>
      <c r="B57" s="48" t="s">
        <v>73</v>
      </c>
      <c r="C57" s="11"/>
      <c r="D57" s="11">
        <f>SUM(D58:D61)</f>
        <v>0</v>
      </c>
      <c r="E57" s="45"/>
      <c r="F57" s="45"/>
      <c r="G57" s="45"/>
    </row>
    <row r="58" spans="1:7" s="3" customFormat="1" ht="24.95" customHeight="1">
      <c r="A58" s="101"/>
      <c r="B58" s="51" t="s">
        <v>74</v>
      </c>
      <c r="C58" s="11">
        <v>4</v>
      </c>
      <c r="D58" s="11"/>
      <c r="E58" s="45"/>
      <c r="F58" s="45"/>
      <c r="G58" s="45"/>
    </row>
    <row r="59" spans="1:7" s="3" customFormat="1" ht="24.95" customHeight="1">
      <c r="A59" s="101"/>
      <c r="B59" s="51" t="s">
        <v>75</v>
      </c>
      <c r="C59" s="11">
        <v>5</v>
      </c>
      <c r="D59" s="11"/>
      <c r="E59" s="45"/>
      <c r="F59" s="45"/>
      <c r="G59" s="45"/>
    </row>
    <row r="60" spans="1:7" s="3" customFormat="1" ht="24.95" customHeight="1">
      <c r="A60" s="101"/>
      <c r="B60" s="51" t="s">
        <v>76</v>
      </c>
      <c r="C60" s="11">
        <v>10</v>
      </c>
      <c r="D60" s="11"/>
      <c r="E60" s="45"/>
      <c r="F60" s="45"/>
      <c r="G60" s="45"/>
    </row>
    <row r="61" spans="1:7" s="3" customFormat="1" ht="24.95" customHeight="1">
      <c r="A61" s="101"/>
      <c r="B61" s="48" t="s">
        <v>77</v>
      </c>
      <c r="C61" s="11">
        <v>5</v>
      </c>
      <c r="D61" s="11"/>
      <c r="E61" s="45"/>
      <c r="F61" s="45"/>
      <c r="G61" s="45"/>
    </row>
    <row r="62" spans="1:7" s="3" customFormat="1" ht="14.1" customHeight="1">
      <c r="A62" s="46" t="s">
        <v>23</v>
      </c>
      <c r="B62" s="47" t="s">
        <v>78</v>
      </c>
      <c r="C62" s="11"/>
      <c r="D62" s="11"/>
      <c r="E62" s="45"/>
      <c r="F62" s="45"/>
      <c r="G62" s="45"/>
    </row>
    <row r="63" spans="1:7" s="3" customFormat="1" ht="14.1" customHeight="1">
      <c r="A63" s="87"/>
      <c r="B63" s="57" t="s">
        <v>79</v>
      </c>
      <c r="C63" s="58">
        <v>5</v>
      </c>
      <c r="D63" s="11"/>
      <c r="E63" s="45"/>
      <c r="F63" s="45"/>
      <c r="G63" s="45"/>
    </row>
    <row r="64" spans="1:7" s="3" customFormat="1" ht="14.1" customHeight="1">
      <c r="A64" s="100"/>
      <c r="B64" s="50" t="s">
        <v>80</v>
      </c>
      <c r="C64" s="49">
        <v>5</v>
      </c>
      <c r="D64" s="11"/>
      <c r="E64" s="45"/>
      <c r="F64" s="45"/>
      <c r="G64" s="45"/>
    </row>
    <row r="65" spans="1:7" s="3" customFormat="1" ht="14.1" customHeight="1">
      <c r="A65" s="100"/>
      <c r="B65" s="47" t="s">
        <v>81</v>
      </c>
      <c r="C65" s="11">
        <v>5</v>
      </c>
      <c r="D65" s="11"/>
      <c r="E65" s="45"/>
      <c r="F65" s="45"/>
      <c r="G65" s="45"/>
    </row>
    <row r="66" spans="1:7" s="3" customFormat="1" ht="14.1" customHeight="1">
      <c r="A66" s="100"/>
      <c r="B66" s="56" t="s">
        <v>82</v>
      </c>
      <c r="C66" s="11">
        <v>5</v>
      </c>
      <c r="D66" s="11"/>
      <c r="E66" s="45"/>
      <c r="F66" s="45"/>
      <c r="G66" s="45"/>
    </row>
    <row r="67" spans="1:7" s="3" customFormat="1" ht="14.1" customHeight="1">
      <c r="A67" s="100"/>
      <c r="B67" s="56" t="s">
        <v>83</v>
      </c>
      <c r="C67" s="11">
        <v>5</v>
      </c>
      <c r="D67" s="11"/>
      <c r="E67" s="45"/>
      <c r="F67" s="45"/>
      <c r="G67" s="45"/>
    </row>
    <row r="68" spans="1:7" s="3" customFormat="1" ht="14.1" customHeight="1">
      <c r="A68" s="100"/>
      <c r="B68" s="47" t="s">
        <v>84</v>
      </c>
      <c r="C68" s="58">
        <v>5</v>
      </c>
      <c r="D68" s="11"/>
      <c r="E68" s="45"/>
      <c r="F68" s="45"/>
      <c r="G68" s="45"/>
    </row>
    <row r="69" spans="1:7" s="3" customFormat="1" ht="25.5">
      <c r="A69" s="88"/>
      <c r="B69" s="48" t="s">
        <v>85</v>
      </c>
      <c r="C69" s="58">
        <v>5</v>
      </c>
      <c r="D69" s="11"/>
      <c r="E69" s="45"/>
      <c r="F69" s="45"/>
      <c r="G69" s="45"/>
    </row>
    <row r="70" spans="1:7" s="3" customFormat="1" ht="14.1" customHeight="1">
      <c r="A70" s="46" t="s">
        <v>29</v>
      </c>
      <c r="B70" s="56" t="s">
        <v>86</v>
      </c>
      <c r="C70" s="11"/>
      <c r="D70" s="11"/>
      <c r="E70" s="45"/>
      <c r="F70" s="45"/>
      <c r="G70" s="45"/>
    </row>
    <row r="71" spans="1:7" s="3" customFormat="1" ht="14.1" customHeight="1">
      <c r="A71" s="46"/>
      <c r="B71" s="57" t="s">
        <v>87</v>
      </c>
      <c r="C71" s="58">
        <v>3</v>
      </c>
      <c r="D71" s="11"/>
      <c r="E71" s="45"/>
      <c r="F71" s="45"/>
      <c r="G71" s="45"/>
    </row>
    <row r="72" spans="1:7" s="3" customFormat="1" ht="14.1" customHeight="1">
      <c r="A72" s="46"/>
      <c r="B72" s="47" t="s">
        <v>88</v>
      </c>
      <c r="C72" s="58">
        <v>5</v>
      </c>
      <c r="D72" s="11"/>
      <c r="E72" s="45"/>
      <c r="F72" s="45"/>
      <c r="G72" s="45"/>
    </row>
    <row r="73" spans="1:7" s="3" customFormat="1" ht="14.1" customHeight="1">
      <c r="A73" s="46"/>
      <c r="B73" s="52" t="s">
        <v>69</v>
      </c>
      <c r="C73" s="11"/>
      <c r="D73" s="53" t="s">
        <v>70</v>
      </c>
      <c r="E73" s="45"/>
      <c r="F73" s="45"/>
      <c r="G73" s="45"/>
    </row>
    <row r="74" spans="1:7" s="3" customFormat="1" ht="14.1" customHeight="1">
      <c r="A74" s="46"/>
      <c r="B74" s="52" t="s">
        <v>89</v>
      </c>
      <c r="C74" s="11"/>
      <c r="D74" s="11"/>
      <c r="E74" s="45"/>
      <c r="F74" s="45"/>
      <c r="G74" s="45"/>
    </row>
    <row r="75" spans="1:7" s="3" customFormat="1" ht="14.1" customHeight="1">
      <c r="A75" s="43" t="s">
        <v>90</v>
      </c>
      <c r="B75" s="44" t="s">
        <v>91</v>
      </c>
      <c r="C75" s="11"/>
      <c r="D75" s="43">
        <f>SUM(D76,D93,D98)</f>
        <v>0</v>
      </c>
      <c r="E75" s="45"/>
      <c r="F75" s="45"/>
      <c r="G75" s="45"/>
    </row>
    <row r="76" spans="1:7" s="3" customFormat="1" ht="14.1" customHeight="1">
      <c r="A76" s="46" t="s">
        <v>13</v>
      </c>
      <c r="B76" s="48" t="s">
        <v>92</v>
      </c>
      <c r="C76" s="11"/>
      <c r="D76" s="11">
        <f>SUM(D77:D92)</f>
        <v>0</v>
      </c>
      <c r="E76" s="45"/>
      <c r="F76" s="45"/>
      <c r="G76" s="45"/>
    </row>
    <row r="77" spans="1:7" s="3" customFormat="1" ht="24.95" customHeight="1">
      <c r="A77" s="87"/>
      <c r="B77" s="51" t="s">
        <v>93</v>
      </c>
      <c r="C77" s="11">
        <v>10</v>
      </c>
      <c r="D77" s="11"/>
      <c r="E77" s="45"/>
      <c r="F77" s="45"/>
      <c r="G77" s="45"/>
    </row>
    <row r="78" spans="1:7" s="3" customFormat="1" ht="24.95" customHeight="1">
      <c r="A78" s="100"/>
      <c r="B78" s="51" t="s">
        <v>94</v>
      </c>
      <c r="C78" s="11">
        <v>8</v>
      </c>
      <c r="D78" s="11"/>
      <c r="E78" s="45"/>
      <c r="F78" s="45"/>
      <c r="G78" s="45"/>
    </row>
    <row r="79" spans="1:7" s="3" customFormat="1" ht="14.1" customHeight="1">
      <c r="A79" s="100"/>
      <c r="B79" s="47" t="s">
        <v>95</v>
      </c>
      <c r="C79" s="11">
        <v>6</v>
      </c>
      <c r="D79" s="11"/>
      <c r="E79" s="45"/>
      <c r="F79" s="45"/>
      <c r="G79" s="45"/>
    </row>
    <row r="80" spans="1:7" s="3" customFormat="1" ht="14.1" customHeight="1">
      <c r="A80" s="100"/>
      <c r="B80" s="47" t="s">
        <v>96</v>
      </c>
      <c r="C80" s="11">
        <v>4</v>
      </c>
      <c r="D80" s="11"/>
      <c r="E80" s="45"/>
      <c r="F80" s="45"/>
      <c r="G80" s="45"/>
    </row>
    <row r="81" spans="1:7" s="3" customFormat="1" ht="24.95" customHeight="1">
      <c r="A81" s="100"/>
      <c r="B81" s="48" t="s">
        <v>97</v>
      </c>
      <c r="C81" s="11">
        <v>5</v>
      </c>
      <c r="D81" s="11"/>
      <c r="E81" s="45"/>
      <c r="F81" s="45"/>
      <c r="G81" s="45"/>
    </row>
    <row r="82" spans="1:7" s="3" customFormat="1" ht="14.1" customHeight="1">
      <c r="A82" s="100"/>
      <c r="B82" s="55" t="s">
        <v>98</v>
      </c>
      <c r="C82" s="49">
        <v>5</v>
      </c>
      <c r="D82" s="11"/>
      <c r="E82" s="45"/>
      <c r="F82" s="45"/>
      <c r="G82" s="45"/>
    </row>
    <row r="83" spans="1:7" s="3" customFormat="1" ht="14.1" customHeight="1">
      <c r="A83" s="100"/>
      <c r="B83" s="55" t="s">
        <v>99</v>
      </c>
      <c r="C83" s="49">
        <v>10</v>
      </c>
      <c r="D83" s="11"/>
      <c r="E83" s="45"/>
      <c r="F83" s="45"/>
      <c r="G83" s="45"/>
    </row>
    <row r="84" spans="1:7" s="3" customFormat="1" ht="14.1" customHeight="1">
      <c r="A84" s="100"/>
      <c r="B84" s="50" t="s">
        <v>100</v>
      </c>
      <c r="C84" s="49">
        <v>5</v>
      </c>
      <c r="D84" s="11"/>
      <c r="E84" s="45"/>
      <c r="F84" s="45"/>
      <c r="G84" s="45"/>
    </row>
    <row r="85" spans="1:7" s="3" customFormat="1" ht="14.1" customHeight="1">
      <c r="A85" s="100"/>
      <c r="B85" s="50" t="s">
        <v>101</v>
      </c>
      <c r="C85" s="49">
        <v>5</v>
      </c>
      <c r="D85" s="11"/>
      <c r="E85" s="45"/>
      <c r="F85" s="45"/>
      <c r="G85" s="45"/>
    </row>
    <row r="86" spans="1:7" s="3" customFormat="1" ht="25.5">
      <c r="A86" s="100"/>
      <c r="B86" s="59" t="s">
        <v>102</v>
      </c>
      <c r="C86" s="49">
        <v>5</v>
      </c>
      <c r="D86" s="11"/>
      <c r="E86" s="45"/>
      <c r="F86" s="45"/>
      <c r="G86" s="45"/>
    </row>
    <row r="87" spans="1:7" s="3" customFormat="1" ht="14.1" customHeight="1">
      <c r="A87" s="100"/>
      <c r="B87" s="50" t="s">
        <v>103</v>
      </c>
      <c r="C87" s="49">
        <v>5</v>
      </c>
      <c r="D87" s="11"/>
      <c r="E87" s="45"/>
      <c r="F87" s="45"/>
      <c r="G87" s="45"/>
    </row>
    <row r="88" spans="1:7" s="3" customFormat="1" ht="14.1" customHeight="1">
      <c r="A88" s="100"/>
      <c r="B88" s="55" t="s">
        <v>104</v>
      </c>
      <c r="C88" s="49">
        <v>5</v>
      </c>
      <c r="D88" s="11"/>
      <c r="E88" s="45"/>
      <c r="F88" s="45"/>
      <c r="G88" s="45"/>
    </row>
    <row r="89" spans="1:7" s="3" customFormat="1" ht="14.1" customHeight="1">
      <c r="A89" s="100"/>
      <c r="B89" s="55" t="s">
        <v>105</v>
      </c>
      <c r="C89" s="49">
        <v>3</v>
      </c>
      <c r="D89" s="11"/>
      <c r="E89" s="45"/>
      <c r="F89" s="45"/>
      <c r="G89" s="45"/>
    </row>
    <row r="90" spans="1:7" s="3" customFormat="1" ht="14.1" customHeight="1">
      <c r="A90" s="100"/>
      <c r="B90" s="55" t="s">
        <v>106</v>
      </c>
      <c r="C90" s="49">
        <v>5</v>
      </c>
      <c r="D90" s="11"/>
      <c r="E90" s="45"/>
      <c r="F90" s="45"/>
      <c r="G90" s="45"/>
    </row>
    <row r="91" spans="1:7" s="3" customFormat="1" ht="14.1" customHeight="1">
      <c r="A91" s="100"/>
      <c r="B91" s="55" t="s">
        <v>107</v>
      </c>
      <c r="C91" s="49">
        <v>3</v>
      </c>
      <c r="D91" s="11"/>
      <c r="E91" s="45"/>
      <c r="F91" s="45"/>
      <c r="G91" s="45"/>
    </row>
    <row r="92" spans="1:7" s="3" customFormat="1" ht="14.1" customHeight="1">
      <c r="A92" s="88"/>
      <c r="B92" s="55" t="s">
        <v>108</v>
      </c>
      <c r="C92" s="49">
        <v>5</v>
      </c>
      <c r="D92" s="11"/>
      <c r="E92" s="45"/>
      <c r="F92" s="45"/>
      <c r="G92" s="45"/>
    </row>
    <row r="93" spans="1:7" s="3" customFormat="1" ht="14.1" customHeight="1">
      <c r="A93" s="46" t="s">
        <v>23</v>
      </c>
      <c r="B93" s="50" t="s">
        <v>109</v>
      </c>
      <c r="C93" s="49"/>
      <c r="D93" s="11">
        <f>SUM(D94:D97)</f>
        <v>0</v>
      </c>
      <c r="E93" s="45"/>
      <c r="F93" s="45"/>
      <c r="G93" s="45"/>
    </row>
    <row r="94" spans="1:7" s="3" customFormat="1" ht="14.1" customHeight="1">
      <c r="A94" s="87"/>
      <c r="B94" s="57" t="s">
        <v>110</v>
      </c>
      <c r="C94" s="49">
        <v>5</v>
      </c>
      <c r="D94" s="11"/>
      <c r="E94" s="45"/>
      <c r="F94" s="45"/>
      <c r="G94" s="45"/>
    </row>
    <row r="95" spans="1:7" s="3" customFormat="1" ht="14.1" customHeight="1">
      <c r="A95" s="100"/>
      <c r="B95" s="57" t="s">
        <v>111</v>
      </c>
      <c r="C95" s="49">
        <v>5</v>
      </c>
      <c r="D95" s="11"/>
      <c r="E95" s="45"/>
      <c r="F95" s="45"/>
      <c r="G95" s="45"/>
    </row>
    <row r="96" spans="1:7" s="3" customFormat="1" ht="14.1" customHeight="1">
      <c r="A96" s="100"/>
      <c r="B96" s="57" t="s">
        <v>112</v>
      </c>
      <c r="C96" s="49">
        <v>10</v>
      </c>
      <c r="D96" s="11"/>
      <c r="E96" s="45"/>
      <c r="F96" s="45"/>
      <c r="G96" s="45"/>
    </row>
    <row r="97" spans="1:7" s="3" customFormat="1" ht="14.1" customHeight="1">
      <c r="A97" s="88"/>
      <c r="B97" s="57" t="s">
        <v>113</v>
      </c>
      <c r="C97" s="58">
        <v>5</v>
      </c>
      <c r="D97" s="11"/>
      <c r="E97" s="45"/>
      <c r="F97" s="45"/>
      <c r="G97" s="45"/>
    </row>
    <row r="98" spans="1:7" s="3" customFormat="1" ht="24.95" customHeight="1">
      <c r="A98" s="46" t="s">
        <v>29</v>
      </c>
      <c r="B98" s="55" t="s">
        <v>114</v>
      </c>
      <c r="C98" s="49"/>
      <c r="D98" s="11">
        <f>SUM(D99:D100)</f>
        <v>0</v>
      </c>
      <c r="E98" s="45"/>
      <c r="F98" s="45"/>
      <c r="G98" s="45"/>
    </row>
    <row r="99" spans="1:7" s="3" customFormat="1" ht="14.1" customHeight="1">
      <c r="A99" s="87"/>
      <c r="B99" s="57" t="s">
        <v>115</v>
      </c>
      <c r="C99" s="49">
        <v>5</v>
      </c>
      <c r="D99" s="11"/>
      <c r="E99" s="45"/>
      <c r="F99" s="45"/>
      <c r="G99" s="45"/>
    </row>
    <row r="100" spans="1:7" s="3" customFormat="1" ht="14.1" customHeight="1">
      <c r="A100" s="88"/>
      <c r="B100" s="57" t="s">
        <v>116</v>
      </c>
      <c r="C100" s="49">
        <v>2</v>
      </c>
      <c r="D100" s="11"/>
      <c r="E100" s="45"/>
      <c r="F100" s="45"/>
      <c r="G100" s="45"/>
    </row>
    <row r="101" spans="1:7" s="3" customFormat="1" ht="14.1" customHeight="1">
      <c r="A101" s="60"/>
      <c r="B101" s="61" t="s">
        <v>117</v>
      </c>
      <c r="C101" s="49"/>
      <c r="D101" s="53" t="s">
        <v>118</v>
      </c>
      <c r="E101" s="45"/>
      <c r="F101" s="45"/>
      <c r="G101" s="45"/>
    </row>
    <row r="102" spans="1:7" s="3" customFormat="1" ht="25.5">
      <c r="A102" s="62" t="s">
        <v>119</v>
      </c>
      <c r="B102" s="55" t="s">
        <v>120</v>
      </c>
      <c r="C102" s="49"/>
      <c r="D102" s="43">
        <f>SUM(D103:D110)</f>
        <v>0</v>
      </c>
      <c r="E102" s="45"/>
      <c r="F102" s="45"/>
      <c r="G102" s="45"/>
    </row>
    <row r="103" spans="1:7" s="3" customFormat="1" ht="14.1" customHeight="1">
      <c r="A103" s="93"/>
      <c r="B103" s="56" t="s">
        <v>121</v>
      </c>
      <c r="C103" s="49">
        <v>20</v>
      </c>
      <c r="D103" s="11"/>
      <c r="E103" s="45"/>
      <c r="F103" s="45"/>
      <c r="G103" s="45"/>
    </row>
    <row r="104" spans="1:7" s="3" customFormat="1" ht="14.1" customHeight="1">
      <c r="A104" s="94"/>
      <c r="B104" s="56" t="s">
        <v>122</v>
      </c>
      <c r="C104" s="49">
        <v>10</v>
      </c>
      <c r="D104" s="11"/>
      <c r="E104" s="45"/>
      <c r="F104" s="45"/>
      <c r="G104" s="45"/>
    </row>
    <row r="105" spans="1:7" s="3" customFormat="1" ht="14.1" customHeight="1">
      <c r="A105" s="94"/>
      <c r="B105" s="57" t="s">
        <v>123</v>
      </c>
      <c r="C105" s="58">
        <v>10</v>
      </c>
      <c r="D105" s="11"/>
      <c r="E105" s="45"/>
      <c r="F105" s="45"/>
      <c r="G105" s="45"/>
    </row>
    <row r="106" spans="1:7" s="3" customFormat="1" ht="14.1" customHeight="1">
      <c r="A106" s="94"/>
      <c r="B106" s="57" t="s">
        <v>124</v>
      </c>
      <c r="C106" s="58">
        <v>10</v>
      </c>
      <c r="D106" s="11"/>
      <c r="E106" s="45"/>
      <c r="F106" s="45"/>
      <c r="G106" s="45"/>
    </row>
    <row r="107" spans="1:7" s="3" customFormat="1" ht="14.1" customHeight="1">
      <c r="A107" s="94"/>
      <c r="B107" s="57" t="s">
        <v>125</v>
      </c>
      <c r="C107" s="58">
        <v>5</v>
      </c>
      <c r="D107" s="11"/>
      <c r="E107" s="45"/>
      <c r="F107" s="45"/>
      <c r="G107" s="45"/>
    </row>
    <row r="108" spans="1:7" s="3" customFormat="1" ht="14.1" customHeight="1">
      <c r="A108" s="94"/>
      <c r="B108" s="57" t="s">
        <v>126</v>
      </c>
      <c r="C108" s="58">
        <v>5</v>
      </c>
      <c r="D108" s="11"/>
      <c r="E108" s="45"/>
      <c r="F108" s="45"/>
      <c r="G108" s="45"/>
    </row>
    <row r="109" spans="1:7" s="3" customFormat="1" ht="14.1" customHeight="1">
      <c r="A109" s="94"/>
      <c r="B109" s="57" t="s">
        <v>127</v>
      </c>
      <c r="C109" s="58">
        <v>10</v>
      </c>
      <c r="D109" s="11"/>
      <c r="E109" s="45"/>
      <c r="F109" s="45"/>
      <c r="G109" s="45"/>
    </row>
    <row r="110" spans="1:7" s="3" customFormat="1" ht="14.1" customHeight="1">
      <c r="A110" s="95"/>
      <c r="B110" s="57" t="s">
        <v>128</v>
      </c>
      <c r="C110" s="58">
        <v>15</v>
      </c>
      <c r="D110" s="11"/>
      <c r="E110" s="45"/>
      <c r="F110" s="45"/>
      <c r="G110" s="45"/>
    </row>
    <row r="111" spans="1:7" s="3" customFormat="1" ht="18" customHeight="1">
      <c r="A111" s="11"/>
      <c r="B111" s="16" t="s">
        <v>129</v>
      </c>
      <c r="C111" s="45"/>
      <c r="D111" s="11"/>
      <c r="E111" s="45"/>
      <c r="F111" s="45"/>
      <c r="G111" s="45"/>
    </row>
    <row r="112" spans="1:7" ht="5.0999999999999996" customHeight="1"/>
    <row r="113" spans="1:7" ht="15" customHeight="1">
      <c r="B113" s="63"/>
      <c r="C113" s="98" t="s">
        <v>130</v>
      </c>
      <c r="D113" s="98"/>
      <c r="E113" s="98"/>
      <c r="F113" s="98"/>
      <c r="G113" s="98"/>
    </row>
    <row r="114" spans="1:7" ht="15" customHeight="1">
      <c r="B114" s="21" t="s">
        <v>131</v>
      </c>
      <c r="C114" s="99" t="s">
        <v>132</v>
      </c>
      <c r="D114" s="99"/>
      <c r="E114" s="99"/>
      <c r="F114" s="99"/>
      <c r="G114" s="99"/>
    </row>
    <row r="115" spans="1:7" ht="15" customHeight="1"/>
    <row r="116" spans="1:7" ht="15" customHeight="1"/>
    <row r="117" spans="1:7" ht="20.100000000000001" customHeight="1"/>
    <row r="118" spans="1:7" ht="20.100000000000001" customHeight="1">
      <c r="A118" s="5">
        <v>1</v>
      </c>
    </row>
    <row r="119" spans="1:7" ht="20.100000000000001" customHeight="1">
      <c r="A119" s="5"/>
    </row>
    <row r="120" spans="1:7" ht="20.100000000000001" customHeight="1">
      <c r="A120" s="5"/>
    </row>
  </sheetData>
  <mergeCells count="22">
    <mergeCell ref="A103:A110"/>
    <mergeCell ref="B5:C5"/>
    <mergeCell ref="B6:C6"/>
    <mergeCell ref="C113:G113"/>
    <mergeCell ref="C114:G114"/>
    <mergeCell ref="A10:A15"/>
    <mergeCell ref="A17:A19"/>
    <mergeCell ref="A21:A22"/>
    <mergeCell ref="A26:A31"/>
    <mergeCell ref="A37:A45"/>
    <mergeCell ref="A47:A54"/>
    <mergeCell ref="A58:A59"/>
    <mergeCell ref="A60:A61"/>
    <mergeCell ref="A63:A69"/>
    <mergeCell ref="A77:A92"/>
    <mergeCell ref="A94:A97"/>
    <mergeCell ref="A99:A100"/>
    <mergeCell ref="A2:B2"/>
    <mergeCell ref="C2:G2"/>
    <mergeCell ref="A3:B3"/>
    <mergeCell ref="C3:G3"/>
    <mergeCell ref="A4:G4"/>
  </mergeCells>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
  <sheetViews>
    <sheetView view="pageBreakPreview" topLeftCell="A39" zoomScaleNormal="100" workbookViewId="0">
      <selection activeCell="E88" sqref="E88:I88"/>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02" t="s">
        <v>134</v>
      </c>
      <c r="B2" s="102"/>
      <c r="C2" s="102"/>
      <c r="D2" s="102"/>
      <c r="E2" s="91" t="s">
        <v>135</v>
      </c>
      <c r="F2" s="91"/>
      <c r="G2" s="91"/>
      <c r="H2" s="91"/>
      <c r="I2" s="91"/>
      <c r="J2" s="24"/>
      <c r="K2" s="24"/>
      <c r="L2" s="24"/>
      <c r="M2" s="24"/>
      <c r="N2" s="24"/>
      <c r="O2" s="24"/>
      <c r="P2" s="24"/>
      <c r="Q2" s="24"/>
      <c r="R2" s="24"/>
      <c r="S2" s="24"/>
      <c r="T2" s="24"/>
    </row>
    <row r="3" spans="1:20" ht="17.100000000000001" customHeight="1">
      <c r="A3" s="91" t="s">
        <v>136</v>
      </c>
      <c r="B3" s="91"/>
      <c r="C3" s="91"/>
      <c r="D3" s="91"/>
      <c r="E3" s="92" t="s">
        <v>137</v>
      </c>
      <c r="F3" s="92"/>
      <c r="G3" s="92"/>
      <c r="H3" s="92"/>
      <c r="I3" s="92"/>
      <c r="J3" s="24"/>
      <c r="K3" s="24"/>
      <c r="L3" s="24"/>
      <c r="M3" s="24"/>
      <c r="N3" s="24"/>
      <c r="O3" s="24"/>
      <c r="P3" s="24"/>
      <c r="Q3" s="24"/>
      <c r="R3" s="24"/>
      <c r="S3" s="24"/>
      <c r="T3" s="24"/>
    </row>
    <row r="4" spans="1:20" ht="17.100000000000001" customHeight="1">
      <c r="A4" s="91" t="s">
        <v>138</v>
      </c>
      <c r="B4" s="91"/>
      <c r="C4" s="91"/>
      <c r="D4" s="91"/>
      <c r="E4" s="90"/>
      <c r="F4" s="90"/>
      <c r="G4" s="90"/>
      <c r="H4" s="90"/>
      <c r="I4" s="90"/>
      <c r="J4" s="24"/>
      <c r="K4" s="24"/>
      <c r="L4" s="24"/>
      <c r="M4" s="24"/>
      <c r="N4" s="24"/>
      <c r="O4" s="24"/>
      <c r="P4" s="24"/>
      <c r="Q4" s="24"/>
      <c r="R4" s="24"/>
      <c r="S4" s="24"/>
      <c r="T4" s="24"/>
    </row>
    <row r="5" spans="1:20" s="1" customFormat="1" ht="12" customHeight="1">
      <c r="A5" s="105"/>
      <c r="B5" s="105"/>
      <c r="C5" s="105"/>
      <c r="D5" s="105"/>
      <c r="E5" s="8"/>
      <c r="J5" s="8"/>
      <c r="K5" s="8"/>
      <c r="L5" s="8"/>
      <c r="M5" s="8"/>
      <c r="N5" s="8"/>
      <c r="O5" s="8"/>
      <c r="P5" s="8"/>
      <c r="Q5" s="8"/>
      <c r="R5" s="8"/>
      <c r="S5" s="8"/>
      <c r="T5" s="8"/>
    </row>
    <row r="6" spans="1:20" ht="24.95" customHeight="1">
      <c r="A6" s="106" t="s">
        <v>139</v>
      </c>
      <c r="B6" s="106"/>
      <c r="C6" s="106"/>
      <c r="D6" s="106"/>
      <c r="E6" s="106"/>
      <c r="F6" s="106"/>
      <c r="G6" s="106"/>
      <c r="H6" s="106"/>
      <c r="I6" s="106"/>
      <c r="J6" s="25"/>
      <c r="K6" s="25"/>
      <c r="L6" s="25"/>
      <c r="M6" s="25"/>
      <c r="N6" s="25"/>
      <c r="O6" s="25"/>
      <c r="P6" s="25"/>
      <c r="Q6" s="25"/>
      <c r="R6" s="25"/>
      <c r="S6" s="25"/>
      <c r="T6" s="25"/>
    </row>
    <row r="7" spans="1:20" s="2" customFormat="1" ht="20.100000000000001" customHeight="1">
      <c r="A7" s="106" t="s">
        <v>140</v>
      </c>
      <c r="B7" s="106"/>
      <c r="C7" s="106"/>
      <c r="D7" s="106"/>
      <c r="E7" s="106"/>
      <c r="F7" s="106"/>
      <c r="G7" s="106"/>
      <c r="H7" s="106"/>
      <c r="I7" s="106"/>
      <c r="J7" s="26"/>
      <c r="K7" s="26"/>
      <c r="L7" s="26"/>
      <c r="M7" s="26"/>
      <c r="N7" s="26"/>
      <c r="O7" s="26"/>
      <c r="P7" s="26"/>
      <c r="Q7" s="26"/>
      <c r="R7" s="26"/>
      <c r="S7" s="26"/>
      <c r="T7" s="26"/>
    </row>
    <row r="8" spans="1:20" s="2" customFormat="1" ht="18" customHeight="1">
      <c r="A8" s="107" t="s">
        <v>141</v>
      </c>
      <c r="B8" s="107"/>
      <c r="C8" s="107"/>
      <c r="D8" s="107"/>
      <c r="E8" s="107"/>
      <c r="F8" s="107"/>
      <c r="G8" s="107"/>
      <c r="H8" s="107"/>
      <c r="I8" s="107"/>
      <c r="J8" s="27"/>
      <c r="K8" s="27"/>
      <c r="L8" s="27"/>
      <c r="M8" s="27"/>
      <c r="N8" s="27"/>
      <c r="O8" s="27"/>
      <c r="P8" s="27"/>
      <c r="Q8" s="27"/>
      <c r="R8" s="27"/>
      <c r="S8" s="27"/>
      <c r="T8" s="27"/>
    </row>
    <row r="9" spans="1:20" s="2" customFormat="1" ht="12" customHeight="1">
      <c r="A9" s="9"/>
      <c r="B9" s="9"/>
      <c r="C9" s="9"/>
      <c r="D9" s="9"/>
      <c r="E9" s="9"/>
      <c r="F9" s="9"/>
      <c r="G9" s="9"/>
      <c r="H9" s="9"/>
      <c r="I9" s="9"/>
      <c r="J9" s="27"/>
      <c r="K9" s="27"/>
      <c r="L9" s="27"/>
      <c r="M9" s="27"/>
      <c r="N9" s="27"/>
      <c r="O9" s="27"/>
      <c r="P9" s="27"/>
      <c r="Q9" s="27"/>
      <c r="R9" s="27"/>
      <c r="S9" s="27"/>
      <c r="T9" s="27"/>
    </row>
    <row r="10" spans="1:20" s="3" customFormat="1" ht="18" customHeight="1">
      <c r="A10" s="110" t="s">
        <v>4</v>
      </c>
      <c r="B10" s="110" t="s">
        <v>142</v>
      </c>
      <c r="C10" s="116" t="s">
        <v>143</v>
      </c>
      <c r="D10" s="117"/>
      <c r="E10" s="108" t="s">
        <v>144</v>
      </c>
      <c r="F10" s="109"/>
      <c r="G10" s="108" t="s">
        <v>145</v>
      </c>
      <c r="H10" s="109"/>
      <c r="I10" s="113" t="s">
        <v>10</v>
      </c>
    </row>
    <row r="11" spans="1:20" s="3" customFormat="1" ht="30" customHeight="1">
      <c r="A11" s="111"/>
      <c r="B11" s="112"/>
      <c r="C11" s="118"/>
      <c r="D11" s="119"/>
      <c r="E11" s="10" t="s">
        <v>146</v>
      </c>
      <c r="F11" s="10" t="s">
        <v>147</v>
      </c>
      <c r="G11" s="10" t="s">
        <v>146</v>
      </c>
      <c r="H11" s="10" t="s">
        <v>147</v>
      </c>
      <c r="I11" s="111"/>
    </row>
    <row r="12" spans="1:20" s="3" customFormat="1" ht="17.45" customHeight="1">
      <c r="A12" s="11">
        <v>1</v>
      </c>
      <c r="B12" s="12"/>
      <c r="C12" s="13"/>
      <c r="D12" s="14"/>
      <c r="E12" s="11"/>
      <c r="F12" s="15" t="str">
        <f>IF(AND(E12&gt;=90),"Xuất sắc",IF(AND(E12&gt;=80),"Tốt",IF(AND(E12&gt;=70),"Khá",IF(AND(E12&gt;=60),"TB",IF(AND(E12&gt;=50),"TB",IF(AND(E12&lt;50),IF(AND(E12&gt;0),"Yếu",IF(AND(E12=0),"Không XL"," "))))))))</f>
        <v>Không XL</v>
      </c>
      <c r="G12" s="11"/>
      <c r="H12" s="15" t="str">
        <f>IF(AND(G12&gt;=90),"Xuất sắc",IF(AND(G12&gt;=80),"Tốt",IF(AND(G12&gt;=70),"Khá",IF(AND(G12&gt;=60),"TB",IF(AND(G12&gt;=50),"TB",IF(AND(G12&lt;50),IF(AND(G12&gt;0),"Yếu",IF(AND(G12=0),"Không XL"," "))))))))</f>
        <v>Không XL</v>
      </c>
      <c r="I12" s="31"/>
    </row>
    <row r="13" spans="1:20" s="3" customFormat="1" ht="17.45" customHeight="1">
      <c r="A13" s="11">
        <v>2</v>
      </c>
      <c r="B13" s="12"/>
      <c r="C13" s="13"/>
      <c r="D13" s="14"/>
      <c r="E13" s="11"/>
      <c r="F13" s="15" t="str">
        <f t="shared" ref="F13:F76" si="0">IF(AND(E13&gt;=90),"Xuất sắc",IF(AND(E13&gt;=80),"Tốt",IF(AND(E13&gt;=70),"Khá",IF(AND(E13&gt;=60),"TB",IF(AND(E13&gt;=50),"TB",IF(AND(E13&lt;50),IF(AND(E13&gt;0),"Yếu",IF(AND(E13=0),"Không XL"," "))))))))</f>
        <v>Không XL</v>
      </c>
      <c r="G13" s="11"/>
      <c r="H13" s="15" t="str">
        <f t="shared" ref="H13:H76" si="1">IF(AND(G13&gt;=90),"Xuất sắc",IF(AND(G13&gt;=80),"Tốt",IF(AND(G13&gt;=70),"Khá",IF(AND(G13&gt;=60),"TB",IF(AND(G13&gt;=50),"TB",IF(AND(G13&lt;50),IF(AND(G13&gt;0),"Yếu",IF(AND(G13=0),"Không XL"," "))))))))</f>
        <v>Không XL</v>
      </c>
      <c r="I13" s="31"/>
    </row>
    <row r="14" spans="1:20" s="3" customFormat="1" ht="17.45" customHeight="1">
      <c r="A14" s="11">
        <v>3</v>
      </c>
      <c r="B14" s="12"/>
      <c r="C14" s="13"/>
      <c r="D14" s="14"/>
      <c r="E14" s="11"/>
      <c r="F14" s="15" t="str">
        <f t="shared" si="0"/>
        <v>Không XL</v>
      </c>
      <c r="G14" s="11"/>
      <c r="H14" s="15" t="str">
        <f t="shared" si="1"/>
        <v>Không XL</v>
      </c>
      <c r="I14" s="31"/>
    </row>
    <row r="15" spans="1:20" s="3" customFormat="1" ht="17.45" customHeight="1">
      <c r="A15" s="11">
        <v>4</v>
      </c>
      <c r="B15" s="12"/>
      <c r="C15" s="13"/>
      <c r="D15" s="14"/>
      <c r="E15" s="11"/>
      <c r="F15" s="15" t="str">
        <f t="shared" si="0"/>
        <v>Không XL</v>
      </c>
      <c r="G15" s="11"/>
      <c r="H15" s="15" t="str">
        <f t="shared" si="1"/>
        <v>Không XL</v>
      </c>
      <c r="I15" s="16"/>
    </row>
    <row r="16" spans="1:20" s="3" customFormat="1" ht="17.45" customHeight="1">
      <c r="A16" s="11">
        <v>5</v>
      </c>
      <c r="B16" s="12"/>
      <c r="C16" s="13"/>
      <c r="D16" s="14"/>
      <c r="E16" s="11"/>
      <c r="F16" s="15" t="str">
        <f t="shared" si="0"/>
        <v>Không XL</v>
      </c>
      <c r="G16" s="11"/>
      <c r="H16" s="15" t="str">
        <f t="shared" si="1"/>
        <v>Không XL</v>
      </c>
      <c r="I16" s="16"/>
    </row>
    <row r="17" spans="1:9" s="3" customFormat="1" ht="17.45" customHeight="1">
      <c r="A17" s="11">
        <v>6</v>
      </c>
      <c r="B17" s="12"/>
      <c r="C17" s="13"/>
      <c r="D17" s="14"/>
      <c r="E17" s="11"/>
      <c r="F17" s="15" t="str">
        <f t="shared" si="0"/>
        <v>Không XL</v>
      </c>
      <c r="G17" s="11"/>
      <c r="H17" s="15" t="str">
        <f t="shared" si="1"/>
        <v>Không XL</v>
      </c>
      <c r="I17" s="16"/>
    </row>
    <row r="18" spans="1:9" s="3" customFormat="1" ht="17.45" customHeight="1">
      <c r="A18" s="11">
        <v>7</v>
      </c>
      <c r="B18" s="12"/>
      <c r="C18" s="13"/>
      <c r="D18" s="14"/>
      <c r="E18" s="11"/>
      <c r="F18" s="15" t="str">
        <f t="shared" si="0"/>
        <v>Không XL</v>
      </c>
      <c r="G18" s="11"/>
      <c r="H18" s="15" t="str">
        <f t="shared" si="1"/>
        <v>Không XL</v>
      </c>
      <c r="I18" s="16"/>
    </row>
    <row r="19" spans="1:9" s="3" customFormat="1" ht="17.45" customHeight="1">
      <c r="A19" s="11">
        <v>8</v>
      </c>
      <c r="B19" s="12"/>
      <c r="C19" s="13"/>
      <c r="D19" s="14"/>
      <c r="E19" s="11"/>
      <c r="F19" s="15" t="str">
        <f t="shared" si="0"/>
        <v>Không XL</v>
      </c>
      <c r="G19" s="11"/>
      <c r="H19" s="15" t="str">
        <f t="shared" si="1"/>
        <v>Không XL</v>
      </c>
      <c r="I19" s="16"/>
    </row>
    <row r="20" spans="1:9" s="3" customFormat="1" ht="17.45" customHeight="1">
      <c r="A20" s="11">
        <v>9</v>
      </c>
      <c r="B20" s="12"/>
      <c r="C20" s="13"/>
      <c r="D20" s="14"/>
      <c r="E20" s="11"/>
      <c r="F20" s="15" t="str">
        <f t="shared" si="0"/>
        <v>Không XL</v>
      </c>
      <c r="G20" s="11"/>
      <c r="H20" s="15" t="str">
        <f t="shared" si="1"/>
        <v>Không XL</v>
      </c>
      <c r="I20" s="31"/>
    </row>
    <row r="21" spans="1:9" s="3" customFormat="1" ht="17.45" customHeight="1">
      <c r="A21" s="11">
        <v>10</v>
      </c>
      <c r="B21" s="12"/>
      <c r="C21" s="13"/>
      <c r="D21" s="14"/>
      <c r="E21" s="11"/>
      <c r="F21" s="15" t="str">
        <f t="shared" si="0"/>
        <v>Không XL</v>
      </c>
      <c r="G21" s="11"/>
      <c r="H21" s="15" t="str">
        <f t="shared" si="1"/>
        <v>Không XL</v>
      </c>
      <c r="I21" s="31"/>
    </row>
    <row r="22" spans="1:9" s="3" customFormat="1" ht="17.45" customHeight="1">
      <c r="A22" s="11">
        <v>11</v>
      </c>
      <c r="B22" s="12"/>
      <c r="C22" s="13"/>
      <c r="D22" s="14"/>
      <c r="E22" s="11"/>
      <c r="F22" s="15" t="str">
        <f t="shared" si="0"/>
        <v>Không XL</v>
      </c>
      <c r="G22" s="11"/>
      <c r="H22" s="15" t="str">
        <f t="shared" si="1"/>
        <v>Không XL</v>
      </c>
      <c r="I22" s="31"/>
    </row>
    <row r="23" spans="1:9" s="3" customFormat="1" ht="17.45" customHeight="1">
      <c r="A23" s="11">
        <v>12</v>
      </c>
      <c r="B23" s="12"/>
      <c r="C23" s="13"/>
      <c r="D23" s="14"/>
      <c r="E23" s="11"/>
      <c r="F23" s="15" t="str">
        <f t="shared" si="0"/>
        <v>Không XL</v>
      </c>
      <c r="G23" s="11"/>
      <c r="H23" s="15" t="str">
        <f t="shared" si="1"/>
        <v>Không XL</v>
      </c>
      <c r="I23" s="16"/>
    </row>
    <row r="24" spans="1:9" s="3" customFormat="1" ht="17.45" customHeight="1">
      <c r="A24" s="11">
        <v>13</v>
      </c>
      <c r="B24" s="12"/>
      <c r="C24" s="13"/>
      <c r="D24" s="14"/>
      <c r="E24" s="11"/>
      <c r="F24" s="15" t="str">
        <f t="shared" si="0"/>
        <v>Không XL</v>
      </c>
      <c r="G24" s="11"/>
      <c r="H24" s="15" t="str">
        <f t="shared" si="1"/>
        <v>Không XL</v>
      </c>
      <c r="I24" s="16"/>
    </row>
    <row r="25" spans="1:9" s="3" customFormat="1" ht="17.45" customHeight="1">
      <c r="A25" s="11">
        <v>14</v>
      </c>
      <c r="B25" s="12"/>
      <c r="C25" s="13"/>
      <c r="D25" s="14"/>
      <c r="E25" s="11"/>
      <c r="F25" s="15" t="str">
        <f t="shared" si="0"/>
        <v>Không XL</v>
      </c>
      <c r="G25" s="11"/>
      <c r="H25" s="15" t="str">
        <f t="shared" si="1"/>
        <v>Không XL</v>
      </c>
      <c r="I25" s="16"/>
    </row>
    <row r="26" spans="1:9" s="3" customFormat="1" ht="17.45" customHeight="1">
      <c r="A26" s="11">
        <v>15</v>
      </c>
      <c r="B26" s="12"/>
      <c r="C26" s="13"/>
      <c r="D26" s="14"/>
      <c r="E26" s="11"/>
      <c r="F26" s="15" t="str">
        <f t="shared" si="0"/>
        <v>Không XL</v>
      </c>
      <c r="G26" s="11"/>
      <c r="H26" s="15" t="str">
        <f t="shared" si="1"/>
        <v>Không XL</v>
      </c>
      <c r="I26" s="16"/>
    </row>
    <row r="27" spans="1:9" s="3" customFormat="1" ht="17.45" customHeight="1">
      <c r="A27" s="11">
        <v>16</v>
      </c>
      <c r="B27" s="12"/>
      <c r="C27" s="13"/>
      <c r="D27" s="14"/>
      <c r="E27" s="11"/>
      <c r="F27" s="15" t="str">
        <f t="shared" si="0"/>
        <v>Không XL</v>
      </c>
      <c r="G27" s="11"/>
      <c r="H27" s="15" t="str">
        <f t="shared" si="1"/>
        <v>Không XL</v>
      </c>
      <c r="I27" s="16"/>
    </row>
    <row r="28" spans="1:9" s="3" customFormat="1" ht="17.45" customHeight="1">
      <c r="A28" s="11">
        <v>17</v>
      </c>
      <c r="B28" s="12"/>
      <c r="C28" s="13"/>
      <c r="D28" s="14"/>
      <c r="E28" s="11"/>
      <c r="F28" s="15" t="str">
        <f t="shared" si="0"/>
        <v>Không XL</v>
      </c>
      <c r="G28" s="11"/>
      <c r="H28" s="15" t="str">
        <f t="shared" si="1"/>
        <v>Không XL</v>
      </c>
      <c r="I28" s="16"/>
    </row>
    <row r="29" spans="1:9" s="3" customFormat="1" ht="17.45" customHeight="1">
      <c r="A29" s="11">
        <v>18</v>
      </c>
      <c r="B29" s="12"/>
      <c r="C29" s="13"/>
      <c r="D29" s="14"/>
      <c r="E29" s="11"/>
      <c r="F29" s="15" t="str">
        <f t="shared" si="0"/>
        <v>Không XL</v>
      </c>
      <c r="G29" s="11"/>
      <c r="H29" s="15" t="str">
        <f t="shared" si="1"/>
        <v>Không XL</v>
      </c>
      <c r="I29" s="16"/>
    </row>
    <row r="30" spans="1:9" s="3" customFormat="1" ht="17.45" customHeight="1">
      <c r="A30" s="11">
        <v>19</v>
      </c>
      <c r="B30" s="12"/>
      <c r="C30" s="13"/>
      <c r="D30" s="14"/>
      <c r="E30" s="11"/>
      <c r="F30" s="15" t="str">
        <f t="shared" si="0"/>
        <v>Không XL</v>
      </c>
      <c r="G30" s="11"/>
      <c r="H30" s="15" t="str">
        <f t="shared" si="1"/>
        <v>Không XL</v>
      </c>
      <c r="I30" s="16"/>
    </row>
    <row r="31" spans="1:9" s="3" customFormat="1" ht="17.45" customHeight="1">
      <c r="A31" s="11">
        <v>20</v>
      </c>
      <c r="B31" s="12"/>
      <c r="C31" s="13"/>
      <c r="D31" s="14"/>
      <c r="E31" s="11"/>
      <c r="F31" s="15" t="str">
        <f t="shared" si="0"/>
        <v>Không XL</v>
      </c>
      <c r="G31" s="11"/>
      <c r="H31" s="15" t="str">
        <f t="shared" si="1"/>
        <v>Không XL</v>
      </c>
      <c r="I31" s="31"/>
    </row>
    <row r="32" spans="1:9" s="3" customFormat="1" ht="17.45" customHeight="1">
      <c r="A32" s="11">
        <v>21</v>
      </c>
      <c r="B32" s="12"/>
      <c r="C32" s="13"/>
      <c r="D32" s="14"/>
      <c r="E32" s="11"/>
      <c r="F32" s="15" t="str">
        <f t="shared" si="0"/>
        <v>Không XL</v>
      </c>
      <c r="G32" s="11"/>
      <c r="H32" s="15" t="str">
        <f t="shared" si="1"/>
        <v>Không XL</v>
      </c>
      <c r="I32" s="16"/>
    </row>
    <row r="33" spans="1:9" s="3" customFormat="1" ht="17.45" customHeight="1">
      <c r="A33" s="11">
        <v>22</v>
      </c>
      <c r="B33" s="12"/>
      <c r="C33" s="13"/>
      <c r="D33" s="14"/>
      <c r="E33" s="11"/>
      <c r="F33" s="15" t="str">
        <f t="shared" si="0"/>
        <v>Không XL</v>
      </c>
      <c r="G33" s="11"/>
      <c r="H33" s="15" t="str">
        <f t="shared" si="1"/>
        <v>Không XL</v>
      </c>
      <c r="I33" s="16"/>
    </row>
    <row r="34" spans="1:9" s="3" customFormat="1" ht="17.45" customHeight="1">
      <c r="A34" s="11">
        <v>23</v>
      </c>
      <c r="B34" s="12"/>
      <c r="C34" s="13"/>
      <c r="D34" s="14"/>
      <c r="E34" s="11"/>
      <c r="F34" s="15" t="str">
        <f t="shared" si="0"/>
        <v>Không XL</v>
      </c>
      <c r="G34" s="11"/>
      <c r="H34" s="15" t="str">
        <f t="shared" si="1"/>
        <v>Không XL</v>
      </c>
      <c r="I34" s="16"/>
    </row>
    <row r="35" spans="1:9" s="3" customFormat="1" ht="17.45" customHeight="1">
      <c r="A35" s="11">
        <v>24</v>
      </c>
      <c r="B35" s="12"/>
      <c r="C35" s="13"/>
      <c r="D35" s="14"/>
      <c r="E35" s="11"/>
      <c r="F35" s="15" t="str">
        <f t="shared" si="0"/>
        <v>Không XL</v>
      </c>
      <c r="G35" s="11"/>
      <c r="H35" s="15" t="str">
        <f t="shared" si="1"/>
        <v>Không XL</v>
      </c>
      <c r="I35" s="16"/>
    </row>
    <row r="36" spans="1:9" s="3" customFormat="1" ht="17.45" customHeight="1">
      <c r="A36" s="11">
        <v>25</v>
      </c>
      <c r="B36" s="12"/>
      <c r="C36" s="13"/>
      <c r="D36" s="14"/>
      <c r="E36" s="11"/>
      <c r="F36" s="15" t="str">
        <f t="shared" si="0"/>
        <v>Không XL</v>
      </c>
      <c r="G36" s="11"/>
      <c r="H36" s="15" t="str">
        <f t="shared" si="1"/>
        <v>Không XL</v>
      </c>
      <c r="I36" s="16"/>
    </row>
    <row r="37" spans="1:9" s="3" customFormat="1" ht="17.45" customHeight="1">
      <c r="A37" s="11">
        <v>26</v>
      </c>
      <c r="B37" s="12"/>
      <c r="C37" s="13"/>
      <c r="D37" s="14"/>
      <c r="E37" s="11"/>
      <c r="F37" s="15" t="str">
        <f t="shared" si="0"/>
        <v>Không XL</v>
      </c>
      <c r="G37" s="11"/>
      <c r="H37" s="15" t="str">
        <f t="shared" si="1"/>
        <v>Không XL</v>
      </c>
      <c r="I37" s="16"/>
    </row>
    <row r="38" spans="1:9" s="3" customFormat="1" ht="17.45" customHeight="1">
      <c r="A38" s="11">
        <v>27</v>
      </c>
      <c r="B38" s="12"/>
      <c r="C38" s="13"/>
      <c r="D38" s="14"/>
      <c r="E38" s="11"/>
      <c r="F38" s="15" t="str">
        <f t="shared" si="0"/>
        <v>Không XL</v>
      </c>
      <c r="G38" s="11"/>
      <c r="H38" s="15" t="str">
        <f t="shared" si="1"/>
        <v>Không XL</v>
      </c>
      <c r="I38" s="31"/>
    </row>
    <row r="39" spans="1:9" s="3" customFormat="1" ht="17.45" customHeight="1">
      <c r="A39" s="11">
        <v>28</v>
      </c>
      <c r="B39" s="12"/>
      <c r="C39" s="13"/>
      <c r="D39" s="14"/>
      <c r="E39" s="11"/>
      <c r="F39" s="15" t="str">
        <f t="shared" si="0"/>
        <v>Không XL</v>
      </c>
      <c r="G39" s="11"/>
      <c r="H39" s="15" t="str">
        <f t="shared" si="1"/>
        <v>Không XL</v>
      </c>
      <c r="I39" s="16"/>
    </row>
    <row r="40" spans="1:9" s="3" customFormat="1" ht="17.45" customHeight="1">
      <c r="A40" s="11">
        <v>29</v>
      </c>
      <c r="B40" s="12"/>
      <c r="C40" s="13"/>
      <c r="D40" s="14"/>
      <c r="E40" s="11"/>
      <c r="F40" s="15" t="str">
        <f t="shared" si="0"/>
        <v>Không XL</v>
      </c>
      <c r="G40" s="11"/>
      <c r="H40" s="15" t="str">
        <f t="shared" si="1"/>
        <v>Không XL</v>
      </c>
      <c r="I40" s="31"/>
    </row>
    <row r="41" spans="1:9" s="3" customFormat="1" ht="17.45" customHeight="1">
      <c r="A41" s="11">
        <v>30</v>
      </c>
      <c r="B41" s="12"/>
      <c r="C41" s="13"/>
      <c r="D41" s="14"/>
      <c r="E41" s="11"/>
      <c r="F41" s="15" t="str">
        <f t="shared" si="0"/>
        <v>Không XL</v>
      </c>
      <c r="G41" s="11"/>
      <c r="H41" s="15" t="str">
        <f t="shared" si="1"/>
        <v>Không XL</v>
      </c>
      <c r="I41" s="31"/>
    </row>
    <row r="42" spans="1:9" s="3" customFormat="1" ht="17.45" customHeight="1">
      <c r="A42" s="11">
        <v>31</v>
      </c>
      <c r="B42" s="12"/>
      <c r="C42" s="13"/>
      <c r="D42" s="14"/>
      <c r="E42" s="11"/>
      <c r="F42" s="15" t="str">
        <f t="shared" si="0"/>
        <v>Không XL</v>
      </c>
      <c r="G42" s="11"/>
      <c r="H42" s="15" t="str">
        <f t="shared" si="1"/>
        <v>Không XL</v>
      </c>
      <c r="I42" s="31"/>
    </row>
    <row r="43" spans="1:9" s="3" customFormat="1" ht="17.45" customHeight="1">
      <c r="A43" s="11">
        <v>32</v>
      </c>
      <c r="B43" s="12"/>
      <c r="C43" s="13"/>
      <c r="D43" s="14"/>
      <c r="E43" s="11"/>
      <c r="F43" s="15" t="str">
        <f t="shared" si="0"/>
        <v>Không XL</v>
      </c>
      <c r="G43" s="11"/>
      <c r="H43" s="15" t="str">
        <f t="shared" si="1"/>
        <v>Không XL</v>
      </c>
      <c r="I43" s="16"/>
    </row>
    <row r="44" spans="1:9" s="3" customFormat="1" ht="17.45" customHeight="1">
      <c r="A44" s="11">
        <v>33</v>
      </c>
      <c r="B44" s="12"/>
      <c r="C44" s="13"/>
      <c r="D44" s="14"/>
      <c r="E44" s="11"/>
      <c r="F44" s="15" t="str">
        <f t="shared" si="0"/>
        <v>Không XL</v>
      </c>
      <c r="G44" s="11"/>
      <c r="H44" s="15" t="str">
        <f t="shared" si="1"/>
        <v>Không XL</v>
      </c>
      <c r="I44" s="16"/>
    </row>
    <row r="45" spans="1:9" s="3" customFormat="1" ht="17.45" customHeight="1">
      <c r="A45" s="11">
        <v>34</v>
      </c>
      <c r="B45" s="12"/>
      <c r="C45" s="13"/>
      <c r="D45" s="14"/>
      <c r="E45" s="11"/>
      <c r="F45" s="15" t="str">
        <f t="shared" si="0"/>
        <v>Không XL</v>
      </c>
      <c r="G45" s="11"/>
      <c r="H45" s="15" t="str">
        <f t="shared" si="1"/>
        <v>Không XL</v>
      </c>
      <c r="I45" s="16"/>
    </row>
    <row r="46" spans="1:9" s="3" customFormat="1" ht="17.45" customHeight="1">
      <c r="A46" s="11">
        <v>35</v>
      </c>
      <c r="B46" s="12"/>
      <c r="C46" s="13"/>
      <c r="D46" s="14"/>
      <c r="E46" s="11"/>
      <c r="F46" s="15" t="str">
        <f t="shared" si="0"/>
        <v>Không XL</v>
      </c>
      <c r="G46" s="11"/>
      <c r="H46" s="15" t="str">
        <f t="shared" si="1"/>
        <v>Không XL</v>
      </c>
      <c r="I46" s="16"/>
    </row>
    <row r="47" spans="1:9" s="3" customFormat="1" ht="17.45" customHeight="1">
      <c r="A47" s="11">
        <v>36</v>
      </c>
      <c r="B47" s="12"/>
      <c r="C47" s="13"/>
      <c r="D47" s="14"/>
      <c r="E47" s="11"/>
      <c r="F47" s="15" t="str">
        <f t="shared" si="0"/>
        <v>Không XL</v>
      </c>
      <c r="G47" s="11"/>
      <c r="H47" s="15" t="str">
        <f t="shared" si="1"/>
        <v>Không XL</v>
      </c>
      <c r="I47" s="16"/>
    </row>
    <row r="48" spans="1:9" s="3" customFormat="1" ht="17.45" customHeight="1">
      <c r="A48" s="11">
        <v>37</v>
      </c>
      <c r="B48" s="12"/>
      <c r="C48" s="13"/>
      <c r="D48" s="14"/>
      <c r="E48" s="11"/>
      <c r="F48" s="15" t="str">
        <f t="shared" si="0"/>
        <v>Không XL</v>
      </c>
      <c r="G48" s="11"/>
      <c r="H48" s="15" t="str">
        <f t="shared" si="1"/>
        <v>Không XL</v>
      </c>
      <c r="I48" s="16"/>
    </row>
    <row r="49" spans="1:9" s="3" customFormat="1" ht="17.45" customHeight="1">
      <c r="A49" s="11">
        <v>38</v>
      </c>
      <c r="B49" s="12"/>
      <c r="C49" s="13"/>
      <c r="D49" s="14"/>
      <c r="E49" s="11"/>
      <c r="F49" s="15" t="str">
        <f t="shared" si="0"/>
        <v>Không XL</v>
      </c>
      <c r="G49" s="11"/>
      <c r="H49" s="15" t="str">
        <f t="shared" si="1"/>
        <v>Không XL</v>
      </c>
      <c r="I49" s="16"/>
    </row>
    <row r="50" spans="1:9" s="3" customFormat="1" ht="17.45" customHeight="1">
      <c r="A50" s="11">
        <v>39</v>
      </c>
      <c r="B50" s="12"/>
      <c r="C50" s="13"/>
      <c r="D50" s="14"/>
      <c r="E50" s="11"/>
      <c r="F50" s="15" t="str">
        <f t="shared" si="0"/>
        <v>Không XL</v>
      </c>
      <c r="G50" s="11"/>
      <c r="H50" s="15" t="str">
        <f t="shared" si="1"/>
        <v>Không XL</v>
      </c>
      <c r="I50" s="16"/>
    </row>
    <row r="51" spans="1:9" s="3" customFormat="1" ht="17.45" customHeight="1">
      <c r="A51" s="11">
        <v>40</v>
      </c>
      <c r="B51" s="12"/>
      <c r="C51" s="13"/>
      <c r="D51" s="14"/>
      <c r="E51" s="11"/>
      <c r="F51" s="15" t="str">
        <f t="shared" si="0"/>
        <v>Không XL</v>
      </c>
      <c r="G51" s="11"/>
      <c r="H51" s="15" t="str">
        <f t="shared" si="1"/>
        <v>Không XL</v>
      </c>
      <c r="I51" s="31"/>
    </row>
    <row r="52" spans="1:9" s="3" customFormat="1" ht="17.45" customHeight="1">
      <c r="A52" s="11">
        <v>41</v>
      </c>
      <c r="B52" s="12"/>
      <c r="C52" s="13"/>
      <c r="D52" s="14"/>
      <c r="E52" s="11"/>
      <c r="F52" s="15" t="str">
        <f t="shared" si="0"/>
        <v>Không XL</v>
      </c>
      <c r="G52" s="11"/>
      <c r="H52" s="15" t="str">
        <f t="shared" si="1"/>
        <v>Không XL</v>
      </c>
      <c r="I52" s="16"/>
    </row>
    <row r="53" spans="1:9" s="3" customFormat="1" ht="17.45" customHeight="1">
      <c r="A53" s="11">
        <v>42</v>
      </c>
      <c r="B53" s="12"/>
      <c r="C53" s="13"/>
      <c r="D53" s="14"/>
      <c r="E53" s="11"/>
      <c r="F53" s="15" t="str">
        <f t="shared" si="0"/>
        <v>Không XL</v>
      </c>
      <c r="G53" s="11"/>
      <c r="H53" s="15" t="str">
        <f t="shared" si="1"/>
        <v>Không XL</v>
      </c>
      <c r="I53" s="16"/>
    </row>
    <row r="54" spans="1:9" s="3" customFormat="1" ht="17.45" customHeight="1">
      <c r="A54" s="11">
        <v>43</v>
      </c>
      <c r="B54" s="12"/>
      <c r="C54" s="13"/>
      <c r="D54" s="14"/>
      <c r="E54" s="11"/>
      <c r="F54" s="15" t="str">
        <f t="shared" si="0"/>
        <v>Không XL</v>
      </c>
      <c r="G54" s="11"/>
      <c r="H54" s="15" t="str">
        <f t="shared" si="1"/>
        <v>Không XL</v>
      </c>
      <c r="I54" s="16"/>
    </row>
    <row r="55" spans="1:9" s="3" customFormat="1" ht="17.45" customHeight="1">
      <c r="A55" s="11">
        <v>44</v>
      </c>
      <c r="B55" s="12"/>
      <c r="C55" s="13"/>
      <c r="D55" s="14"/>
      <c r="E55" s="11"/>
      <c r="F55" s="15" t="str">
        <f t="shared" si="0"/>
        <v>Không XL</v>
      </c>
      <c r="G55" s="11"/>
      <c r="H55" s="15" t="str">
        <f t="shared" si="1"/>
        <v>Không XL</v>
      </c>
      <c r="I55" s="16"/>
    </row>
    <row r="56" spans="1:9" s="3" customFormat="1" ht="17.45" customHeight="1">
      <c r="A56" s="11">
        <v>45</v>
      </c>
      <c r="B56" s="12"/>
      <c r="C56" s="13"/>
      <c r="D56" s="14"/>
      <c r="E56" s="11"/>
      <c r="F56" s="15" t="str">
        <f t="shared" si="0"/>
        <v>Không XL</v>
      </c>
      <c r="G56" s="11"/>
      <c r="H56" s="15" t="str">
        <f t="shared" si="1"/>
        <v>Không XL</v>
      </c>
      <c r="I56" s="16"/>
    </row>
    <row r="57" spans="1:9" s="3" customFormat="1" ht="17.45" customHeight="1">
      <c r="A57" s="11">
        <v>46</v>
      </c>
      <c r="B57" s="12"/>
      <c r="C57" s="13"/>
      <c r="D57" s="14"/>
      <c r="E57" s="11"/>
      <c r="F57" s="15" t="str">
        <f t="shared" si="0"/>
        <v>Không XL</v>
      </c>
      <c r="G57" s="11"/>
      <c r="H57" s="15" t="str">
        <f t="shared" si="1"/>
        <v>Không XL</v>
      </c>
      <c r="I57" s="16"/>
    </row>
    <row r="58" spans="1:9" s="3" customFormat="1" ht="17.45" customHeight="1">
      <c r="A58" s="11">
        <v>47</v>
      </c>
      <c r="B58" s="12"/>
      <c r="C58" s="13"/>
      <c r="D58" s="14"/>
      <c r="E58" s="11"/>
      <c r="F58" s="15" t="str">
        <f t="shared" si="0"/>
        <v>Không XL</v>
      </c>
      <c r="G58" s="11"/>
      <c r="H58" s="15" t="str">
        <f t="shared" si="1"/>
        <v>Không XL</v>
      </c>
      <c r="I58" s="31"/>
    </row>
    <row r="59" spans="1:9" s="3" customFormat="1" ht="17.45" customHeight="1">
      <c r="A59" s="11">
        <v>48</v>
      </c>
      <c r="B59" s="12"/>
      <c r="C59" s="13"/>
      <c r="D59" s="14"/>
      <c r="E59" s="11"/>
      <c r="F59" s="15" t="str">
        <f t="shared" si="0"/>
        <v>Không XL</v>
      </c>
      <c r="G59" s="11"/>
      <c r="H59" s="15" t="str">
        <f t="shared" si="1"/>
        <v>Không XL</v>
      </c>
      <c r="I59" s="16"/>
    </row>
    <row r="60" spans="1:9" s="3" customFormat="1" ht="17.45" customHeight="1">
      <c r="A60" s="11">
        <v>49</v>
      </c>
      <c r="B60" s="12"/>
      <c r="C60" s="13"/>
      <c r="D60" s="14"/>
      <c r="E60" s="11"/>
      <c r="F60" s="15" t="str">
        <f t="shared" si="0"/>
        <v>Không XL</v>
      </c>
      <c r="G60" s="11"/>
      <c r="H60" s="15" t="str">
        <f t="shared" si="1"/>
        <v>Không XL</v>
      </c>
      <c r="I60" s="31"/>
    </row>
    <row r="61" spans="1:9" s="3" customFormat="1" ht="17.45" customHeight="1">
      <c r="A61" s="11">
        <v>50</v>
      </c>
      <c r="B61" s="12"/>
      <c r="C61" s="13"/>
      <c r="D61" s="14"/>
      <c r="E61" s="11"/>
      <c r="F61" s="15" t="str">
        <f t="shared" si="0"/>
        <v>Không XL</v>
      </c>
      <c r="G61" s="11"/>
      <c r="H61" s="15" t="str">
        <f t="shared" si="1"/>
        <v>Không XL</v>
      </c>
      <c r="I61" s="31"/>
    </row>
    <row r="62" spans="1:9" s="3" customFormat="1" ht="17.45" customHeight="1">
      <c r="A62" s="11">
        <v>51</v>
      </c>
      <c r="B62" s="12"/>
      <c r="C62" s="13"/>
      <c r="D62" s="14"/>
      <c r="E62" s="11"/>
      <c r="F62" s="15" t="str">
        <f t="shared" si="0"/>
        <v>Không XL</v>
      </c>
      <c r="G62" s="11"/>
      <c r="H62" s="15" t="str">
        <f t="shared" si="1"/>
        <v>Không XL</v>
      </c>
      <c r="I62" s="31"/>
    </row>
    <row r="63" spans="1:9" s="3" customFormat="1" ht="17.45" customHeight="1">
      <c r="A63" s="11">
        <v>52</v>
      </c>
      <c r="B63" s="12"/>
      <c r="C63" s="13"/>
      <c r="D63" s="14"/>
      <c r="E63" s="11"/>
      <c r="F63" s="15" t="str">
        <f t="shared" si="0"/>
        <v>Không XL</v>
      </c>
      <c r="G63" s="11"/>
      <c r="H63" s="15" t="str">
        <f t="shared" si="1"/>
        <v>Không XL</v>
      </c>
      <c r="I63" s="16"/>
    </row>
    <row r="64" spans="1:9" s="3" customFormat="1" ht="17.45" customHeight="1">
      <c r="A64" s="11">
        <v>53</v>
      </c>
      <c r="B64" s="12"/>
      <c r="C64" s="13"/>
      <c r="D64" s="14"/>
      <c r="E64" s="11"/>
      <c r="F64" s="15" t="str">
        <f t="shared" si="0"/>
        <v>Không XL</v>
      </c>
      <c r="G64" s="11"/>
      <c r="H64" s="15" t="str">
        <f t="shared" si="1"/>
        <v>Không XL</v>
      </c>
      <c r="I64" s="16"/>
    </row>
    <row r="65" spans="1:9" s="3" customFormat="1" ht="17.45" customHeight="1">
      <c r="A65" s="11">
        <v>54</v>
      </c>
      <c r="B65" s="12"/>
      <c r="C65" s="13"/>
      <c r="D65" s="14"/>
      <c r="E65" s="11"/>
      <c r="F65" s="15" t="str">
        <f t="shared" si="0"/>
        <v>Không XL</v>
      </c>
      <c r="G65" s="11"/>
      <c r="H65" s="15" t="str">
        <f t="shared" si="1"/>
        <v>Không XL</v>
      </c>
      <c r="I65" s="16"/>
    </row>
    <row r="66" spans="1:9" s="3" customFormat="1" ht="17.45" customHeight="1">
      <c r="A66" s="11">
        <v>55</v>
      </c>
      <c r="B66" s="12"/>
      <c r="C66" s="13"/>
      <c r="D66" s="14"/>
      <c r="E66" s="11"/>
      <c r="F66" s="15" t="str">
        <f t="shared" si="0"/>
        <v>Không XL</v>
      </c>
      <c r="G66" s="11"/>
      <c r="H66" s="15" t="str">
        <f t="shared" si="1"/>
        <v>Không XL</v>
      </c>
      <c r="I66" s="16"/>
    </row>
    <row r="67" spans="1:9" s="3" customFormat="1" ht="17.45" customHeight="1">
      <c r="A67" s="11">
        <v>56</v>
      </c>
      <c r="B67" s="12"/>
      <c r="C67" s="13"/>
      <c r="D67" s="14"/>
      <c r="E67" s="11"/>
      <c r="F67" s="15" t="str">
        <f t="shared" si="0"/>
        <v>Không XL</v>
      </c>
      <c r="G67" s="11"/>
      <c r="H67" s="15" t="str">
        <f t="shared" si="1"/>
        <v>Không XL</v>
      </c>
      <c r="I67" s="16"/>
    </row>
    <row r="68" spans="1:9" s="3" customFormat="1" ht="17.45" customHeight="1">
      <c r="A68" s="11">
        <v>57</v>
      </c>
      <c r="B68" s="12"/>
      <c r="C68" s="13"/>
      <c r="D68" s="14"/>
      <c r="E68" s="11"/>
      <c r="F68" s="15" t="str">
        <f t="shared" si="0"/>
        <v>Không XL</v>
      </c>
      <c r="G68" s="11"/>
      <c r="H68" s="15" t="str">
        <f t="shared" si="1"/>
        <v>Không XL</v>
      </c>
      <c r="I68" s="16"/>
    </row>
    <row r="69" spans="1:9" s="3" customFormat="1" ht="17.45" customHeight="1">
      <c r="A69" s="11">
        <v>58</v>
      </c>
      <c r="B69" s="12"/>
      <c r="C69" s="13"/>
      <c r="D69" s="14"/>
      <c r="E69" s="11"/>
      <c r="F69" s="15" t="str">
        <f t="shared" si="0"/>
        <v>Không XL</v>
      </c>
      <c r="G69" s="11"/>
      <c r="H69" s="15" t="str">
        <f t="shared" si="1"/>
        <v>Không XL</v>
      </c>
      <c r="I69" s="16"/>
    </row>
    <row r="70" spans="1:9" s="3" customFormat="1" ht="17.45" customHeight="1">
      <c r="A70" s="11">
        <v>59</v>
      </c>
      <c r="B70" s="12"/>
      <c r="C70" s="13"/>
      <c r="D70" s="14"/>
      <c r="E70" s="11"/>
      <c r="F70" s="15" t="str">
        <f t="shared" si="0"/>
        <v>Không XL</v>
      </c>
      <c r="G70" s="11"/>
      <c r="H70" s="15" t="str">
        <f t="shared" si="1"/>
        <v>Không XL</v>
      </c>
      <c r="I70" s="16"/>
    </row>
    <row r="71" spans="1:9" s="3" customFormat="1" ht="17.45" customHeight="1">
      <c r="A71" s="11">
        <v>60</v>
      </c>
      <c r="B71" s="12"/>
      <c r="C71" s="13"/>
      <c r="D71" s="14"/>
      <c r="E71" s="11"/>
      <c r="F71" s="15" t="str">
        <f t="shared" si="0"/>
        <v>Không XL</v>
      </c>
      <c r="G71" s="11"/>
      <c r="H71" s="15" t="str">
        <f t="shared" si="1"/>
        <v>Không XL</v>
      </c>
      <c r="I71" s="31"/>
    </row>
    <row r="72" spans="1:9" s="3" customFormat="1" ht="17.45" customHeight="1">
      <c r="A72" s="11">
        <v>61</v>
      </c>
      <c r="B72" s="12"/>
      <c r="C72" s="13"/>
      <c r="D72" s="14"/>
      <c r="E72" s="11"/>
      <c r="F72" s="15" t="str">
        <f t="shared" si="0"/>
        <v>Không XL</v>
      </c>
      <c r="G72" s="11"/>
      <c r="H72" s="15" t="str">
        <f t="shared" si="1"/>
        <v>Không XL</v>
      </c>
      <c r="I72" s="16"/>
    </row>
    <row r="73" spans="1:9" s="3" customFormat="1" ht="17.45" customHeight="1">
      <c r="A73" s="11">
        <v>62</v>
      </c>
      <c r="B73" s="12"/>
      <c r="C73" s="13"/>
      <c r="D73" s="14"/>
      <c r="E73" s="11"/>
      <c r="F73" s="15" t="str">
        <f t="shared" si="0"/>
        <v>Không XL</v>
      </c>
      <c r="G73" s="11"/>
      <c r="H73" s="15" t="str">
        <f t="shared" si="1"/>
        <v>Không XL</v>
      </c>
      <c r="I73" s="16"/>
    </row>
    <row r="74" spans="1:9" s="3" customFormat="1" ht="17.45" customHeight="1">
      <c r="A74" s="11">
        <v>63</v>
      </c>
      <c r="B74" s="12"/>
      <c r="C74" s="13"/>
      <c r="D74" s="14"/>
      <c r="E74" s="11"/>
      <c r="F74" s="15" t="str">
        <f t="shared" si="0"/>
        <v>Không XL</v>
      </c>
      <c r="G74" s="11"/>
      <c r="H74" s="15" t="str">
        <f t="shared" si="1"/>
        <v>Không XL</v>
      </c>
      <c r="I74" s="16"/>
    </row>
    <row r="75" spans="1:9" s="3" customFormat="1" ht="17.45" customHeight="1">
      <c r="A75" s="11">
        <v>64</v>
      </c>
      <c r="B75" s="12"/>
      <c r="C75" s="13"/>
      <c r="D75" s="14"/>
      <c r="E75" s="11"/>
      <c r="F75" s="15" t="str">
        <f t="shared" si="0"/>
        <v>Không XL</v>
      </c>
      <c r="G75" s="11"/>
      <c r="H75" s="15" t="str">
        <f t="shared" si="1"/>
        <v>Không XL</v>
      </c>
      <c r="I75" s="16"/>
    </row>
    <row r="76" spans="1:9" s="3" customFormat="1" ht="17.45" customHeight="1">
      <c r="A76" s="11">
        <v>65</v>
      </c>
      <c r="B76" s="12"/>
      <c r="C76" s="13"/>
      <c r="D76" s="14"/>
      <c r="E76" s="11"/>
      <c r="F76" s="15" t="str">
        <f t="shared" si="0"/>
        <v>Không XL</v>
      </c>
      <c r="G76" s="11"/>
      <c r="H76" s="15" t="str">
        <f t="shared" si="1"/>
        <v>Không XL</v>
      </c>
      <c r="I76" s="16"/>
    </row>
    <row r="77" spans="1:9" s="3" customFormat="1" ht="17.45" customHeight="1">
      <c r="A77" s="11">
        <v>66</v>
      </c>
      <c r="B77" s="12"/>
      <c r="C77" s="13"/>
      <c r="D77" s="14"/>
      <c r="E77" s="11"/>
      <c r="F77" s="15" t="str">
        <f t="shared" ref="F77" si="2">IF(AND(E77&gt;=90),"Xuất sắc",IF(AND(E77&gt;=80),"Tốt",IF(AND(E77&gt;=70),"Khá",IF(AND(E77&gt;=60),"TB",IF(AND(E77&gt;=50),"TB",IF(AND(E77&lt;50),IF(AND(E77&gt;0),"Yếu",IF(AND(E77=0),"Không XL"," "))))))))</f>
        <v>Không XL</v>
      </c>
      <c r="G77" s="11"/>
      <c r="H77" s="15" t="str">
        <f t="shared" ref="H77" si="3">IF(AND(G77&gt;=90),"Xuất sắc",IF(AND(G77&gt;=80),"Tốt",IF(AND(G77&gt;=70),"Khá",IF(AND(G77&gt;=60),"TB",IF(AND(G77&gt;=50),"TB",IF(AND(G77&lt;50),IF(AND(G77&gt;0),"Yếu",IF(AND(G77=0),"Không XL"," "))))))))</f>
        <v>Không XL</v>
      </c>
      <c r="I77" s="16"/>
    </row>
    <row r="78" spans="1:9" ht="20.100000000000001" customHeight="1">
      <c r="A78" s="6"/>
      <c r="B78" s="6"/>
      <c r="C78" s="127" t="s">
        <v>148</v>
      </c>
      <c r="D78" s="127"/>
      <c r="E78" s="127"/>
      <c r="F78" s="127"/>
      <c r="G78" s="127"/>
      <c r="H78" s="127"/>
      <c r="I78" s="127"/>
    </row>
    <row r="79" spans="1:9" ht="18" customHeight="1">
      <c r="C79" s="120" t="s">
        <v>149</v>
      </c>
      <c r="D79" s="121"/>
      <c r="E79" s="128" t="s">
        <v>144</v>
      </c>
      <c r="F79" s="129"/>
      <c r="G79" s="128" t="s">
        <v>145</v>
      </c>
      <c r="H79" s="129"/>
      <c r="I79" s="114" t="s">
        <v>10</v>
      </c>
    </row>
    <row r="80" spans="1:9" s="3" customFormat="1" ht="18" customHeight="1">
      <c r="C80" s="122"/>
      <c r="D80" s="123"/>
      <c r="E80" s="10" t="s">
        <v>150</v>
      </c>
      <c r="F80" s="16" t="s">
        <v>151</v>
      </c>
      <c r="G80" s="10" t="s">
        <v>150</v>
      </c>
      <c r="H80" s="16" t="s">
        <v>151</v>
      </c>
      <c r="I80" s="115"/>
    </row>
    <row r="81" spans="1:10" ht="18" customHeight="1">
      <c r="C81" s="103" t="s">
        <v>152</v>
      </c>
      <c r="D81" s="104"/>
      <c r="E81" s="17">
        <f>COUNTIF(F12:F77,"Xuất sắc")</f>
        <v>0</v>
      </c>
      <c r="F81" s="18">
        <f>E81*100/$A$77</f>
        <v>0</v>
      </c>
      <c r="G81" s="17">
        <f>COUNTIF(H12:H77,"Xuất sắc")</f>
        <v>0</v>
      </c>
      <c r="H81" s="18">
        <f>G81*100/$A$77</f>
        <v>0</v>
      </c>
      <c r="I81" s="28"/>
    </row>
    <row r="82" spans="1:10" ht="18" customHeight="1">
      <c r="C82" s="103" t="s">
        <v>153</v>
      </c>
      <c r="D82" s="104"/>
      <c r="E82" s="17">
        <f>COUNTIF(F12:F77,"Tốt")</f>
        <v>0</v>
      </c>
      <c r="F82" s="18">
        <f>E82*100/$A$77</f>
        <v>0</v>
      </c>
      <c r="G82" s="17">
        <f>COUNTIF(H12:H77,"Tốt")</f>
        <v>0</v>
      </c>
      <c r="H82" s="18">
        <f t="shared" ref="H82:H86" si="4">G82*100/$A$77</f>
        <v>0</v>
      </c>
      <c r="I82" s="28"/>
    </row>
    <row r="83" spans="1:10" ht="18" customHeight="1">
      <c r="C83" s="103" t="s">
        <v>154</v>
      </c>
      <c r="D83" s="104"/>
      <c r="E83" s="17">
        <f>COUNTIF(F12:F77,"Khá")</f>
        <v>0</v>
      </c>
      <c r="F83" s="18">
        <f t="shared" ref="F83:F86" si="5">E83*100/$A$77</f>
        <v>0</v>
      </c>
      <c r="G83" s="17">
        <f>COUNTIF(H12:H77,"Khá")</f>
        <v>0</v>
      </c>
      <c r="H83" s="18">
        <f t="shared" si="4"/>
        <v>0</v>
      </c>
      <c r="I83" s="28"/>
    </row>
    <row r="84" spans="1:10" ht="18" customHeight="1">
      <c r="C84" s="103" t="s">
        <v>155</v>
      </c>
      <c r="D84" s="104"/>
      <c r="E84" s="17">
        <f>COUNTIF(F12:F77,"TB")</f>
        <v>0</v>
      </c>
      <c r="F84" s="18">
        <f t="shared" si="5"/>
        <v>0</v>
      </c>
      <c r="G84" s="17">
        <f>COUNTIF(H12:H77,"TB")</f>
        <v>0</v>
      </c>
      <c r="H84" s="18">
        <f t="shared" si="4"/>
        <v>0</v>
      </c>
      <c r="I84" s="28"/>
    </row>
    <row r="85" spans="1:10" ht="18" customHeight="1">
      <c r="C85" s="103" t="s">
        <v>156</v>
      </c>
      <c r="D85" s="104"/>
      <c r="E85" s="17">
        <f>COUNTIF(F12:F77,"Yếu")</f>
        <v>0</v>
      </c>
      <c r="F85" s="18">
        <f t="shared" si="5"/>
        <v>0</v>
      </c>
      <c r="G85" s="17">
        <f>COUNTIF(H12:H77,"Yếu")</f>
        <v>0</v>
      </c>
      <c r="H85" s="18">
        <f t="shared" si="4"/>
        <v>0</v>
      </c>
      <c r="I85" s="28"/>
    </row>
    <row r="86" spans="1:10" ht="18" customHeight="1">
      <c r="C86" s="124" t="s">
        <v>157</v>
      </c>
      <c r="D86" s="125"/>
      <c r="E86" s="19">
        <f>COUNTIF(F12:F77,"Không XL")</f>
        <v>66</v>
      </c>
      <c r="F86" s="20">
        <f t="shared" si="5"/>
        <v>100</v>
      </c>
      <c r="G86" s="19">
        <f>COUNTIF(H12:H77,"Không XL")</f>
        <v>66</v>
      </c>
      <c r="H86" s="20">
        <f t="shared" si="4"/>
        <v>100</v>
      </c>
      <c r="I86" s="29"/>
    </row>
    <row r="87" spans="1:10">
      <c r="C87" s="21"/>
      <c r="D87" s="21"/>
      <c r="F87" s="22"/>
    </row>
    <row r="88" spans="1:10" ht="18" customHeight="1">
      <c r="E88" s="126" t="s">
        <v>158</v>
      </c>
      <c r="F88" s="126"/>
      <c r="G88" s="126"/>
      <c r="H88" s="126"/>
      <c r="I88" s="126"/>
    </row>
    <row r="89" spans="1:10" ht="18" customHeight="1">
      <c r="A89" s="90" t="s">
        <v>159</v>
      </c>
      <c r="B89" s="90"/>
      <c r="C89" s="90"/>
      <c r="D89" s="90"/>
      <c r="E89" s="90"/>
      <c r="F89" s="90" t="s">
        <v>144</v>
      </c>
      <c r="G89" s="90"/>
      <c r="H89" s="90"/>
      <c r="I89" s="30" t="s">
        <v>160</v>
      </c>
      <c r="J89" s="30"/>
    </row>
    <row r="90" spans="1:10" ht="18" customHeight="1"/>
    <row r="91" spans="1:10" ht="18" customHeight="1"/>
    <row r="92" spans="1:10" ht="18" customHeight="1"/>
    <row r="93" spans="1:10" ht="18" customHeight="1"/>
    <row r="94" spans="1:10" s="4" customFormat="1" ht="18" customHeight="1">
      <c r="B94" s="4" t="s">
        <v>161</v>
      </c>
      <c r="D94" s="7" t="s">
        <v>162</v>
      </c>
      <c r="G94" s="7"/>
    </row>
  </sheetData>
  <mergeCells count="30">
    <mergeCell ref="A89:E89"/>
    <mergeCell ref="F89:H89"/>
    <mergeCell ref="A10:A11"/>
    <mergeCell ref="B10:B11"/>
    <mergeCell ref="I10:I11"/>
    <mergeCell ref="I79:I80"/>
    <mergeCell ref="C10:D11"/>
    <mergeCell ref="C79:D80"/>
    <mergeCell ref="C83:D83"/>
    <mergeCell ref="C84:D84"/>
    <mergeCell ref="C85:D85"/>
    <mergeCell ref="C86:D86"/>
    <mergeCell ref="E88:I88"/>
    <mergeCell ref="C78:I78"/>
    <mergeCell ref="E79:F79"/>
    <mergeCell ref="G79:H79"/>
    <mergeCell ref="C81:D81"/>
    <mergeCell ref="C82:D82"/>
    <mergeCell ref="A5:D5"/>
    <mergeCell ref="A6:I6"/>
    <mergeCell ref="A7:I7"/>
    <mergeCell ref="A8:I8"/>
    <mergeCell ref="E10:F10"/>
    <mergeCell ref="G10:H10"/>
    <mergeCell ref="A2:D2"/>
    <mergeCell ref="E2:I2"/>
    <mergeCell ref="A3:D3"/>
    <mergeCell ref="E3:I3"/>
    <mergeCell ref="A4:D4"/>
    <mergeCell ref="E4:I4"/>
  </mergeCells>
  <pageMargins left="0.5" right="0.25" top="0.5" bottom="0.5" header="0" footer="0.25"/>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32" customWidth="1"/>
    <col min="2" max="2" width="1" style="32" customWidth="1"/>
    <col min="3" max="3" width="25.375" style="32" customWidth="1"/>
    <col min="4" max="16384" width="7.25" style="32"/>
  </cols>
  <sheetData>
    <row r="1" spans="1:3" ht="16.5">
      <c r="A1" s="33"/>
      <c r="C1" s="33"/>
    </row>
    <row r="2" spans="1:3" ht="16.5">
      <c r="A2" s="33"/>
    </row>
    <row r="3" spans="1:3" ht="16.5">
      <c r="A3" s="33"/>
      <c r="C3" s="33"/>
    </row>
    <row r="4" spans="1:3" ht="16.5">
      <c r="A4" s="33"/>
      <c r="C4" s="33"/>
    </row>
    <row r="5" spans="1:3" ht="16.5">
      <c r="C5" s="33"/>
    </row>
    <row r="6" spans="1:3" ht="16.5">
      <c r="C6" s="33"/>
    </row>
    <row r="7" spans="1:3" ht="16.5">
      <c r="A7" s="33"/>
      <c r="C7" s="33"/>
    </row>
    <row r="8" spans="1:3" ht="16.5">
      <c r="A8" s="33"/>
      <c r="C8" s="33"/>
    </row>
    <row r="9" spans="1:3" ht="16.5">
      <c r="A9"/>
      <c r="C9" s="33"/>
    </row>
    <row r="10" spans="1:3" ht="16.5">
      <c r="A10" s="33"/>
      <c r="C10" s="33"/>
    </row>
    <row r="11" spans="1:3" ht="16.5">
      <c r="A11"/>
      <c r="C11" s="33"/>
    </row>
    <row r="12" spans="1:3" ht="16.5">
      <c r="C12" s="33"/>
    </row>
    <row r="13" spans="1:3" ht="16.5">
      <c r="C13" s="33"/>
    </row>
    <row r="14" spans="1:3" ht="16.5">
      <c r="A14" s="33"/>
      <c r="C14"/>
    </row>
    <row r="15" spans="1:3" ht="16.5">
      <c r="A15" s="33"/>
    </row>
    <row r="16" spans="1:3" ht="16.5">
      <c r="A16" s="33"/>
    </row>
    <row r="17" spans="1:3" ht="16.5">
      <c r="A17"/>
      <c r="C17" s="33"/>
    </row>
    <row r="18" spans="1:3" ht="16.5">
      <c r="C18" s="33"/>
    </row>
    <row r="19" spans="1:3" ht="16.5">
      <c r="C19" s="33"/>
    </row>
    <row r="20" spans="1:3" ht="16.5">
      <c r="A20"/>
      <c r="C20" s="33"/>
    </row>
    <row r="21" spans="1:3" ht="16.5">
      <c r="A21"/>
      <c r="C21" s="33"/>
    </row>
    <row r="22" spans="1:3" ht="16.5">
      <c r="A22" s="33"/>
      <c r="C22" s="33"/>
    </row>
    <row r="23" spans="1:3" ht="16.5">
      <c r="A23" s="33"/>
      <c r="C23"/>
    </row>
    <row r="24" spans="1:3" ht="16.5">
      <c r="A24" s="33"/>
    </row>
    <row r="25" spans="1:3" ht="16.5">
      <c r="A25" s="33"/>
    </row>
    <row r="26" spans="1:3" ht="16.5">
      <c r="A26" s="33"/>
      <c r="C26"/>
    </row>
    <row r="27" spans="1:3" ht="16.5">
      <c r="A27" s="33"/>
      <c r="C27" s="33"/>
    </row>
    <row r="28" spans="1:3" ht="16.5">
      <c r="A28" s="33"/>
      <c r="C28" s="33"/>
    </row>
    <row r="29" spans="1:3" ht="16.5">
      <c r="A29" s="33"/>
      <c r="C29" s="33"/>
    </row>
    <row r="30" spans="1:3" ht="16.5">
      <c r="A30" s="33"/>
      <c r="C30" s="33"/>
    </row>
    <row r="31" spans="1:3" ht="16.5">
      <c r="A31" s="33"/>
      <c r="C31" s="33"/>
    </row>
    <row r="32" spans="1:3" ht="16.5">
      <c r="A32" s="33"/>
      <c r="C32" s="33"/>
    </row>
    <row r="33" spans="1:3" ht="16.5">
      <c r="A33" s="33"/>
      <c r="C33" s="33"/>
    </row>
    <row r="34" spans="1:3" ht="16.5">
      <c r="A34" s="33"/>
      <c r="C34" s="33"/>
    </row>
    <row r="35" spans="1:3" ht="16.5">
      <c r="A35" s="33"/>
      <c r="C35" s="33"/>
    </row>
    <row r="36" spans="1:3" ht="16.5">
      <c r="A36" s="33"/>
      <c r="C36"/>
    </row>
    <row r="37" spans="1:3" ht="16.5">
      <c r="A37" s="33"/>
    </row>
    <row r="38" spans="1:3" ht="16.5">
      <c r="A38" s="33"/>
    </row>
    <row r="39" spans="1:3" ht="16.5">
      <c r="A39" s="33"/>
      <c r="C39"/>
    </row>
    <row r="40" spans="1:3" ht="16.5">
      <c r="A40" s="33"/>
      <c r="C40" s="33"/>
    </row>
    <row r="41" spans="1:3" ht="16.5">
      <c r="A41"/>
      <c r="C41"/>
    </row>
  </sheetData>
  <sheetProtection password="8863" sheet="1" objects="1"/>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1"/>
  <sheetViews>
    <sheetView tabSelected="1" view="pageBreakPreview" zoomScaleNormal="100" workbookViewId="0">
      <selection activeCell="D16" sqref="D16"/>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02" t="s">
        <v>136</v>
      </c>
      <c r="B2" s="91"/>
      <c r="C2" s="91"/>
      <c r="D2" s="91"/>
      <c r="E2" s="91" t="s">
        <v>135</v>
      </c>
      <c r="F2" s="91"/>
      <c r="G2" s="91"/>
      <c r="H2" s="91"/>
      <c r="I2" s="91"/>
      <c r="J2" s="24"/>
      <c r="K2" s="24"/>
      <c r="L2" s="24"/>
      <c r="M2" s="24"/>
      <c r="N2" s="24"/>
      <c r="O2" s="24"/>
      <c r="P2" s="24"/>
      <c r="Q2" s="24"/>
      <c r="R2" s="24"/>
      <c r="S2" s="24"/>
      <c r="T2" s="24"/>
    </row>
    <row r="3" spans="1:20" ht="17.100000000000001" customHeight="1">
      <c r="A3" s="102" t="s">
        <v>138</v>
      </c>
      <c r="B3" s="102"/>
      <c r="C3" s="102"/>
      <c r="D3" s="102"/>
      <c r="E3" s="92" t="s">
        <v>137</v>
      </c>
      <c r="F3" s="92"/>
      <c r="G3" s="92"/>
      <c r="H3" s="92"/>
      <c r="I3" s="92"/>
      <c r="J3" s="24"/>
      <c r="K3" s="24"/>
      <c r="L3" s="24"/>
      <c r="M3" s="24"/>
      <c r="N3" s="24"/>
      <c r="O3" s="24"/>
      <c r="P3" s="24"/>
      <c r="Q3" s="24"/>
      <c r="R3" s="24"/>
      <c r="S3" s="24"/>
      <c r="T3" s="24"/>
    </row>
    <row r="4" spans="1:20" ht="17.100000000000001" customHeight="1">
      <c r="A4" s="133" t="s">
        <v>277</v>
      </c>
      <c r="B4" s="133"/>
      <c r="C4" s="133"/>
      <c r="D4" s="133"/>
      <c r="E4" s="90"/>
      <c r="F4" s="90"/>
      <c r="G4" s="90"/>
      <c r="H4" s="90"/>
      <c r="I4" s="90"/>
      <c r="J4" s="24"/>
      <c r="K4" s="24"/>
      <c r="L4" s="24"/>
      <c r="M4" s="24"/>
      <c r="N4" s="24"/>
      <c r="O4" s="24"/>
      <c r="P4" s="24"/>
      <c r="Q4" s="24"/>
      <c r="R4" s="24"/>
      <c r="S4" s="24"/>
      <c r="T4" s="24"/>
    </row>
    <row r="5" spans="1:20" s="1" customFormat="1" ht="12" customHeight="1">
      <c r="A5" s="67"/>
      <c r="B5" s="67"/>
      <c r="C5" s="67"/>
      <c r="D5" s="67"/>
      <c r="E5" s="8"/>
      <c r="I5" s="68"/>
      <c r="J5" s="8"/>
      <c r="K5" s="8"/>
      <c r="L5" s="8"/>
      <c r="M5" s="8"/>
      <c r="N5" s="8"/>
      <c r="O5" s="8"/>
      <c r="P5" s="8"/>
      <c r="Q5" s="8"/>
      <c r="R5" s="8"/>
      <c r="S5" s="8"/>
      <c r="T5" s="8"/>
    </row>
    <row r="6" spans="1:20" ht="21" customHeight="1">
      <c r="A6" s="106" t="s">
        <v>139</v>
      </c>
      <c r="B6" s="106"/>
      <c r="C6" s="106"/>
      <c r="D6" s="106"/>
      <c r="E6" s="106"/>
      <c r="F6" s="106"/>
      <c r="G6" s="106"/>
      <c r="H6" s="106"/>
      <c r="I6" s="106"/>
      <c r="J6" s="25"/>
      <c r="K6" s="25"/>
      <c r="L6" s="25"/>
      <c r="M6" s="25"/>
      <c r="N6" s="25"/>
      <c r="O6" s="25"/>
      <c r="P6" s="25"/>
      <c r="Q6" s="25"/>
      <c r="R6" s="25"/>
      <c r="S6" s="25"/>
      <c r="T6" s="25"/>
    </row>
    <row r="7" spans="1:20" s="2" customFormat="1" ht="20.100000000000001" customHeight="1">
      <c r="A7" s="106" t="s">
        <v>278</v>
      </c>
      <c r="B7" s="106"/>
      <c r="C7" s="106"/>
      <c r="D7" s="106"/>
      <c r="E7" s="106"/>
      <c r="F7" s="106"/>
      <c r="G7" s="106"/>
      <c r="H7" s="106"/>
      <c r="I7" s="106"/>
      <c r="J7" s="26"/>
      <c r="K7" s="26"/>
      <c r="L7" s="26"/>
      <c r="M7" s="26"/>
      <c r="N7" s="26"/>
      <c r="O7" s="26"/>
      <c r="P7" s="26"/>
      <c r="Q7" s="26"/>
      <c r="R7" s="26"/>
      <c r="S7" s="26"/>
      <c r="T7" s="26"/>
    </row>
    <row r="8" spans="1:20" s="2" customFormat="1" ht="18" customHeight="1">
      <c r="A8" s="132" t="s">
        <v>392</v>
      </c>
      <c r="B8" s="107"/>
      <c r="C8" s="107"/>
      <c r="D8" s="107"/>
      <c r="E8" s="107"/>
      <c r="F8" s="107"/>
      <c r="G8" s="107"/>
      <c r="H8" s="107"/>
      <c r="I8" s="107"/>
      <c r="J8" s="27"/>
      <c r="K8" s="27"/>
      <c r="L8" s="27"/>
      <c r="M8" s="27"/>
      <c r="N8" s="27"/>
      <c r="O8" s="27"/>
      <c r="P8" s="27"/>
      <c r="Q8" s="27"/>
      <c r="R8" s="27"/>
      <c r="S8" s="27"/>
      <c r="T8" s="27"/>
    </row>
    <row r="9" spans="1:20" s="2" customFormat="1" ht="12" customHeight="1">
      <c r="A9" s="83"/>
      <c r="B9" s="83"/>
      <c r="C9" s="83"/>
      <c r="D9" s="83"/>
      <c r="E9" s="83"/>
      <c r="F9" s="83"/>
      <c r="G9" s="83"/>
      <c r="H9" s="83"/>
      <c r="I9" s="83"/>
      <c r="J9" s="27"/>
      <c r="K9" s="27"/>
      <c r="L9" s="27"/>
      <c r="M9" s="27"/>
      <c r="N9" s="27"/>
      <c r="O9" s="27"/>
      <c r="P9" s="27"/>
      <c r="Q9" s="27"/>
      <c r="R9" s="27"/>
      <c r="S9" s="27"/>
      <c r="T9" s="27"/>
    </row>
    <row r="10" spans="1:20" s="3" customFormat="1" ht="18" customHeight="1">
      <c r="A10" s="110" t="s">
        <v>4</v>
      </c>
      <c r="B10" s="110" t="s">
        <v>142</v>
      </c>
      <c r="C10" s="116" t="s">
        <v>143</v>
      </c>
      <c r="D10" s="117"/>
      <c r="E10" s="108" t="s">
        <v>144</v>
      </c>
      <c r="F10" s="109"/>
      <c r="G10" s="108" t="s">
        <v>145</v>
      </c>
      <c r="H10" s="109"/>
      <c r="I10" s="113" t="s">
        <v>10</v>
      </c>
    </row>
    <row r="11" spans="1:20" s="3" customFormat="1" ht="30" customHeight="1">
      <c r="A11" s="111"/>
      <c r="B11" s="112"/>
      <c r="C11" s="118"/>
      <c r="D11" s="119"/>
      <c r="E11" s="10" t="s">
        <v>146</v>
      </c>
      <c r="F11" s="10" t="s">
        <v>147</v>
      </c>
      <c r="G11" s="10" t="s">
        <v>146</v>
      </c>
      <c r="H11" s="10" t="s">
        <v>147</v>
      </c>
      <c r="I11" s="111"/>
    </row>
    <row r="12" spans="1:20" s="3" customFormat="1" ht="18" customHeight="1">
      <c r="A12" s="82">
        <v>1</v>
      </c>
      <c r="B12" s="64" t="s">
        <v>317</v>
      </c>
      <c r="C12" s="13" t="s">
        <v>318</v>
      </c>
      <c r="D12" s="14" t="s">
        <v>187</v>
      </c>
      <c r="E12" s="82"/>
      <c r="F12" s="15" t="str">
        <f t="shared" ref="F12:F54" si="0">IF(AND(E12&gt;=90),"Xuất sắc",IF(AND(E12&gt;=80),"Tốt",IF(AND(E12&gt;=70),"Khá",IF(AND(E12&gt;=60),"TB",IF(AND(E12&gt;=50),"TB",IF(AND(E12&lt;50),IF(AND(E12&gt;0),"Yếu",IF(AND(E12=0),"Không XL"," "))))))))</f>
        <v>Không XL</v>
      </c>
      <c r="G12" s="82"/>
      <c r="H12" s="15" t="str">
        <f t="shared" ref="H12:H54" si="1">IF(AND(G12&gt;=90),"Xuất sắc",IF(AND(G12&gt;=80),"Tốt",IF(AND(G12&gt;=70),"Khá",IF(AND(G12&gt;=60),"TB",IF(AND(G12&gt;=50),"TB",IF(AND(G12&lt;50),IF(AND(G12&gt;0),"Yếu",IF(AND(G12=0),"Không XL"," "))))))))</f>
        <v>Không XL</v>
      </c>
      <c r="I12" s="31" t="s">
        <v>189</v>
      </c>
    </row>
    <row r="13" spans="1:20" s="3" customFormat="1" ht="18" customHeight="1">
      <c r="A13" s="82">
        <v>2</v>
      </c>
      <c r="B13" s="64" t="s">
        <v>319</v>
      </c>
      <c r="C13" s="13" t="s">
        <v>182</v>
      </c>
      <c r="D13" s="14" t="s">
        <v>320</v>
      </c>
      <c r="E13" s="82"/>
      <c r="F13" s="15" t="str">
        <f t="shared" si="0"/>
        <v>Không XL</v>
      </c>
      <c r="G13" s="82"/>
      <c r="H13" s="15" t="str">
        <f t="shared" si="1"/>
        <v>Không XL</v>
      </c>
      <c r="I13" s="31"/>
    </row>
    <row r="14" spans="1:20" s="3" customFormat="1" ht="18" customHeight="1">
      <c r="A14" s="82">
        <v>3</v>
      </c>
      <c r="B14" s="64" t="s">
        <v>321</v>
      </c>
      <c r="C14" s="13" t="s">
        <v>166</v>
      </c>
      <c r="D14" s="14" t="s">
        <v>311</v>
      </c>
      <c r="E14" s="82"/>
      <c r="F14" s="15" t="str">
        <f t="shared" si="0"/>
        <v>Không XL</v>
      </c>
      <c r="G14" s="82"/>
      <c r="H14" s="15" t="str">
        <f t="shared" si="1"/>
        <v>Không XL</v>
      </c>
      <c r="I14" s="31"/>
    </row>
    <row r="15" spans="1:20" s="3" customFormat="1" ht="18" customHeight="1">
      <c r="A15" s="82">
        <v>4</v>
      </c>
      <c r="B15" s="64" t="s">
        <v>322</v>
      </c>
      <c r="C15" s="13" t="s">
        <v>248</v>
      </c>
      <c r="D15" s="14" t="s">
        <v>164</v>
      </c>
      <c r="E15" s="82"/>
      <c r="F15" s="15" t="str">
        <f t="shared" si="0"/>
        <v>Không XL</v>
      </c>
      <c r="G15" s="82"/>
      <c r="H15" s="15" t="str">
        <f t="shared" si="1"/>
        <v>Không XL</v>
      </c>
      <c r="I15" s="16"/>
    </row>
    <row r="16" spans="1:20" s="3" customFormat="1" ht="18" customHeight="1">
      <c r="A16" s="82">
        <v>5</v>
      </c>
      <c r="B16" s="64" t="s">
        <v>323</v>
      </c>
      <c r="C16" s="13" t="s">
        <v>324</v>
      </c>
      <c r="D16" s="14" t="s">
        <v>261</v>
      </c>
      <c r="E16" s="82"/>
      <c r="F16" s="15" t="str">
        <f t="shared" si="0"/>
        <v>Không XL</v>
      </c>
      <c r="G16" s="82"/>
      <c r="H16" s="15" t="str">
        <f t="shared" si="1"/>
        <v>Không XL</v>
      </c>
      <c r="I16" s="16"/>
    </row>
    <row r="17" spans="1:9" s="3" customFormat="1" ht="18" customHeight="1">
      <c r="A17" s="82">
        <v>6</v>
      </c>
      <c r="B17" s="64" t="s">
        <v>325</v>
      </c>
      <c r="C17" s="13" t="s">
        <v>326</v>
      </c>
      <c r="D17" s="14" t="s">
        <v>165</v>
      </c>
      <c r="E17" s="82"/>
      <c r="F17" s="15" t="str">
        <f t="shared" si="0"/>
        <v>Không XL</v>
      </c>
      <c r="G17" s="82"/>
      <c r="H17" s="15" t="str">
        <f t="shared" si="1"/>
        <v>Không XL</v>
      </c>
      <c r="I17" s="16"/>
    </row>
    <row r="18" spans="1:9" s="3" customFormat="1" ht="18" customHeight="1">
      <c r="A18" s="82">
        <v>7</v>
      </c>
      <c r="B18" s="64" t="s">
        <v>327</v>
      </c>
      <c r="C18" s="13" t="s">
        <v>328</v>
      </c>
      <c r="D18" s="14" t="s">
        <v>165</v>
      </c>
      <c r="E18" s="82"/>
      <c r="F18" s="15" t="str">
        <f t="shared" si="0"/>
        <v>Không XL</v>
      </c>
      <c r="G18" s="82"/>
      <c r="H18" s="15" t="str">
        <f t="shared" si="1"/>
        <v>Không XL</v>
      </c>
      <c r="I18" s="16" t="s">
        <v>193</v>
      </c>
    </row>
    <row r="19" spans="1:9" s="3" customFormat="1" ht="18" customHeight="1">
      <c r="A19" s="82">
        <v>8</v>
      </c>
      <c r="B19" s="64" t="s">
        <v>329</v>
      </c>
      <c r="C19" s="13" t="s">
        <v>330</v>
      </c>
      <c r="D19" s="14" t="s">
        <v>191</v>
      </c>
      <c r="E19" s="82"/>
      <c r="F19" s="15" t="str">
        <f t="shared" si="0"/>
        <v>Không XL</v>
      </c>
      <c r="G19" s="82"/>
      <c r="H19" s="15" t="str">
        <f t="shared" si="1"/>
        <v>Không XL</v>
      </c>
      <c r="I19" s="16"/>
    </row>
    <row r="20" spans="1:9" s="3" customFormat="1" ht="18" customHeight="1">
      <c r="A20" s="82">
        <v>9</v>
      </c>
      <c r="B20" s="64" t="s">
        <v>331</v>
      </c>
      <c r="C20" s="13" t="s">
        <v>332</v>
      </c>
      <c r="D20" s="14" t="s">
        <v>232</v>
      </c>
      <c r="E20" s="82"/>
      <c r="F20" s="15" t="str">
        <f t="shared" si="0"/>
        <v>Không XL</v>
      </c>
      <c r="G20" s="82"/>
      <c r="H20" s="15" t="str">
        <f t="shared" si="1"/>
        <v>Không XL</v>
      </c>
      <c r="I20" s="31"/>
    </row>
    <row r="21" spans="1:9" s="3" customFormat="1" ht="18" customHeight="1">
      <c r="A21" s="82">
        <v>10</v>
      </c>
      <c r="B21" s="64" t="s">
        <v>333</v>
      </c>
      <c r="C21" s="13" t="s">
        <v>334</v>
      </c>
      <c r="D21" s="14" t="s">
        <v>232</v>
      </c>
      <c r="E21" s="82"/>
      <c r="F21" s="15" t="str">
        <f t="shared" si="0"/>
        <v>Không XL</v>
      </c>
      <c r="G21" s="82"/>
      <c r="H21" s="15" t="str">
        <f t="shared" si="1"/>
        <v>Không XL</v>
      </c>
      <c r="I21" s="31"/>
    </row>
    <row r="22" spans="1:9" s="3" customFormat="1" ht="18" customHeight="1">
      <c r="A22" s="82">
        <v>11</v>
      </c>
      <c r="B22" s="64" t="s">
        <v>335</v>
      </c>
      <c r="C22" s="13" t="s">
        <v>246</v>
      </c>
      <c r="D22" s="14" t="s">
        <v>232</v>
      </c>
      <c r="E22" s="82"/>
      <c r="F22" s="15" t="str">
        <f t="shared" si="0"/>
        <v>Không XL</v>
      </c>
      <c r="G22" s="82"/>
      <c r="H22" s="15" t="str">
        <f t="shared" si="1"/>
        <v>Không XL</v>
      </c>
      <c r="I22" s="31"/>
    </row>
    <row r="23" spans="1:9" s="3" customFormat="1" ht="18" customHeight="1">
      <c r="A23" s="82">
        <v>12</v>
      </c>
      <c r="B23" s="64" t="s">
        <v>336</v>
      </c>
      <c r="C23" s="13" t="s">
        <v>305</v>
      </c>
      <c r="D23" s="14" t="s">
        <v>337</v>
      </c>
      <c r="E23" s="82"/>
      <c r="F23" s="15" t="str">
        <f t="shared" si="0"/>
        <v>Không XL</v>
      </c>
      <c r="G23" s="82"/>
      <c r="H23" s="15" t="str">
        <f t="shared" si="1"/>
        <v>Không XL</v>
      </c>
      <c r="I23" s="31" t="s">
        <v>184</v>
      </c>
    </row>
    <row r="24" spans="1:9" s="3" customFormat="1" ht="18" customHeight="1">
      <c r="A24" s="82">
        <v>13</v>
      </c>
      <c r="B24" s="64" t="s">
        <v>338</v>
      </c>
      <c r="C24" s="13" t="s">
        <v>339</v>
      </c>
      <c r="D24" s="14" t="s">
        <v>279</v>
      </c>
      <c r="E24" s="82"/>
      <c r="F24" s="15" t="str">
        <f t="shared" si="0"/>
        <v>Không XL</v>
      </c>
      <c r="G24" s="82"/>
      <c r="H24" s="15" t="str">
        <f t="shared" si="1"/>
        <v>Không XL</v>
      </c>
      <c r="I24" s="31"/>
    </row>
    <row r="25" spans="1:9" s="3" customFormat="1" ht="18" customHeight="1">
      <c r="A25" s="82">
        <v>14</v>
      </c>
      <c r="B25" s="64" t="s">
        <v>340</v>
      </c>
      <c r="C25" s="13" t="s">
        <v>341</v>
      </c>
      <c r="D25" s="14" t="s">
        <v>169</v>
      </c>
      <c r="E25" s="82"/>
      <c r="F25" s="15" t="str">
        <f t="shared" si="0"/>
        <v>Không XL</v>
      </c>
      <c r="G25" s="82"/>
      <c r="H25" s="15" t="str">
        <f t="shared" si="1"/>
        <v>Không XL</v>
      </c>
      <c r="I25" s="31"/>
    </row>
    <row r="26" spans="1:9" s="3" customFormat="1" ht="18" customHeight="1">
      <c r="A26" s="82">
        <v>15</v>
      </c>
      <c r="B26" s="64" t="s">
        <v>342</v>
      </c>
      <c r="C26" s="13" t="s">
        <v>343</v>
      </c>
      <c r="D26" s="14" t="s">
        <v>171</v>
      </c>
      <c r="E26" s="82"/>
      <c r="F26" s="15" t="str">
        <f t="shared" si="0"/>
        <v>Không XL</v>
      </c>
      <c r="G26" s="82"/>
      <c r="H26" s="15" t="str">
        <f t="shared" si="1"/>
        <v>Không XL</v>
      </c>
      <c r="I26" s="16"/>
    </row>
    <row r="27" spans="1:9" s="3" customFormat="1" ht="18" customHeight="1">
      <c r="A27" s="82">
        <v>16</v>
      </c>
      <c r="B27" s="64" t="s">
        <v>344</v>
      </c>
      <c r="C27" s="13" t="s">
        <v>345</v>
      </c>
      <c r="D27" s="14" t="s">
        <v>236</v>
      </c>
      <c r="E27" s="82"/>
      <c r="F27" s="15" t="str">
        <f t="shared" si="0"/>
        <v>Không XL</v>
      </c>
      <c r="G27" s="82"/>
      <c r="H27" s="15" t="str">
        <f t="shared" si="1"/>
        <v>Không XL</v>
      </c>
      <c r="I27" s="16"/>
    </row>
    <row r="28" spans="1:9" s="3" customFormat="1" ht="18" customHeight="1">
      <c r="A28" s="82">
        <v>17</v>
      </c>
      <c r="B28" s="64" t="s">
        <v>346</v>
      </c>
      <c r="C28" s="13" t="s">
        <v>347</v>
      </c>
      <c r="D28" s="14" t="s">
        <v>237</v>
      </c>
      <c r="E28" s="82"/>
      <c r="F28" s="15" t="str">
        <f t="shared" si="0"/>
        <v>Không XL</v>
      </c>
      <c r="G28" s="82"/>
      <c r="H28" s="15" t="str">
        <f t="shared" si="1"/>
        <v>Không XL</v>
      </c>
      <c r="I28" s="16"/>
    </row>
    <row r="29" spans="1:9" s="3" customFormat="1" ht="18" customHeight="1">
      <c r="A29" s="82">
        <v>18</v>
      </c>
      <c r="B29" s="64" t="s">
        <v>348</v>
      </c>
      <c r="C29" s="13" t="s">
        <v>229</v>
      </c>
      <c r="D29" s="14" t="s">
        <v>198</v>
      </c>
      <c r="E29" s="82"/>
      <c r="F29" s="15" t="str">
        <f t="shared" si="0"/>
        <v>Không XL</v>
      </c>
      <c r="G29" s="82"/>
      <c r="H29" s="15" t="str">
        <f t="shared" si="1"/>
        <v>Không XL</v>
      </c>
      <c r="I29" s="16"/>
    </row>
    <row r="30" spans="1:9" s="3" customFormat="1" ht="18" customHeight="1">
      <c r="A30" s="82">
        <v>19</v>
      </c>
      <c r="B30" s="64" t="s">
        <v>349</v>
      </c>
      <c r="C30" s="13" t="s">
        <v>350</v>
      </c>
      <c r="D30" s="14" t="s">
        <v>198</v>
      </c>
      <c r="E30" s="82"/>
      <c r="F30" s="15" t="str">
        <f t="shared" si="0"/>
        <v>Không XL</v>
      </c>
      <c r="G30" s="82"/>
      <c r="H30" s="15" t="str">
        <f t="shared" si="1"/>
        <v>Không XL</v>
      </c>
      <c r="I30" s="16"/>
    </row>
    <row r="31" spans="1:9" s="3" customFormat="1" ht="18" customHeight="1">
      <c r="A31" s="82">
        <v>20</v>
      </c>
      <c r="B31" s="64" t="s">
        <v>351</v>
      </c>
      <c r="C31" s="13" t="s">
        <v>190</v>
      </c>
      <c r="D31" s="14" t="s">
        <v>352</v>
      </c>
      <c r="E31" s="82"/>
      <c r="F31" s="15" t="str">
        <f t="shared" si="0"/>
        <v>Không XL</v>
      </c>
      <c r="G31" s="82"/>
      <c r="H31" s="15" t="str">
        <f t="shared" si="1"/>
        <v>Không XL</v>
      </c>
      <c r="I31" s="31"/>
    </row>
    <row r="32" spans="1:9" s="3" customFormat="1" ht="18" customHeight="1">
      <c r="A32" s="82">
        <v>21</v>
      </c>
      <c r="B32" s="64" t="s">
        <v>353</v>
      </c>
      <c r="C32" s="13" t="s">
        <v>258</v>
      </c>
      <c r="D32" s="14" t="s">
        <v>352</v>
      </c>
      <c r="E32" s="82"/>
      <c r="F32" s="15" t="str">
        <f t="shared" si="0"/>
        <v>Không XL</v>
      </c>
      <c r="G32" s="82"/>
      <c r="H32" s="15" t="str">
        <f t="shared" si="1"/>
        <v>Không XL</v>
      </c>
      <c r="I32" s="16"/>
    </row>
    <row r="33" spans="1:9" s="3" customFormat="1" ht="18" customHeight="1">
      <c r="A33" s="82">
        <v>22</v>
      </c>
      <c r="B33" s="64" t="s">
        <v>354</v>
      </c>
      <c r="C33" s="13" t="s">
        <v>355</v>
      </c>
      <c r="D33" s="14" t="s">
        <v>199</v>
      </c>
      <c r="E33" s="82"/>
      <c r="F33" s="15" t="str">
        <f t="shared" si="0"/>
        <v>Không XL</v>
      </c>
      <c r="G33" s="82"/>
      <c r="H33" s="15" t="str">
        <f t="shared" si="1"/>
        <v>Không XL</v>
      </c>
      <c r="I33" s="16"/>
    </row>
    <row r="34" spans="1:9" s="3" customFormat="1" ht="18" customHeight="1">
      <c r="A34" s="82">
        <v>23</v>
      </c>
      <c r="B34" s="64" t="s">
        <v>356</v>
      </c>
      <c r="C34" s="13" t="s">
        <v>301</v>
      </c>
      <c r="D34" s="14" t="s">
        <v>357</v>
      </c>
      <c r="E34" s="82"/>
      <c r="F34" s="15" t="str">
        <f t="shared" si="0"/>
        <v>Không XL</v>
      </c>
      <c r="G34" s="82"/>
      <c r="H34" s="15" t="str">
        <f t="shared" si="1"/>
        <v>Không XL</v>
      </c>
      <c r="I34" s="31"/>
    </row>
    <row r="35" spans="1:9" s="3" customFormat="1" ht="18" customHeight="1">
      <c r="A35" s="82">
        <v>24</v>
      </c>
      <c r="B35" s="64" t="s">
        <v>358</v>
      </c>
      <c r="C35" s="13" t="s">
        <v>227</v>
      </c>
      <c r="D35" s="14" t="s">
        <v>201</v>
      </c>
      <c r="E35" s="82"/>
      <c r="F35" s="15" t="str">
        <f t="shared" si="0"/>
        <v>Không XL</v>
      </c>
      <c r="G35" s="82"/>
      <c r="H35" s="15" t="str">
        <f t="shared" si="1"/>
        <v>Không XL</v>
      </c>
      <c r="I35" s="16"/>
    </row>
    <row r="36" spans="1:9" s="3" customFormat="1" ht="18" customHeight="1">
      <c r="A36" s="82">
        <v>25</v>
      </c>
      <c r="B36" s="64" t="s">
        <v>359</v>
      </c>
      <c r="C36" s="13" t="s">
        <v>360</v>
      </c>
      <c r="D36" s="14" t="s">
        <v>201</v>
      </c>
      <c r="E36" s="82"/>
      <c r="F36" s="15" t="str">
        <f t="shared" si="0"/>
        <v>Không XL</v>
      </c>
      <c r="G36" s="82"/>
      <c r="H36" s="15" t="str">
        <f t="shared" si="1"/>
        <v>Không XL</v>
      </c>
      <c r="I36" s="31"/>
    </row>
    <row r="37" spans="1:9" s="3" customFormat="1" ht="18" customHeight="1">
      <c r="A37" s="82">
        <v>26</v>
      </c>
      <c r="B37" s="64" t="s">
        <v>361</v>
      </c>
      <c r="C37" s="13" t="s">
        <v>362</v>
      </c>
      <c r="D37" s="14" t="s">
        <v>201</v>
      </c>
      <c r="E37" s="82"/>
      <c r="F37" s="15" t="str">
        <f t="shared" si="0"/>
        <v>Không XL</v>
      </c>
      <c r="G37" s="82"/>
      <c r="H37" s="15" t="str">
        <f t="shared" si="1"/>
        <v>Không XL</v>
      </c>
      <c r="I37" s="16"/>
    </row>
    <row r="38" spans="1:9" s="3" customFormat="1" ht="18" customHeight="1">
      <c r="A38" s="82">
        <v>27</v>
      </c>
      <c r="B38" s="64" t="s">
        <v>363</v>
      </c>
      <c r="C38" s="13" t="s">
        <v>177</v>
      </c>
      <c r="D38" s="14" t="s">
        <v>283</v>
      </c>
      <c r="E38" s="82"/>
      <c r="F38" s="15" t="str">
        <f t="shared" si="0"/>
        <v>Không XL</v>
      </c>
      <c r="G38" s="82"/>
      <c r="H38" s="15" t="str">
        <f t="shared" si="1"/>
        <v>Không XL</v>
      </c>
      <c r="I38" s="31"/>
    </row>
    <row r="39" spans="1:9" s="3" customFormat="1" ht="18" customHeight="1">
      <c r="A39" s="82">
        <v>28</v>
      </c>
      <c r="B39" s="64" t="s">
        <v>364</v>
      </c>
      <c r="C39" s="13" t="s">
        <v>312</v>
      </c>
      <c r="D39" s="14" t="s">
        <v>239</v>
      </c>
      <c r="E39" s="82"/>
      <c r="F39" s="15" t="str">
        <f t="shared" si="0"/>
        <v>Không XL</v>
      </c>
      <c r="G39" s="82"/>
      <c r="H39" s="15" t="str">
        <f t="shared" si="1"/>
        <v>Không XL</v>
      </c>
      <c r="I39" s="16"/>
    </row>
    <row r="40" spans="1:9" s="3" customFormat="1" ht="18" customHeight="1">
      <c r="A40" s="82">
        <v>29</v>
      </c>
      <c r="B40" s="64" t="s">
        <v>365</v>
      </c>
      <c r="C40" s="13" t="s">
        <v>366</v>
      </c>
      <c r="D40" s="14" t="s">
        <v>256</v>
      </c>
      <c r="E40" s="82"/>
      <c r="F40" s="15" t="str">
        <f t="shared" si="0"/>
        <v>Không XL</v>
      </c>
      <c r="G40" s="82"/>
      <c r="H40" s="15" t="str">
        <f t="shared" si="1"/>
        <v>Không XL</v>
      </c>
      <c r="I40" s="16"/>
    </row>
    <row r="41" spans="1:9" s="3" customFormat="1" ht="18" customHeight="1">
      <c r="A41" s="82">
        <v>30</v>
      </c>
      <c r="B41" s="64" t="s">
        <v>367</v>
      </c>
      <c r="C41" s="13" t="s">
        <v>368</v>
      </c>
      <c r="D41" s="14" t="s">
        <v>203</v>
      </c>
      <c r="E41" s="82"/>
      <c r="F41" s="15" t="str">
        <f t="shared" si="0"/>
        <v>Không XL</v>
      </c>
      <c r="G41" s="82"/>
      <c r="H41" s="15" t="str">
        <f t="shared" si="1"/>
        <v>Không XL</v>
      </c>
      <c r="I41" s="16"/>
    </row>
    <row r="42" spans="1:9" s="3" customFormat="1" ht="18" customHeight="1">
      <c r="A42" s="82">
        <v>31</v>
      </c>
      <c r="B42" s="64" t="s">
        <v>369</v>
      </c>
      <c r="C42" s="13" t="s">
        <v>227</v>
      </c>
      <c r="D42" s="14" t="s">
        <v>203</v>
      </c>
      <c r="E42" s="82"/>
      <c r="F42" s="15" t="str">
        <f t="shared" si="0"/>
        <v>Không XL</v>
      </c>
      <c r="G42" s="82"/>
      <c r="H42" s="15" t="str">
        <f t="shared" si="1"/>
        <v>Không XL</v>
      </c>
      <c r="I42" s="16"/>
    </row>
    <row r="43" spans="1:9" s="3" customFormat="1" ht="18" customHeight="1">
      <c r="A43" s="82">
        <v>32</v>
      </c>
      <c r="B43" s="64" t="s">
        <v>370</v>
      </c>
      <c r="C43" s="13" t="s">
        <v>202</v>
      </c>
      <c r="D43" s="14" t="s">
        <v>208</v>
      </c>
      <c r="E43" s="82"/>
      <c r="F43" s="15" t="str">
        <f t="shared" si="0"/>
        <v>Không XL</v>
      </c>
      <c r="G43" s="82"/>
      <c r="H43" s="15" t="str">
        <f t="shared" si="1"/>
        <v>Không XL</v>
      </c>
      <c r="I43" s="16" t="s">
        <v>170</v>
      </c>
    </row>
    <row r="44" spans="1:9" s="3" customFormat="1" ht="18" customHeight="1">
      <c r="A44" s="82">
        <v>33</v>
      </c>
      <c r="B44" s="64" t="s">
        <v>371</v>
      </c>
      <c r="C44" s="13" t="s">
        <v>372</v>
      </c>
      <c r="D44" s="14" t="s">
        <v>210</v>
      </c>
      <c r="E44" s="82"/>
      <c r="F44" s="15" t="str">
        <f t="shared" si="0"/>
        <v>Không XL</v>
      </c>
      <c r="G44" s="82"/>
      <c r="H44" s="15" t="str">
        <f t="shared" si="1"/>
        <v>Không XL</v>
      </c>
      <c r="I44" s="16"/>
    </row>
    <row r="45" spans="1:9" s="3" customFormat="1" ht="18" customHeight="1">
      <c r="A45" s="82">
        <v>34</v>
      </c>
      <c r="B45" s="64" t="s">
        <v>373</v>
      </c>
      <c r="C45" s="13" t="s">
        <v>295</v>
      </c>
      <c r="D45" s="14" t="s">
        <v>210</v>
      </c>
      <c r="E45" s="82"/>
      <c r="F45" s="15" t="str">
        <f t="shared" si="0"/>
        <v>Không XL</v>
      </c>
      <c r="G45" s="82"/>
      <c r="H45" s="15" t="str">
        <f t="shared" si="1"/>
        <v>Không XL</v>
      </c>
      <c r="I45" s="16"/>
    </row>
    <row r="46" spans="1:9" s="3" customFormat="1" ht="18" customHeight="1">
      <c r="A46" s="82">
        <v>35</v>
      </c>
      <c r="B46" s="64" t="s">
        <v>374</v>
      </c>
      <c r="C46" s="13" t="s">
        <v>290</v>
      </c>
      <c r="D46" s="14" t="s">
        <v>242</v>
      </c>
      <c r="E46" s="82"/>
      <c r="F46" s="15" t="str">
        <f t="shared" si="0"/>
        <v>Không XL</v>
      </c>
      <c r="G46" s="82"/>
      <c r="H46" s="15" t="str">
        <f t="shared" si="1"/>
        <v>Không XL</v>
      </c>
      <c r="I46" s="16"/>
    </row>
    <row r="47" spans="1:9" s="3" customFormat="1" ht="18" customHeight="1">
      <c r="A47" s="82">
        <v>36</v>
      </c>
      <c r="B47" s="64" t="s">
        <v>375</v>
      </c>
      <c r="C47" s="13" t="s">
        <v>376</v>
      </c>
      <c r="D47" s="14" t="s">
        <v>314</v>
      </c>
      <c r="E47" s="82"/>
      <c r="F47" s="15" t="str">
        <f t="shared" si="0"/>
        <v>Không XL</v>
      </c>
      <c r="G47" s="82"/>
      <c r="H47" s="15" t="str">
        <f t="shared" si="1"/>
        <v>Không XL</v>
      </c>
      <c r="I47" s="16" t="s">
        <v>211</v>
      </c>
    </row>
    <row r="48" spans="1:9" s="3" customFormat="1" ht="18" customHeight="1">
      <c r="A48" s="82">
        <v>37</v>
      </c>
      <c r="B48" s="64" t="s">
        <v>377</v>
      </c>
      <c r="C48" s="13" t="s">
        <v>378</v>
      </c>
      <c r="D48" s="14" t="s">
        <v>299</v>
      </c>
      <c r="E48" s="82"/>
      <c r="F48" s="15" t="str">
        <f t="shared" si="0"/>
        <v>Không XL</v>
      </c>
      <c r="G48" s="82"/>
      <c r="H48" s="15" t="str">
        <f t="shared" si="1"/>
        <v>Không XL</v>
      </c>
      <c r="I48" s="16"/>
    </row>
    <row r="49" spans="1:9" s="3" customFormat="1" ht="18" customHeight="1">
      <c r="A49" s="82">
        <v>38</v>
      </c>
      <c r="B49" s="64" t="s">
        <v>379</v>
      </c>
      <c r="C49" s="13" t="s">
        <v>380</v>
      </c>
      <c r="D49" s="14" t="s">
        <v>381</v>
      </c>
      <c r="E49" s="82"/>
      <c r="F49" s="15" t="str">
        <f t="shared" si="0"/>
        <v>Không XL</v>
      </c>
      <c r="G49" s="82"/>
      <c r="H49" s="15" t="str">
        <f t="shared" si="1"/>
        <v>Không XL</v>
      </c>
      <c r="I49" s="16"/>
    </row>
    <row r="50" spans="1:9" s="3" customFormat="1" ht="18" customHeight="1">
      <c r="A50" s="82">
        <v>39</v>
      </c>
      <c r="B50" s="64" t="s">
        <v>382</v>
      </c>
      <c r="C50" s="13" t="s">
        <v>347</v>
      </c>
      <c r="D50" s="14" t="s">
        <v>286</v>
      </c>
      <c r="E50" s="82"/>
      <c r="F50" s="15" t="str">
        <f t="shared" si="0"/>
        <v>Không XL</v>
      </c>
      <c r="G50" s="82"/>
      <c r="H50" s="15" t="str">
        <f t="shared" si="1"/>
        <v>Không XL</v>
      </c>
      <c r="I50" s="16"/>
    </row>
    <row r="51" spans="1:9" s="3" customFormat="1" ht="18" customHeight="1">
      <c r="A51" s="82">
        <v>40</v>
      </c>
      <c r="B51" s="64" t="s">
        <v>383</v>
      </c>
      <c r="C51" s="13" t="s">
        <v>384</v>
      </c>
      <c r="D51" s="14" t="s">
        <v>222</v>
      </c>
      <c r="E51" s="82"/>
      <c r="F51" s="15" t="str">
        <f t="shared" si="0"/>
        <v>Không XL</v>
      </c>
      <c r="G51" s="82"/>
      <c r="H51" s="15" t="str">
        <f t="shared" si="1"/>
        <v>Không XL</v>
      </c>
      <c r="I51" s="31" t="s">
        <v>167</v>
      </c>
    </row>
    <row r="52" spans="1:9" s="3" customFormat="1" ht="18" customHeight="1">
      <c r="A52" s="82">
        <v>41</v>
      </c>
      <c r="B52" s="64" t="s">
        <v>385</v>
      </c>
      <c r="C52" s="13" t="s">
        <v>386</v>
      </c>
      <c r="D52" s="14" t="s">
        <v>259</v>
      </c>
      <c r="E52" s="82"/>
      <c r="F52" s="15" t="str">
        <f t="shared" si="0"/>
        <v>Không XL</v>
      </c>
      <c r="G52" s="82"/>
      <c r="H52" s="15" t="str">
        <f t="shared" si="1"/>
        <v>Không XL</v>
      </c>
      <c r="I52" s="16" t="s">
        <v>223</v>
      </c>
    </row>
    <row r="53" spans="1:9" s="3" customFormat="1" ht="18" customHeight="1">
      <c r="A53" s="82">
        <v>42</v>
      </c>
      <c r="B53" s="64" t="s">
        <v>387</v>
      </c>
      <c r="C53" s="13" t="s">
        <v>388</v>
      </c>
      <c r="D53" s="14" t="s">
        <v>226</v>
      </c>
      <c r="E53" s="82"/>
      <c r="F53" s="15" t="str">
        <f t="shared" si="0"/>
        <v>Không XL</v>
      </c>
      <c r="G53" s="82"/>
      <c r="H53" s="15" t="str">
        <f t="shared" si="1"/>
        <v>Không XL</v>
      </c>
      <c r="I53" s="16"/>
    </row>
    <row r="54" spans="1:9" s="3" customFormat="1" ht="18" customHeight="1">
      <c r="A54" s="82">
        <v>43</v>
      </c>
      <c r="B54" s="64" t="s">
        <v>389</v>
      </c>
      <c r="C54" s="13" t="s">
        <v>243</v>
      </c>
      <c r="D54" s="14" t="s">
        <v>296</v>
      </c>
      <c r="E54" s="82"/>
      <c r="F54" s="15" t="str">
        <f t="shared" si="0"/>
        <v>Không XL</v>
      </c>
      <c r="G54" s="82"/>
      <c r="H54" s="15" t="str">
        <f t="shared" si="1"/>
        <v>Không XL</v>
      </c>
      <c r="I54" s="16"/>
    </row>
    <row r="55" spans="1:9" ht="20.100000000000001" customHeight="1">
      <c r="A55" s="6"/>
      <c r="B55" s="6"/>
      <c r="C55" s="127" t="s">
        <v>148</v>
      </c>
      <c r="D55" s="127"/>
      <c r="E55" s="127"/>
      <c r="F55" s="127"/>
      <c r="G55" s="127"/>
      <c r="H55" s="127"/>
      <c r="I55" s="127"/>
    </row>
    <row r="56" spans="1:9" ht="18" customHeight="1">
      <c r="C56" s="120" t="s">
        <v>149</v>
      </c>
      <c r="D56" s="121"/>
      <c r="E56" s="128" t="s">
        <v>144</v>
      </c>
      <c r="F56" s="129"/>
      <c r="G56" s="128" t="s">
        <v>145</v>
      </c>
      <c r="H56" s="129"/>
      <c r="I56" s="114" t="s">
        <v>10</v>
      </c>
    </row>
    <row r="57" spans="1:9" s="3" customFormat="1" ht="18" customHeight="1">
      <c r="C57" s="122"/>
      <c r="D57" s="123"/>
      <c r="E57" s="10" t="s">
        <v>150</v>
      </c>
      <c r="F57" s="16" t="s">
        <v>151</v>
      </c>
      <c r="G57" s="10" t="s">
        <v>150</v>
      </c>
      <c r="H57" s="16" t="s">
        <v>151</v>
      </c>
      <c r="I57" s="115"/>
    </row>
    <row r="58" spans="1:9" ht="18" customHeight="1">
      <c r="C58" s="103" t="s">
        <v>152</v>
      </c>
      <c r="D58" s="104"/>
      <c r="E58" s="17">
        <f>COUNTIF(F12:F54,"Xuất sắc")</f>
        <v>0</v>
      </c>
      <c r="F58" s="18">
        <f>E58*100/$A$54</f>
        <v>0</v>
      </c>
      <c r="G58" s="17">
        <f>COUNTIF(H12:H54,"Xuất sắc")</f>
        <v>0</v>
      </c>
      <c r="H58" s="18">
        <f>G58*100/$A$54</f>
        <v>0</v>
      </c>
      <c r="I58" s="28"/>
    </row>
    <row r="59" spans="1:9" ht="18" customHeight="1">
      <c r="C59" s="103" t="s">
        <v>153</v>
      </c>
      <c r="D59" s="104"/>
      <c r="E59" s="17">
        <f>COUNTIF(F12:F54,"Tốt")</f>
        <v>0</v>
      </c>
      <c r="F59" s="18">
        <f t="shared" ref="F59:F63" si="2">E59*100/$A$54</f>
        <v>0</v>
      </c>
      <c r="G59" s="17">
        <f>COUNTIF(H12:H54,"Tốt")</f>
        <v>0</v>
      </c>
      <c r="H59" s="18">
        <f t="shared" ref="H59:H63" si="3">G59*100/$A$54</f>
        <v>0</v>
      </c>
      <c r="I59" s="28"/>
    </row>
    <row r="60" spans="1:9" ht="18" customHeight="1">
      <c r="C60" s="103" t="s">
        <v>154</v>
      </c>
      <c r="D60" s="104"/>
      <c r="E60" s="17">
        <f>COUNTIF(F12:F54,"Khá")</f>
        <v>0</v>
      </c>
      <c r="F60" s="18">
        <f t="shared" si="2"/>
        <v>0</v>
      </c>
      <c r="G60" s="17">
        <f>COUNTIF(H12:H54,"Khá")</f>
        <v>0</v>
      </c>
      <c r="H60" s="18">
        <f t="shared" si="3"/>
        <v>0</v>
      </c>
      <c r="I60" s="28"/>
    </row>
    <row r="61" spans="1:9" ht="18" customHeight="1">
      <c r="C61" s="103" t="s">
        <v>155</v>
      </c>
      <c r="D61" s="104"/>
      <c r="E61" s="17">
        <f>COUNTIF(F12:F54,"TB")</f>
        <v>0</v>
      </c>
      <c r="F61" s="18">
        <f t="shared" si="2"/>
        <v>0</v>
      </c>
      <c r="G61" s="17">
        <f>COUNTIF(H12:H54,"TB")</f>
        <v>0</v>
      </c>
      <c r="H61" s="18">
        <f t="shared" si="3"/>
        <v>0</v>
      </c>
      <c r="I61" s="28"/>
    </row>
    <row r="62" spans="1:9" ht="18" customHeight="1">
      <c r="C62" s="103" t="s">
        <v>156</v>
      </c>
      <c r="D62" s="104"/>
      <c r="E62" s="17">
        <f>COUNTIF(F12:F54,"Yếu")</f>
        <v>0</v>
      </c>
      <c r="F62" s="18">
        <f t="shared" si="2"/>
        <v>0</v>
      </c>
      <c r="G62" s="17">
        <f>COUNTIF(H12:H54,"Yếu")</f>
        <v>0</v>
      </c>
      <c r="H62" s="18">
        <f t="shared" si="3"/>
        <v>0</v>
      </c>
      <c r="I62" s="28"/>
    </row>
    <row r="63" spans="1:9" ht="18" customHeight="1" thickBot="1">
      <c r="C63" s="124" t="s">
        <v>157</v>
      </c>
      <c r="D63" s="125"/>
      <c r="E63" s="19">
        <f>COUNTIF(F12:F54,"Không XL")</f>
        <v>43</v>
      </c>
      <c r="F63" s="20">
        <f t="shared" si="2"/>
        <v>100</v>
      </c>
      <c r="G63" s="19">
        <f>COUNTIF(H12:H54,"Không XL")</f>
        <v>43</v>
      </c>
      <c r="H63" s="20">
        <f t="shared" si="3"/>
        <v>100</v>
      </c>
      <c r="I63" s="29"/>
    </row>
    <row r="64" spans="1:9" ht="9" customHeight="1">
      <c r="C64" s="81"/>
      <c r="D64" s="81"/>
      <c r="F64" s="22"/>
    </row>
    <row r="65" spans="1:9" ht="18" customHeight="1">
      <c r="E65" s="126" t="s">
        <v>460</v>
      </c>
      <c r="F65" s="126"/>
      <c r="G65" s="126"/>
      <c r="H65" s="126"/>
      <c r="I65" s="126"/>
    </row>
    <row r="66" spans="1:9" ht="16.5" customHeight="1">
      <c r="A66" s="30"/>
      <c r="B66" s="90" t="s">
        <v>273</v>
      </c>
      <c r="C66" s="90"/>
      <c r="D66" s="90" t="s">
        <v>274</v>
      </c>
      <c r="E66" s="90"/>
      <c r="F66" s="90"/>
      <c r="G66" s="130" t="s">
        <v>275</v>
      </c>
      <c r="H66" s="130"/>
      <c r="I66" s="130"/>
    </row>
    <row r="67" spans="1:9" ht="16.5">
      <c r="D67" s="66"/>
      <c r="I67" s="80"/>
    </row>
    <row r="68" spans="1:9" ht="16.5">
      <c r="D68" s="66"/>
      <c r="I68" s="80"/>
    </row>
    <row r="69" spans="1:9" ht="16.5">
      <c r="D69" s="66"/>
      <c r="I69" s="80"/>
    </row>
    <row r="70" spans="1:9" ht="16.5">
      <c r="D70" s="66"/>
      <c r="I70" s="80"/>
    </row>
    <row r="71" spans="1:9" s="84" customFormat="1" ht="16.5" customHeight="1">
      <c r="B71" s="131" t="s">
        <v>276</v>
      </c>
      <c r="C71" s="131"/>
      <c r="D71" s="131" t="s">
        <v>162</v>
      </c>
      <c r="E71" s="131"/>
      <c r="F71" s="131"/>
      <c r="G71" s="131" t="s">
        <v>391</v>
      </c>
      <c r="H71" s="131"/>
      <c r="I71" s="131"/>
    </row>
  </sheetData>
  <mergeCells count="33">
    <mergeCell ref="A2:D2"/>
    <mergeCell ref="E2:I2"/>
    <mergeCell ref="A3:D3"/>
    <mergeCell ref="E3:I3"/>
    <mergeCell ref="A4:D4"/>
    <mergeCell ref="E4:I4"/>
    <mergeCell ref="A6:I6"/>
    <mergeCell ref="A7:I7"/>
    <mergeCell ref="A8:I8"/>
    <mergeCell ref="A10:A11"/>
    <mergeCell ref="B10:B11"/>
    <mergeCell ref="C10:D11"/>
    <mergeCell ref="E10:F10"/>
    <mergeCell ref="G10:H10"/>
    <mergeCell ref="I10:I11"/>
    <mergeCell ref="E65:I65"/>
    <mergeCell ref="C55:I55"/>
    <mergeCell ref="C56:D57"/>
    <mergeCell ref="E56:F56"/>
    <mergeCell ref="G56:H56"/>
    <mergeCell ref="I56:I57"/>
    <mergeCell ref="C58:D58"/>
    <mergeCell ref="C59:D59"/>
    <mergeCell ref="C60:D60"/>
    <mergeCell ref="C61:D61"/>
    <mergeCell ref="C62:D62"/>
    <mergeCell ref="C63:D63"/>
    <mergeCell ref="B66:C66"/>
    <mergeCell ref="D66:F66"/>
    <mergeCell ref="G66:I66"/>
    <mergeCell ref="B71:C71"/>
    <mergeCell ref="D71:F71"/>
    <mergeCell ref="G71:I71"/>
  </mergeCells>
  <pageMargins left="0.51181102362204722" right="0.23622047244094491" top="0.45" bottom="0.23622047244094491" header="0" footer="0.19685039370078741"/>
  <pageSetup paperSize="9" scale="95" orientation="portrait" r:id="rId1"/>
  <headerFooter differentFirst="1">
    <oddHeader>&amp;C&amp;P</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4"/>
  <sheetViews>
    <sheetView view="pageBreakPreview" zoomScaleNormal="100" workbookViewId="0">
      <selection activeCell="E10" sqref="E10:F10"/>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02" t="s">
        <v>136</v>
      </c>
      <c r="B2" s="91"/>
      <c r="C2" s="91"/>
      <c r="D2" s="91"/>
      <c r="E2" s="91" t="s">
        <v>135</v>
      </c>
      <c r="F2" s="91"/>
      <c r="G2" s="91"/>
      <c r="H2" s="91"/>
      <c r="I2" s="91"/>
      <c r="J2" s="24"/>
      <c r="K2" s="24"/>
      <c r="L2" s="24"/>
      <c r="M2" s="24"/>
      <c r="N2" s="24"/>
      <c r="O2" s="24"/>
      <c r="P2" s="24"/>
      <c r="Q2" s="24"/>
      <c r="R2" s="24"/>
      <c r="S2" s="24"/>
      <c r="T2" s="24"/>
    </row>
    <row r="3" spans="1:20" ht="17.100000000000001" customHeight="1">
      <c r="A3" s="102" t="s">
        <v>138</v>
      </c>
      <c r="B3" s="102"/>
      <c r="C3" s="102"/>
      <c r="D3" s="102"/>
      <c r="E3" s="92" t="s">
        <v>137</v>
      </c>
      <c r="F3" s="92"/>
      <c r="G3" s="92"/>
      <c r="H3" s="92"/>
      <c r="I3" s="92"/>
      <c r="J3" s="24"/>
      <c r="K3" s="24"/>
      <c r="L3" s="24"/>
      <c r="M3" s="24"/>
      <c r="N3" s="24"/>
      <c r="O3" s="24"/>
      <c r="P3" s="24"/>
      <c r="Q3" s="24"/>
      <c r="R3" s="24"/>
      <c r="S3" s="24"/>
      <c r="T3" s="24"/>
    </row>
    <row r="4" spans="1:20" ht="17.100000000000001" customHeight="1">
      <c r="A4" s="133" t="s">
        <v>277</v>
      </c>
      <c r="B4" s="133"/>
      <c r="C4" s="133"/>
      <c r="D4" s="133"/>
      <c r="E4" s="90"/>
      <c r="F4" s="90"/>
      <c r="G4" s="90"/>
      <c r="H4" s="90"/>
      <c r="I4" s="90"/>
      <c r="J4" s="24"/>
      <c r="K4" s="24"/>
      <c r="L4" s="24"/>
      <c r="M4" s="24"/>
      <c r="N4" s="24"/>
      <c r="O4" s="24"/>
      <c r="P4" s="24"/>
      <c r="Q4" s="24"/>
      <c r="R4" s="24"/>
      <c r="S4" s="24"/>
      <c r="T4" s="24"/>
    </row>
    <row r="5" spans="1:20" s="1" customFormat="1" ht="12" customHeight="1">
      <c r="A5" s="67"/>
      <c r="B5" s="67"/>
      <c r="C5" s="67"/>
      <c r="D5" s="67"/>
      <c r="E5" s="8"/>
      <c r="I5" s="68"/>
      <c r="J5" s="8"/>
      <c r="K5" s="8"/>
      <c r="L5" s="8"/>
      <c r="M5" s="8"/>
      <c r="N5" s="8"/>
      <c r="O5" s="8"/>
      <c r="P5" s="8"/>
      <c r="Q5" s="8"/>
      <c r="R5" s="8"/>
      <c r="S5" s="8"/>
      <c r="T5" s="8"/>
    </row>
    <row r="6" spans="1:20" ht="21" customHeight="1">
      <c r="A6" s="106" t="s">
        <v>139</v>
      </c>
      <c r="B6" s="106"/>
      <c r="C6" s="106"/>
      <c r="D6" s="106"/>
      <c r="E6" s="106"/>
      <c r="F6" s="106"/>
      <c r="G6" s="106"/>
      <c r="H6" s="106"/>
      <c r="I6" s="106"/>
      <c r="J6" s="25"/>
      <c r="K6" s="25"/>
      <c r="L6" s="25"/>
      <c r="M6" s="25"/>
      <c r="N6" s="25"/>
      <c r="O6" s="25"/>
      <c r="P6" s="25"/>
      <c r="Q6" s="25"/>
      <c r="R6" s="25"/>
      <c r="S6" s="25"/>
      <c r="T6" s="25"/>
    </row>
    <row r="7" spans="1:20" s="2" customFormat="1" ht="20.100000000000001" customHeight="1">
      <c r="A7" s="106" t="s">
        <v>278</v>
      </c>
      <c r="B7" s="106"/>
      <c r="C7" s="106"/>
      <c r="D7" s="106"/>
      <c r="E7" s="106"/>
      <c r="F7" s="106"/>
      <c r="G7" s="106"/>
      <c r="H7" s="106"/>
      <c r="I7" s="106"/>
      <c r="J7" s="26"/>
      <c r="K7" s="26"/>
      <c r="L7" s="26"/>
      <c r="M7" s="26"/>
      <c r="N7" s="26"/>
      <c r="O7" s="26"/>
      <c r="P7" s="26"/>
      <c r="Q7" s="26"/>
      <c r="R7" s="26"/>
      <c r="S7" s="26"/>
      <c r="T7" s="26"/>
    </row>
    <row r="8" spans="1:20" s="2" customFormat="1" ht="18" customHeight="1">
      <c r="A8" s="132" t="s">
        <v>393</v>
      </c>
      <c r="B8" s="107"/>
      <c r="C8" s="107"/>
      <c r="D8" s="107"/>
      <c r="E8" s="107"/>
      <c r="F8" s="107"/>
      <c r="G8" s="107"/>
      <c r="H8" s="107"/>
      <c r="I8" s="107"/>
      <c r="J8" s="27"/>
      <c r="K8" s="27"/>
      <c r="L8" s="27"/>
      <c r="M8" s="27"/>
      <c r="N8" s="27"/>
      <c r="O8" s="27"/>
      <c r="P8" s="27"/>
      <c r="Q8" s="27"/>
      <c r="R8" s="27"/>
      <c r="S8" s="27"/>
      <c r="T8" s="27"/>
    </row>
    <row r="9" spans="1:20" s="2" customFormat="1" ht="12" customHeight="1">
      <c r="A9" s="83"/>
      <c r="B9" s="83"/>
      <c r="C9" s="83"/>
      <c r="D9" s="83"/>
      <c r="E9" s="83"/>
      <c r="F9" s="83"/>
      <c r="G9" s="83"/>
      <c r="H9" s="83"/>
      <c r="I9" s="83"/>
      <c r="J9" s="27"/>
      <c r="K9" s="27"/>
      <c r="L9" s="27"/>
      <c r="M9" s="27"/>
      <c r="N9" s="27"/>
      <c r="O9" s="27"/>
      <c r="P9" s="27"/>
      <c r="Q9" s="27"/>
      <c r="R9" s="27"/>
      <c r="S9" s="27"/>
      <c r="T9" s="27"/>
    </row>
    <row r="10" spans="1:20" s="3" customFormat="1" ht="18" customHeight="1">
      <c r="A10" s="110" t="s">
        <v>4</v>
      </c>
      <c r="B10" s="110" t="s">
        <v>142</v>
      </c>
      <c r="C10" s="116" t="s">
        <v>143</v>
      </c>
      <c r="D10" s="117"/>
      <c r="E10" s="108" t="s">
        <v>144</v>
      </c>
      <c r="F10" s="109"/>
      <c r="G10" s="108" t="s">
        <v>145</v>
      </c>
      <c r="H10" s="109"/>
      <c r="I10" s="113" t="s">
        <v>10</v>
      </c>
    </row>
    <row r="11" spans="1:20" s="3" customFormat="1" ht="30" customHeight="1">
      <c r="A11" s="111"/>
      <c r="B11" s="112"/>
      <c r="C11" s="118"/>
      <c r="D11" s="119"/>
      <c r="E11" s="10" t="s">
        <v>146</v>
      </c>
      <c r="F11" s="10" t="s">
        <v>147</v>
      </c>
      <c r="G11" s="10" t="s">
        <v>146</v>
      </c>
      <c r="H11" s="10" t="s">
        <v>147</v>
      </c>
      <c r="I11" s="111"/>
    </row>
    <row r="12" spans="1:20" s="3" customFormat="1" ht="24.75" customHeight="1">
      <c r="A12" s="82">
        <v>1</v>
      </c>
      <c r="B12" s="64" t="s">
        <v>394</v>
      </c>
      <c r="C12" s="13" t="s">
        <v>395</v>
      </c>
      <c r="D12" s="14" t="s">
        <v>163</v>
      </c>
      <c r="E12" s="82"/>
      <c r="F12" s="15" t="str">
        <f t="shared" ref="F12:F47" si="0">IF(AND(E12&gt;=90),"Xuất sắc",IF(AND(E12&gt;=80),"Tốt",IF(AND(E12&gt;=70),"Khá",IF(AND(E12&gt;=60),"TB",IF(AND(E12&gt;=50),"TB",IF(AND(E12&lt;50),IF(AND(E12&gt;0),"Yếu",IF(AND(E12=0),"Không XL"," "))))))))</f>
        <v>Không XL</v>
      </c>
      <c r="G12" s="82"/>
      <c r="H12" s="15" t="str">
        <f t="shared" ref="H12:H47" si="1">IF(AND(G12&gt;=90),"Xuất sắc",IF(AND(G12&gt;=80),"Tốt",IF(AND(G12&gt;=70),"Khá",IF(AND(G12&gt;=60),"TB",IF(AND(G12&gt;=50),"TB",IF(AND(G12&lt;50),IF(AND(G12&gt;0),"Yếu",IF(AND(G12=0),"Không XL"," "))))))))</f>
        <v>Không XL</v>
      </c>
      <c r="I12" s="31" t="s">
        <v>167</v>
      </c>
    </row>
    <row r="13" spans="1:20" s="3" customFormat="1" ht="24.75" customHeight="1">
      <c r="A13" s="82">
        <v>2</v>
      </c>
      <c r="B13" s="64" t="s">
        <v>396</v>
      </c>
      <c r="C13" s="13" t="s">
        <v>272</v>
      </c>
      <c r="D13" s="14" t="s">
        <v>186</v>
      </c>
      <c r="E13" s="82"/>
      <c r="F13" s="15" t="str">
        <f t="shared" si="0"/>
        <v>Không XL</v>
      </c>
      <c r="G13" s="82"/>
      <c r="H13" s="15" t="str">
        <f t="shared" si="1"/>
        <v>Không XL</v>
      </c>
      <c r="I13" s="31"/>
    </row>
    <row r="14" spans="1:20" s="3" customFormat="1" ht="24.75" customHeight="1">
      <c r="A14" s="82">
        <v>3</v>
      </c>
      <c r="B14" s="64" t="s">
        <v>397</v>
      </c>
      <c r="C14" s="13" t="s">
        <v>398</v>
      </c>
      <c r="D14" s="14" t="s">
        <v>186</v>
      </c>
      <c r="E14" s="82"/>
      <c r="F14" s="15" t="str">
        <f t="shared" si="0"/>
        <v>Không XL</v>
      </c>
      <c r="G14" s="82"/>
      <c r="H14" s="15" t="str">
        <f t="shared" si="1"/>
        <v>Không XL</v>
      </c>
      <c r="I14" s="31"/>
    </row>
    <row r="15" spans="1:20" s="3" customFormat="1" ht="24.75" customHeight="1">
      <c r="A15" s="82">
        <v>4</v>
      </c>
      <c r="B15" s="64" t="s">
        <v>399</v>
      </c>
      <c r="C15" s="13" t="s">
        <v>400</v>
      </c>
      <c r="D15" s="14" t="s">
        <v>187</v>
      </c>
      <c r="E15" s="82"/>
      <c r="F15" s="15" t="str">
        <f t="shared" si="0"/>
        <v>Không XL</v>
      </c>
      <c r="G15" s="82"/>
      <c r="H15" s="15" t="str">
        <f t="shared" si="1"/>
        <v>Không XL</v>
      </c>
      <c r="I15" s="16" t="s">
        <v>189</v>
      </c>
    </row>
    <row r="16" spans="1:20" s="3" customFormat="1" ht="24.75" customHeight="1">
      <c r="A16" s="82">
        <v>5</v>
      </c>
      <c r="B16" s="64" t="s">
        <v>401</v>
      </c>
      <c r="C16" s="13" t="s">
        <v>265</v>
      </c>
      <c r="D16" s="14" t="s">
        <v>310</v>
      </c>
      <c r="E16" s="82"/>
      <c r="F16" s="15" t="str">
        <f t="shared" si="0"/>
        <v>Không XL</v>
      </c>
      <c r="G16" s="82"/>
      <c r="H16" s="15" t="str">
        <f t="shared" si="1"/>
        <v>Không XL</v>
      </c>
      <c r="I16" s="16"/>
    </row>
    <row r="17" spans="1:9" s="3" customFormat="1" ht="24.75" customHeight="1">
      <c r="A17" s="82">
        <v>6</v>
      </c>
      <c r="B17" s="64" t="s">
        <v>402</v>
      </c>
      <c r="C17" s="13" t="s">
        <v>403</v>
      </c>
      <c r="D17" s="14" t="s">
        <v>404</v>
      </c>
      <c r="E17" s="82"/>
      <c r="F17" s="15" t="str">
        <f t="shared" si="0"/>
        <v>Không XL</v>
      </c>
      <c r="G17" s="82"/>
      <c r="H17" s="15" t="str">
        <f t="shared" si="1"/>
        <v>Không XL</v>
      </c>
      <c r="I17" s="16"/>
    </row>
    <row r="18" spans="1:9" s="3" customFormat="1" ht="24.75" customHeight="1">
      <c r="A18" s="82">
        <v>7</v>
      </c>
      <c r="B18" s="64" t="s">
        <v>405</v>
      </c>
      <c r="C18" s="13" t="s">
        <v>406</v>
      </c>
      <c r="D18" s="14" t="s">
        <v>165</v>
      </c>
      <c r="E18" s="82"/>
      <c r="F18" s="15" t="str">
        <f t="shared" si="0"/>
        <v>Không XL</v>
      </c>
      <c r="G18" s="82"/>
      <c r="H18" s="15" t="str">
        <f t="shared" si="1"/>
        <v>Không XL</v>
      </c>
      <c r="I18" s="16"/>
    </row>
    <row r="19" spans="1:9" s="3" customFormat="1" ht="24.75" customHeight="1">
      <c r="A19" s="82">
        <v>8</v>
      </c>
      <c r="B19" s="64" t="s">
        <v>407</v>
      </c>
      <c r="C19" s="13" t="s">
        <v>408</v>
      </c>
      <c r="D19" s="14" t="s">
        <v>165</v>
      </c>
      <c r="E19" s="82"/>
      <c r="F19" s="15" t="str">
        <f t="shared" si="0"/>
        <v>Không XL</v>
      </c>
      <c r="G19" s="82"/>
      <c r="H19" s="15" t="str">
        <f t="shared" si="1"/>
        <v>Không XL</v>
      </c>
      <c r="I19" s="16"/>
    </row>
    <row r="20" spans="1:9" s="3" customFormat="1" ht="24.75" customHeight="1">
      <c r="A20" s="82">
        <v>9</v>
      </c>
      <c r="B20" s="64" t="s">
        <v>409</v>
      </c>
      <c r="C20" s="13" t="s">
        <v>410</v>
      </c>
      <c r="D20" s="14" t="s">
        <v>231</v>
      </c>
      <c r="E20" s="82"/>
      <c r="F20" s="15" t="str">
        <f t="shared" si="0"/>
        <v>Không XL</v>
      </c>
      <c r="G20" s="82"/>
      <c r="H20" s="15" t="str">
        <f t="shared" si="1"/>
        <v>Không XL</v>
      </c>
      <c r="I20" s="31"/>
    </row>
    <row r="21" spans="1:9" s="3" customFormat="1" ht="24.75" customHeight="1">
      <c r="A21" s="82">
        <v>10</v>
      </c>
      <c r="B21" s="64" t="s">
        <v>411</v>
      </c>
      <c r="C21" s="13" t="s">
        <v>298</v>
      </c>
      <c r="D21" s="14" t="s">
        <v>191</v>
      </c>
      <c r="E21" s="82"/>
      <c r="F21" s="15" t="str">
        <f t="shared" si="0"/>
        <v>Không XL</v>
      </c>
      <c r="G21" s="82"/>
      <c r="H21" s="15" t="str">
        <f t="shared" si="1"/>
        <v>Không XL</v>
      </c>
      <c r="I21" s="31"/>
    </row>
    <row r="22" spans="1:9" s="3" customFormat="1" ht="24.75" customHeight="1">
      <c r="A22" s="82">
        <v>11</v>
      </c>
      <c r="B22" s="64" t="s">
        <v>412</v>
      </c>
      <c r="C22" s="13" t="s">
        <v>413</v>
      </c>
      <c r="D22" s="14" t="s">
        <v>235</v>
      </c>
      <c r="E22" s="82"/>
      <c r="F22" s="15" t="str">
        <f t="shared" si="0"/>
        <v>Không XL</v>
      </c>
      <c r="G22" s="82"/>
      <c r="H22" s="15" t="str">
        <f t="shared" si="1"/>
        <v>Không XL</v>
      </c>
      <c r="I22" s="31"/>
    </row>
    <row r="23" spans="1:9" s="3" customFormat="1" ht="24.75" customHeight="1">
      <c r="A23" s="82">
        <v>12</v>
      </c>
      <c r="B23" s="64" t="s">
        <v>414</v>
      </c>
      <c r="C23" s="13" t="s">
        <v>287</v>
      </c>
      <c r="D23" s="14" t="s">
        <v>415</v>
      </c>
      <c r="E23" s="82"/>
      <c r="F23" s="15" t="str">
        <f t="shared" si="0"/>
        <v>Không XL</v>
      </c>
      <c r="G23" s="82"/>
      <c r="H23" s="15" t="str">
        <f t="shared" si="1"/>
        <v>Không XL</v>
      </c>
      <c r="I23" s="31" t="s">
        <v>193</v>
      </c>
    </row>
    <row r="24" spans="1:9" s="3" customFormat="1" ht="24.75" customHeight="1">
      <c r="A24" s="82">
        <v>13</v>
      </c>
      <c r="B24" s="64" t="s">
        <v>416</v>
      </c>
      <c r="C24" s="13" t="s">
        <v>417</v>
      </c>
      <c r="D24" s="14" t="s">
        <v>171</v>
      </c>
      <c r="E24" s="82"/>
      <c r="F24" s="15" t="str">
        <f t="shared" si="0"/>
        <v>Không XL</v>
      </c>
      <c r="G24" s="82"/>
      <c r="H24" s="15" t="str">
        <f t="shared" si="1"/>
        <v>Không XL</v>
      </c>
      <c r="I24" s="31"/>
    </row>
    <row r="25" spans="1:9" s="3" customFormat="1" ht="24.75" customHeight="1">
      <c r="A25" s="82">
        <v>14</v>
      </c>
      <c r="B25" s="64" t="s">
        <v>418</v>
      </c>
      <c r="C25" s="13" t="s">
        <v>419</v>
      </c>
      <c r="D25" s="14" t="s">
        <v>196</v>
      </c>
      <c r="E25" s="82"/>
      <c r="F25" s="15" t="str">
        <f t="shared" si="0"/>
        <v>Không XL</v>
      </c>
      <c r="G25" s="82"/>
      <c r="H25" s="15" t="str">
        <f t="shared" si="1"/>
        <v>Không XL</v>
      </c>
      <c r="I25" s="31"/>
    </row>
    <row r="26" spans="1:9" s="3" customFormat="1" ht="24.75" customHeight="1">
      <c r="A26" s="82">
        <v>15</v>
      </c>
      <c r="B26" s="64" t="s">
        <v>420</v>
      </c>
      <c r="C26" s="13" t="s">
        <v>421</v>
      </c>
      <c r="D26" s="14" t="s">
        <v>196</v>
      </c>
      <c r="E26" s="82"/>
      <c r="F26" s="15" t="str">
        <f t="shared" si="0"/>
        <v>Không XL</v>
      </c>
      <c r="G26" s="82"/>
      <c r="H26" s="15" t="str">
        <f t="shared" si="1"/>
        <v>Không XL</v>
      </c>
      <c r="I26" s="16"/>
    </row>
    <row r="27" spans="1:9" s="3" customFormat="1" ht="24.75" customHeight="1">
      <c r="A27" s="82">
        <v>16</v>
      </c>
      <c r="B27" s="64" t="s">
        <v>422</v>
      </c>
      <c r="C27" s="13" t="s">
        <v>423</v>
      </c>
      <c r="D27" s="14" t="s">
        <v>196</v>
      </c>
      <c r="E27" s="82"/>
      <c r="F27" s="15" t="str">
        <f t="shared" si="0"/>
        <v>Không XL</v>
      </c>
      <c r="G27" s="82"/>
      <c r="H27" s="15" t="str">
        <f t="shared" si="1"/>
        <v>Không XL</v>
      </c>
      <c r="I27" s="16"/>
    </row>
    <row r="28" spans="1:9" s="3" customFormat="1" ht="24.75" customHeight="1">
      <c r="A28" s="82">
        <v>17</v>
      </c>
      <c r="B28" s="64" t="s">
        <v>424</v>
      </c>
      <c r="C28" s="13" t="s">
        <v>425</v>
      </c>
      <c r="D28" s="14" t="s">
        <v>236</v>
      </c>
      <c r="E28" s="82"/>
      <c r="F28" s="15" t="str">
        <f t="shared" si="0"/>
        <v>Không XL</v>
      </c>
      <c r="G28" s="82"/>
      <c r="H28" s="15" t="str">
        <f t="shared" si="1"/>
        <v>Không XL</v>
      </c>
      <c r="I28" s="16"/>
    </row>
    <row r="29" spans="1:9" s="3" customFormat="1" ht="24.75" customHeight="1">
      <c r="A29" s="82">
        <v>18</v>
      </c>
      <c r="B29" s="64" t="s">
        <v>426</v>
      </c>
      <c r="C29" s="13" t="s">
        <v>427</v>
      </c>
      <c r="D29" s="14" t="s">
        <v>198</v>
      </c>
      <c r="E29" s="82"/>
      <c r="F29" s="15" t="str">
        <f t="shared" si="0"/>
        <v>Không XL</v>
      </c>
      <c r="G29" s="82"/>
      <c r="H29" s="15" t="str">
        <f t="shared" si="1"/>
        <v>Không XL</v>
      </c>
      <c r="I29" s="16"/>
    </row>
    <row r="30" spans="1:9" s="3" customFormat="1" ht="24.75" customHeight="1">
      <c r="A30" s="82">
        <v>19</v>
      </c>
      <c r="B30" s="64" t="s">
        <v>428</v>
      </c>
      <c r="C30" s="13" t="s">
        <v>429</v>
      </c>
      <c r="D30" s="14" t="s">
        <v>179</v>
      </c>
      <c r="E30" s="82"/>
      <c r="F30" s="15" t="str">
        <f t="shared" si="0"/>
        <v>Không XL</v>
      </c>
      <c r="G30" s="82"/>
      <c r="H30" s="15" t="str">
        <f t="shared" si="1"/>
        <v>Không XL</v>
      </c>
      <c r="I30" s="16"/>
    </row>
    <row r="31" spans="1:9" s="3" customFormat="1" ht="24.75" customHeight="1">
      <c r="A31" s="82">
        <v>20</v>
      </c>
      <c r="B31" s="64" t="s">
        <v>430</v>
      </c>
      <c r="C31" s="13" t="s">
        <v>172</v>
      </c>
      <c r="D31" s="14" t="s">
        <v>180</v>
      </c>
      <c r="E31" s="82"/>
      <c r="F31" s="15" t="str">
        <f t="shared" si="0"/>
        <v>Không XL</v>
      </c>
      <c r="G31" s="82"/>
      <c r="H31" s="15" t="str">
        <f t="shared" si="1"/>
        <v>Không XL</v>
      </c>
      <c r="I31" s="31"/>
    </row>
    <row r="32" spans="1:9" s="3" customFormat="1" ht="24.75" customHeight="1">
      <c r="A32" s="82">
        <v>21</v>
      </c>
      <c r="B32" s="64" t="s">
        <v>431</v>
      </c>
      <c r="C32" s="13" t="s">
        <v>432</v>
      </c>
      <c r="D32" s="14" t="s">
        <v>201</v>
      </c>
      <c r="E32" s="82"/>
      <c r="F32" s="15" t="str">
        <f t="shared" si="0"/>
        <v>Không XL</v>
      </c>
      <c r="G32" s="82"/>
      <c r="H32" s="15" t="str">
        <f t="shared" si="1"/>
        <v>Không XL</v>
      </c>
      <c r="I32" s="16"/>
    </row>
    <row r="33" spans="1:9" s="3" customFormat="1" ht="24.75" customHeight="1">
      <c r="A33" s="82">
        <v>22</v>
      </c>
      <c r="B33" s="64" t="s">
        <v>433</v>
      </c>
      <c r="C33" s="13" t="s">
        <v>326</v>
      </c>
      <c r="D33" s="14" t="s">
        <v>239</v>
      </c>
      <c r="E33" s="82"/>
      <c r="F33" s="15" t="str">
        <f t="shared" si="0"/>
        <v>Không XL</v>
      </c>
      <c r="G33" s="82"/>
      <c r="H33" s="15" t="str">
        <f t="shared" si="1"/>
        <v>Không XL</v>
      </c>
      <c r="I33" s="16"/>
    </row>
    <row r="34" spans="1:9" s="3" customFormat="1" ht="24.75" customHeight="1">
      <c r="A34" s="82">
        <v>23</v>
      </c>
      <c r="B34" s="64" t="s">
        <v>434</v>
      </c>
      <c r="C34" s="13" t="s">
        <v>435</v>
      </c>
      <c r="D34" s="14" t="s">
        <v>203</v>
      </c>
      <c r="E34" s="82"/>
      <c r="F34" s="15" t="str">
        <f t="shared" si="0"/>
        <v>Không XL</v>
      </c>
      <c r="G34" s="82"/>
      <c r="H34" s="15" t="str">
        <f t="shared" si="1"/>
        <v>Không XL</v>
      </c>
      <c r="I34" s="31" t="s">
        <v>461</v>
      </c>
    </row>
    <row r="35" spans="1:9" s="3" customFormat="1" ht="24.75" customHeight="1">
      <c r="A35" s="82">
        <v>24</v>
      </c>
      <c r="B35" s="64" t="s">
        <v>436</v>
      </c>
      <c r="C35" s="13" t="s">
        <v>437</v>
      </c>
      <c r="D35" s="14" t="s">
        <v>438</v>
      </c>
      <c r="E35" s="82"/>
      <c r="F35" s="15" t="str">
        <f t="shared" si="0"/>
        <v>Không XL</v>
      </c>
      <c r="G35" s="82"/>
      <c r="H35" s="15" t="str">
        <f t="shared" si="1"/>
        <v>Không XL</v>
      </c>
      <c r="I35" s="16" t="s">
        <v>170</v>
      </c>
    </row>
    <row r="36" spans="1:9" s="3" customFormat="1" ht="24.75" customHeight="1">
      <c r="A36" s="82">
        <v>25</v>
      </c>
      <c r="B36" s="64" t="s">
        <v>439</v>
      </c>
      <c r="C36" s="13" t="s">
        <v>227</v>
      </c>
      <c r="D36" s="14" t="s">
        <v>206</v>
      </c>
      <c r="E36" s="82"/>
      <c r="F36" s="15" t="str">
        <f t="shared" si="0"/>
        <v>Không XL</v>
      </c>
      <c r="G36" s="82"/>
      <c r="H36" s="15" t="str">
        <f t="shared" si="1"/>
        <v>Không XL</v>
      </c>
      <c r="I36" s="31"/>
    </row>
    <row r="37" spans="1:9" s="3" customFormat="1" ht="24.75" customHeight="1">
      <c r="A37" s="82">
        <v>26</v>
      </c>
      <c r="B37" s="64" t="s">
        <v>440</v>
      </c>
      <c r="C37" s="13" t="s">
        <v>441</v>
      </c>
      <c r="D37" s="14" t="s">
        <v>306</v>
      </c>
      <c r="E37" s="82"/>
      <c r="F37" s="15" t="str">
        <f t="shared" si="0"/>
        <v>Không XL</v>
      </c>
      <c r="G37" s="82"/>
      <c r="H37" s="15" t="str">
        <f t="shared" si="1"/>
        <v>Không XL</v>
      </c>
      <c r="I37" s="16" t="s">
        <v>211</v>
      </c>
    </row>
    <row r="38" spans="1:9" s="3" customFormat="1" ht="24.75" customHeight="1">
      <c r="A38" s="82">
        <v>27</v>
      </c>
      <c r="B38" s="64" t="s">
        <v>442</v>
      </c>
      <c r="C38" s="13" t="s">
        <v>255</v>
      </c>
      <c r="D38" s="14" t="s">
        <v>208</v>
      </c>
      <c r="E38" s="82"/>
      <c r="F38" s="15" t="str">
        <f t="shared" si="0"/>
        <v>Không XL</v>
      </c>
      <c r="G38" s="82"/>
      <c r="H38" s="15" t="str">
        <f t="shared" si="1"/>
        <v>Không XL</v>
      </c>
      <c r="I38" s="31"/>
    </row>
    <row r="39" spans="1:9" s="3" customFormat="1" ht="24.75" customHeight="1">
      <c r="A39" s="82">
        <v>28</v>
      </c>
      <c r="B39" s="64" t="s">
        <v>443</v>
      </c>
      <c r="C39" s="13" t="s">
        <v>177</v>
      </c>
      <c r="D39" s="14" t="s">
        <v>444</v>
      </c>
      <c r="E39" s="82"/>
      <c r="F39" s="15" t="str">
        <f t="shared" si="0"/>
        <v>Không XL</v>
      </c>
      <c r="G39" s="82"/>
      <c r="H39" s="15" t="str">
        <f t="shared" si="1"/>
        <v>Không XL</v>
      </c>
      <c r="I39" s="16"/>
    </row>
    <row r="40" spans="1:9" s="3" customFormat="1" ht="24.75" customHeight="1">
      <c r="A40" s="82">
        <v>29</v>
      </c>
      <c r="B40" s="64" t="s">
        <v>445</v>
      </c>
      <c r="C40" s="13" t="s">
        <v>241</v>
      </c>
      <c r="D40" s="14" t="s">
        <v>444</v>
      </c>
      <c r="E40" s="82"/>
      <c r="F40" s="15" t="str">
        <f t="shared" si="0"/>
        <v>Không XL</v>
      </c>
      <c r="G40" s="82"/>
      <c r="H40" s="15" t="str">
        <f t="shared" si="1"/>
        <v>Không XL</v>
      </c>
      <c r="I40" s="16"/>
    </row>
    <row r="41" spans="1:9" s="3" customFormat="1" ht="24.75" customHeight="1">
      <c r="A41" s="82">
        <v>30</v>
      </c>
      <c r="B41" s="64" t="s">
        <v>446</v>
      </c>
      <c r="C41" s="13" t="s">
        <v>447</v>
      </c>
      <c r="D41" s="14" t="s">
        <v>242</v>
      </c>
      <c r="E41" s="82"/>
      <c r="F41" s="15" t="str">
        <f t="shared" si="0"/>
        <v>Không XL</v>
      </c>
      <c r="G41" s="82"/>
      <c r="H41" s="15" t="str">
        <f t="shared" si="1"/>
        <v>Không XL</v>
      </c>
      <c r="I41" s="16"/>
    </row>
    <row r="42" spans="1:9" s="3" customFormat="1" ht="24.75" customHeight="1">
      <c r="A42" s="82">
        <v>31</v>
      </c>
      <c r="B42" s="64" t="s">
        <v>448</v>
      </c>
      <c r="C42" s="13" t="s">
        <v>435</v>
      </c>
      <c r="D42" s="14" t="s">
        <v>449</v>
      </c>
      <c r="E42" s="82"/>
      <c r="F42" s="15" t="str">
        <f t="shared" si="0"/>
        <v>Không XL</v>
      </c>
      <c r="G42" s="82"/>
      <c r="H42" s="15" t="str">
        <f t="shared" si="1"/>
        <v>Không XL</v>
      </c>
      <c r="I42" s="16" t="s">
        <v>184</v>
      </c>
    </row>
    <row r="43" spans="1:9" s="3" customFormat="1" ht="24.75" customHeight="1">
      <c r="A43" s="82">
        <v>32</v>
      </c>
      <c r="B43" s="64" t="s">
        <v>450</v>
      </c>
      <c r="C43" s="13" t="s">
        <v>451</v>
      </c>
      <c r="D43" s="14" t="s">
        <v>267</v>
      </c>
      <c r="E43" s="82"/>
      <c r="F43" s="15" t="str">
        <f t="shared" si="0"/>
        <v>Không XL</v>
      </c>
      <c r="G43" s="82"/>
      <c r="H43" s="15" t="str">
        <f t="shared" si="1"/>
        <v>Không XL</v>
      </c>
      <c r="I43" s="16"/>
    </row>
    <row r="44" spans="1:9" s="3" customFormat="1" ht="24.75" customHeight="1">
      <c r="A44" s="82">
        <v>33</v>
      </c>
      <c r="B44" s="64" t="s">
        <v>452</v>
      </c>
      <c r="C44" s="13" t="s">
        <v>288</v>
      </c>
      <c r="D44" s="14" t="s">
        <v>267</v>
      </c>
      <c r="E44" s="82"/>
      <c r="F44" s="15" t="str">
        <f t="shared" si="0"/>
        <v>Không XL</v>
      </c>
      <c r="G44" s="82"/>
      <c r="H44" s="15" t="str">
        <f t="shared" si="1"/>
        <v>Không XL</v>
      </c>
      <c r="I44" s="16"/>
    </row>
    <row r="45" spans="1:9" s="3" customFormat="1" ht="24.75" customHeight="1">
      <c r="A45" s="82">
        <v>34</v>
      </c>
      <c r="B45" s="64" t="s">
        <v>453</v>
      </c>
      <c r="C45" s="13" t="s">
        <v>454</v>
      </c>
      <c r="D45" s="14" t="s">
        <v>220</v>
      </c>
      <c r="E45" s="82"/>
      <c r="F45" s="15" t="str">
        <f t="shared" si="0"/>
        <v>Không XL</v>
      </c>
      <c r="G45" s="82"/>
      <c r="H45" s="15" t="str">
        <f t="shared" si="1"/>
        <v>Không XL</v>
      </c>
      <c r="I45" s="16"/>
    </row>
    <row r="46" spans="1:9" s="3" customFormat="1" ht="24.75" customHeight="1">
      <c r="A46" s="82">
        <v>35</v>
      </c>
      <c r="B46" s="64" t="s">
        <v>455</v>
      </c>
      <c r="C46" s="13" t="s">
        <v>456</v>
      </c>
      <c r="D46" s="14" t="s">
        <v>299</v>
      </c>
      <c r="E46" s="82"/>
      <c r="F46" s="15" t="str">
        <f t="shared" si="0"/>
        <v>Không XL</v>
      </c>
      <c r="G46" s="82"/>
      <c r="H46" s="15" t="str">
        <f t="shared" si="1"/>
        <v>Không XL</v>
      </c>
      <c r="I46" s="16"/>
    </row>
    <row r="47" spans="1:9" s="3" customFormat="1" ht="24.75" customHeight="1">
      <c r="A47" s="82">
        <v>36</v>
      </c>
      <c r="B47" s="64" t="s">
        <v>457</v>
      </c>
      <c r="C47" s="13" t="s">
        <v>458</v>
      </c>
      <c r="D47" s="14" t="s">
        <v>224</v>
      </c>
      <c r="E47" s="82"/>
      <c r="F47" s="15" t="str">
        <f t="shared" si="0"/>
        <v>Không XL</v>
      </c>
      <c r="G47" s="82"/>
      <c r="H47" s="15" t="str">
        <f t="shared" si="1"/>
        <v>Không XL</v>
      </c>
      <c r="I47" s="16"/>
    </row>
    <row r="48" spans="1:9" ht="20.100000000000001" customHeight="1">
      <c r="A48" s="6"/>
      <c r="B48" s="6"/>
      <c r="C48" s="127" t="s">
        <v>148</v>
      </c>
      <c r="D48" s="127"/>
      <c r="E48" s="127"/>
      <c r="F48" s="127"/>
      <c r="G48" s="127"/>
      <c r="H48" s="127"/>
      <c r="I48" s="127"/>
    </row>
    <row r="49" spans="1:9" ht="18" customHeight="1">
      <c r="C49" s="120" t="s">
        <v>149</v>
      </c>
      <c r="D49" s="121"/>
      <c r="E49" s="128" t="s">
        <v>144</v>
      </c>
      <c r="F49" s="129"/>
      <c r="G49" s="128" t="s">
        <v>145</v>
      </c>
      <c r="H49" s="129"/>
      <c r="I49" s="114" t="s">
        <v>10</v>
      </c>
    </row>
    <row r="50" spans="1:9" s="3" customFormat="1" ht="18" customHeight="1">
      <c r="C50" s="122"/>
      <c r="D50" s="123"/>
      <c r="E50" s="10" t="s">
        <v>150</v>
      </c>
      <c r="F50" s="16" t="s">
        <v>151</v>
      </c>
      <c r="G50" s="10" t="s">
        <v>150</v>
      </c>
      <c r="H50" s="16" t="s">
        <v>151</v>
      </c>
      <c r="I50" s="115"/>
    </row>
    <row r="51" spans="1:9" ht="18" customHeight="1">
      <c r="C51" s="103" t="s">
        <v>152</v>
      </c>
      <c r="D51" s="104"/>
      <c r="E51" s="17">
        <f>COUNTIF(F12:F47,"Xuất sắc")</f>
        <v>0</v>
      </c>
      <c r="F51" s="18">
        <f>E51*100/$A$47</f>
        <v>0</v>
      </c>
      <c r="G51" s="17">
        <f>COUNTIF(H12:H47,"Xuất sắc")</f>
        <v>0</v>
      </c>
      <c r="H51" s="18">
        <f>G51*100/$A$47</f>
        <v>0</v>
      </c>
      <c r="I51" s="28"/>
    </row>
    <row r="52" spans="1:9" ht="18" customHeight="1">
      <c r="C52" s="103" t="s">
        <v>153</v>
      </c>
      <c r="D52" s="104"/>
      <c r="E52" s="17">
        <f>COUNTIF(F12:F47,"Tốt")</f>
        <v>0</v>
      </c>
      <c r="F52" s="18">
        <f t="shared" ref="F52:F56" si="2">E52*100/$A$47</f>
        <v>0</v>
      </c>
      <c r="G52" s="17">
        <f>COUNTIF(H12:H47,"Tốt")</f>
        <v>0</v>
      </c>
      <c r="H52" s="18">
        <f t="shared" ref="H52:H56" si="3">G52*100/$A$47</f>
        <v>0</v>
      </c>
      <c r="I52" s="28"/>
    </row>
    <row r="53" spans="1:9" ht="18" customHeight="1">
      <c r="C53" s="103" t="s">
        <v>154</v>
      </c>
      <c r="D53" s="104"/>
      <c r="E53" s="17">
        <f>COUNTIF(F12:F47,"Khá")</f>
        <v>0</v>
      </c>
      <c r="F53" s="18">
        <f t="shared" si="2"/>
        <v>0</v>
      </c>
      <c r="G53" s="17">
        <f>COUNTIF(H12:H47,"Khá")</f>
        <v>0</v>
      </c>
      <c r="H53" s="18">
        <f t="shared" si="3"/>
        <v>0</v>
      </c>
      <c r="I53" s="28"/>
    </row>
    <row r="54" spans="1:9" ht="18" customHeight="1">
      <c r="C54" s="103" t="s">
        <v>155</v>
      </c>
      <c r="D54" s="104"/>
      <c r="E54" s="17">
        <f>COUNTIF(F12:F47,"TB")</f>
        <v>0</v>
      </c>
      <c r="F54" s="18">
        <f t="shared" si="2"/>
        <v>0</v>
      </c>
      <c r="G54" s="17">
        <f>COUNTIF(H12:H47,"TB")</f>
        <v>0</v>
      </c>
      <c r="H54" s="18">
        <f t="shared" si="3"/>
        <v>0</v>
      </c>
      <c r="I54" s="28"/>
    </row>
    <row r="55" spans="1:9" ht="18" customHeight="1">
      <c r="C55" s="103" t="s">
        <v>156</v>
      </c>
      <c r="D55" s="104"/>
      <c r="E55" s="17">
        <f>COUNTIF(F12:F47,"Yếu")</f>
        <v>0</v>
      </c>
      <c r="F55" s="18">
        <f t="shared" si="2"/>
        <v>0</v>
      </c>
      <c r="G55" s="17">
        <f>COUNTIF(H12:H47,"Yếu")</f>
        <v>0</v>
      </c>
      <c r="H55" s="18">
        <f t="shared" si="3"/>
        <v>0</v>
      </c>
      <c r="I55" s="28"/>
    </row>
    <row r="56" spans="1:9" ht="18" customHeight="1" thickBot="1">
      <c r="C56" s="124" t="s">
        <v>157</v>
      </c>
      <c r="D56" s="125"/>
      <c r="E56" s="19">
        <f>COUNTIF(F12:F47,"Không XL")</f>
        <v>36</v>
      </c>
      <c r="F56" s="20">
        <f t="shared" si="2"/>
        <v>100</v>
      </c>
      <c r="G56" s="19">
        <f>COUNTIF(H12:H47,"Không XL")</f>
        <v>36</v>
      </c>
      <c r="H56" s="20">
        <f t="shared" si="3"/>
        <v>100</v>
      </c>
      <c r="I56" s="29"/>
    </row>
    <row r="57" spans="1:9" ht="9" customHeight="1">
      <c r="C57" s="81"/>
      <c r="D57" s="81"/>
      <c r="F57" s="22"/>
    </row>
    <row r="58" spans="1:9" ht="18" customHeight="1">
      <c r="E58" s="126" t="s">
        <v>460</v>
      </c>
      <c r="F58" s="126"/>
      <c r="G58" s="126"/>
      <c r="H58" s="126"/>
      <c r="I58" s="126"/>
    </row>
    <row r="59" spans="1:9" ht="16.5" customHeight="1">
      <c r="A59" s="30"/>
      <c r="B59" s="90" t="s">
        <v>273</v>
      </c>
      <c r="C59" s="90"/>
      <c r="D59" s="90" t="s">
        <v>274</v>
      </c>
      <c r="E59" s="90"/>
      <c r="F59" s="90"/>
      <c r="G59" s="130" t="s">
        <v>275</v>
      </c>
      <c r="H59" s="130"/>
      <c r="I59" s="130"/>
    </row>
    <row r="60" spans="1:9" ht="16.5">
      <c r="D60" s="66"/>
      <c r="I60" s="80"/>
    </row>
    <row r="61" spans="1:9" ht="16.5">
      <c r="D61" s="66"/>
      <c r="I61" s="80"/>
    </row>
    <row r="62" spans="1:9" ht="16.5">
      <c r="D62" s="66"/>
      <c r="I62" s="80"/>
    </row>
    <row r="63" spans="1:9" ht="16.5">
      <c r="D63" s="66"/>
      <c r="I63" s="80"/>
    </row>
    <row r="64" spans="1:9" s="84" customFormat="1" ht="16.5" customHeight="1">
      <c r="B64" s="131" t="s">
        <v>276</v>
      </c>
      <c r="C64" s="131"/>
      <c r="D64" s="131" t="s">
        <v>162</v>
      </c>
      <c r="E64" s="131"/>
      <c r="F64" s="131"/>
      <c r="G64" s="131" t="s">
        <v>459</v>
      </c>
      <c r="H64" s="131"/>
      <c r="I64" s="131"/>
    </row>
  </sheetData>
  <mergeCells count="33">
    <mergeCell ref="A2:D2"/>
    <mergeCell ref="E2:I2"/>
    <mergeCell ref="A3:D3"/>
    <mergeCell ref="E3:I3"/>
    <mergeCell ref="A4:D4"/>
    <mergeCell ref="E4:I4"/>
    <mergeCell ref="A6:I6"/>
    <mergeCell ref="A7:I7"/>
    <mergeCell ref="A8:I8"/>
    <mergeCell ref="A10:A11"/>
    <mergeCell ref="B10:B11"/>
    <mergeCell ref="C10:D11"/>
    <mergeCell ref="E10:F10"/>
    <mergeCell ref="G10:H10"/>
    <mergeCell ref="I10:I11"/>
    <mergeCell ref="E58:I58"/>
    <mergeCell ref="C48:I48"/>
    <mergeCell ref="C49:D50"/>
    <mergeCell ref="E49:F49"/>
    <mergeCell ref="G49:H49"/>
    <mergeCell ref="I49:I50"/>
    <mergeCell ref="C51:D51"/>
    <mergeCell ref="C52:D52"/>
    <mergeCell ref="C53:D53"/>
    <mergeCell ref="C54:D54"/>
    <mergeCell ref="C55:D55"/>
    <mergeCell ref="C56:D56"/>
    <mergeCell ref="B59:C59"/>
    <mergeCell ref="D59:F59"/>
    <mergeCell ref="G59:I59"/>
    <mergeCell ref="B64:C64"/>
    <mergeCell ref="D64:F64"/>
    <mergeCell ref="G64:I64"/>
  </mergeCells>
  <pageMargins left="0.51181102362204722" right="0.23622047244094491" top="0.45" bottom="0.23622047244094491" header="0" footer="0.19685039370078741"/>
  <pageSetup paperSize="9" scale="95" orientation="portrait" r:id="rId1"/>
  <headerFooter differentFirst="1">
    <oddHeader>&amp;C&amp;P</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2"/>
  <sheetViews>
    <sheetView view="pageBreakPreview" zoomScaleNormal="100" workbookViewId="0">
      <selection activeCell="F17" sqref="F17"/>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02" t="s">
        <v>136</v>
      </c>
      <c r="B2" s="91"/>
      <c r="C2" s="91"/>
      <c r="D2" s="91"/>
      <c r="E2" s="91" t="s">
        <v>135</v>
      </c>
      <c r="F2" s="91"/>
      <c r="G2" s="91"/>
      <c r="H2" s="91"/>
      <c r="I2" s="91"/>
      <c r="J2" s="24"/>
      <c r="K2" s="24"/>
      <c r="L2" s="24"/>
      <c r="M2" s="24"/>
      <c r="N2" s="24"/>
      <c r="O2" s="24"/>
      <c r="P2" s="24"/>
      <c r="Q2" s="24"/>
      <c r="R2" s="24"/>
      <c r="S2" s="24"/>
      <c r="T2" s="24"/>
    </row>
    <row r="3" spans="1:20" ht="17.100000000000001" customHeight="1">
      <c r="A3" s="102" t="s">
        <v>138</v>
      </c>
      <c r="B3" s="102"/>
      <c r="C3" s="102"/>
      <c r="D3" s="102"/>
      <c r="E3" s="92" t="s">
        <v>137</v>
      </c>
      <c r="F3" s="92"/>
      <c r="G3" s="92"/>
      <c r="H3" s="92"/>
      <c r="I3" s="92"/>
      <c r="J3" s="24"/>
      <c r="K3" s="24"/>
      <c r="L3" s="24"/>
      <c r="M3" s="24"/>
      <c r="N3" s="24"/>
      <c r="O3" s="24"/>
      <c r="P3" s="24"/>
      <c r="Q3" s="24"/>
      <c r="R3" s="24"/>
      <c r="S3" s="24"/>
      <c r="T3" s="24"/>
    </row>
    <row r="4" spans="1:20" ht="17.100000000000001" customHeight="1">
      <c r="A4" s="133" t="s">
        <v>277</v>
      </c>
      <c r="B4" s="133"/>
      <c r="C4" s="133"/>
      <c r="D4" s="133"/>
      <c r="E4" s="90"/>
      <c r="F4" s="90"/>
      <c r="G4" s="90"/>
      <c r="H4" s="90"/>
      <c r="I4" s="90"/>
      <c r="J4" s="24"/>
      <c r="K4" s="24"/>
      <c r="L4" s="24"/>
      <c r="M4" s="24"/>
      <c r="N4" s="24"/>
      <c r="O4" s="24"/>
      <c r="P4" s="24"/>
      <c r="Q4" s="24"/>
      <c r="R4" s="24"/>
      <c r="S4" s="24"/>
      <c r="T4" s="24"/>
    </row>
    <row r="5" spans="1:20" s="1" customFormat="1" ht="12" customHeight="1">
      <c r="A5" s="67"/>
      <c r="B5" s="67"/>
      <c r="C5" s="67"/>
      <c r="D5" s="67"/>
      <c r="E5" s="8"/>
      <c r="I5" s="68"/>
      <c r="J5" s="8"/>
      <c r="K5" s="8"/>
      <c r="L5" s="8"/>
      <c r="M5" s="8"/>
      <c r="N5" s="8"/>
      <c r="O5" s="8"/>
      <c r="P5" s="8"/>
      <c r="Q5" s="8"/>
      <c r="R5" s="8"/>
      <c r="S5" s="8"/>
      <c r="T5" s="8"/>
    </row>
    <row r="6" spans="1:20" ht="21" customHeight="1">
      <c r="A6" s="106" t="s">
        <v>139</v>
      </c>
      <c r="B6" s="106"/>
      <c r="C6" s="106"/>
      <c r="D6" s="106"/>
      <c r="E6" s="106"/>
      <c r="F6" s="106"/>
      <c r="G6" s="106"/>
      <c r="H6" s="106"/>
      <c r="I6" s="106"/>
      <c r="J6" s="25"/>
      <c r="K6" s="25"/>
      <c r="L6" s="25"/>
      <c r="M6" s="25"/>
      <c r="N6" s="25"/>
      <c r="O6" s="25"/>
      <c r="P6" s="25"/>
      <c r="Q6" s="25"/>
      <c r="R6" s="25"/>
      <c r="S6" s="25"/>
      <c r="T6" s="25"/>
    </row>
    <row r="7" spans="1:20" s="2" customFormat="1" ht="20.100000000000001" customHeight="1">
      <c r="A7" s="106" t="s">
        <v>278</v>
      </c>
      <c r="B7" s="106"/>
      <c r="C7" s="106"/>
      <c r="D7" s="106"/>
      <c r="E7" s="106"/>
      <c r="F7" s="106"/>
      <c r="G7" s="106"/>
      <c r="H7" s="106"/>
      <c r="I7" s="106"/>
      <c r="J7" s="26"/>
      <c r="K7" s="26"/>
      <c r="L7" s="26"/>
      <c r="M7" s="26"/>
      <c r="N7" s="26"/>
      <c r="O7" s="26"/>
      <c r="P7" s="26"/>
      <c r="Q7" s="26"/>
      <c r="R7" s="26"/>
      <c r="S7" s="26"/>
      <c r="T7" s="26"/>
    </row>
    <row r="8" spans="1:20" s="2" customFormat="1" ht="18" customHeight="1">
      <c r="A8" s="132" t="s">
        <v>519</v>
      </c>
      <c r="B8" s="107"/>
      <c r="C8" s="107"/>
      <c r="D8" s="107"/>
      <c r="E8" s="107"/>
      <c r="F8" s="107"/>
      <c r="G8" s="107"/>
      <c r="H8" s="107"/>
      <c r="I8" s="107"/>
      <c r="J8" s="27"/>
      <c r="K8" s="27"/>
      <c r="L8" s="27"/>
      <c r="M8" s="27"/>
      <c r="N8" s="27"/>
      <c r="O8" s="27"/>
      <c r="P8" s="27"/>
      <c r="Q8" s="27"/>
      <c r="R8" s="27"/>
      <c r="S8" s="27"/>
      <c r="T8" s="27"/>
    </row>
    <row r="9" spans="1:20" s="2" customFormat="1" ht="12" customHeight="1">
      <c r="A9" s="83"/>
      <c r="B9" s="83"/>
      <c r="C9" s="83"/>
      <c r="D9" s="83"/>
      <c r="E9" s="83"/>
      <c r="F9" s="83"/>
      <c r="G9" s="83"/>
      <c r="H9" s="83"/>
      <c r="I9" s="83"/>
      <c r="J9" s="27"/>
      <c r="K9" s="27"/>
      <c r="L9" s="27"/>
      <c r="M9" s="27"/>
      <c r="N9" s="27"/>
      <c r="O9" s="27"/>
      <c r="P9" s="27"/>
      <c r="Q9" s="27"/>
      <c r="R9" s="27"/>
      <c r="S9" s="27"/>
      <c r="T9" s="27"/>
    </row>
    <row r="10" spans="1:20" s="3" customFormat="1" ht="18" customHeight="1">
      <c r="A10" s="110" t="s">
        <v>4</v>
      </c>
      <c r="B10" s="110" t="s">
        <v>142</v>
      </c>
      <c r="C10" s="116" t="s">
        <v>143</v>
      </c>
      <c r="D10" s="117"/>
      <c r="E10" s="108" t="s">
        <v>144</v>
      </c>
      <c r="F10" s="109"/>
      <c r="G10" s="108" t="s">
        <v>145</v>
      </c>
      <c r="H10" s="109"/>
      <c r="I10" s="113" t="s">
        <v>10</v>
      </c>
    </row>
    <row r="11" spans="1:20" s="3" customFormat="1" ht="30" customHeight="1">
      <c r="A11" s="111"/>
      <c r="B11" s="112"/>
      <c r="C11" s="118"/>
      <c r="D11" s="119"/>
      <c r="E11" s="10" t="s">
        <v>146</v>
      </c>
      <c r="F11" s="10" t="s">
        <v>147</v>
      </c>
      <c r="G11" s="10" t="s">
        <v>146</v>
      </c>
      <c r="H11" s="10" t="s">
        <v>147</v>
      </c>
      <c r="I11" s="111"/>
    </row>
    <row r="12" spans="1:20" s="3" customFormat="1" ht="24.75" customHeight="1">
      <c r="A12" s="82">
        <v>1</v>
      </c>
      <c r="B12" s="64" t="s">
        <v>462</v>
      </c>
      <c r="C12" s="13" t="s">
        <v>177</v>
      </c>
      <c r="D12" s="14" t="s">
        <v>165</v>
      </c>
      <c r="E12" s="82"/>
      <c r="F12" s="15" t="str">
        <f t="shared" ref="F12:F45" si="0">IF(AND(E12&gt;=90),"Xuất sắc",IF(AND(E12&gt;=80),"Tốt",IF(AND(E12&gt;=70),"Khá",IF(AND(E12&gt;=60),"TB",IF(AND(E12&gt;=50),"TB",IF(AND(E12&lt;50),IF(AND(E12&gt;0),"Yếu",IF(AND(E12=0),"Không XL"," "))))))))</f>
        <v>Không XL</v>
      </c>
      <c r="G12" s="82"/>
      <c r="H12" s="15" t="str">
        <f t="shared" ref="H12:H45" si="1">IF(AND(G12&gt;=90),"Xuất sắc",IF(AND(G12&gt;=80),"Tốt",IF(AND(G12&gt;=70),"Khá",IF(AND(G12&gt;=60),"TB",IF(AND(G12&gt;=50),"TB",IF(AND(G12&lt;50),IF(AND(G12&gt;0),"Yếu",IF(AND(G12=0),"Không XL"," "))))))))</f>
        <v>Không XL</v>
      </c>
      <c r="I12" s="31"/>
    </row>
    <row r="13" spans="1:20" s="3" customFormat="1" ht="24.75" customHeight="1">
      <c r="A13" s="82">
        <v>2</v>
      </c>
      <c r="B13" s="64" t="s">
        <v>463</v>
      </c>
      <c r="C13" s="13" t="s">
        <v>464</v>
      </c>
      <c r="D13" s="14" t="s">
        <v>232</v>
      </c>
      <c r="E13" s="82"/>
      <c r="F13" s="15" t="str">
        <f t="shared" si="0"/>
        <v>Không XL</v>
      </c>
      <c r="G13" s="82"/>
      <c r="H13" s="15" t="str">
        <f t="shared" si="1"/>
        <v>Không XL</v>
      </c>
      <c r="I13" s="31"/>
    </row>
    <row r="14" spans="1:20" s="3" customFormat="1" ht="24.75" customHeight="1">
      <c r="A14" s="82">
        <v>3</v>
      </c>
      <c r="B14" s="64" t="s">
        <v>465</v>
      </c>
      <c r="C14" s="13" t="s">
        <v>466</v>
      </c>
      <c r="D14" s="14" t="s">
        <v>467</v>
      </c>
      <c r="E14" s="82"/>
      <c r="F14" s="15" t="str">
        <f t="shared" si="0"/>
        <v>Không XL</v>
      </c>
      <c r="G14" s="82"/>
      <c r="H14" s="15" t="str">
        <f t="shared" si="1"/>
        <v>Không XL</v>
      </c>
      <c r="I14" s="31"/>
    </row>
    <row r="15" spans="1:20" s="3" customFormat="1" ht="24.75" customHeight="1">
      <c r="A15" s="82">
        <v>4</v>
      </c>
      <c r="B15" s="64" t="s">
        <v>468</v>
      </c>
      <c r="C15" s="13" t="s">
        <v>469</v>
      </c>
      <c r="D15" s="14" t="s">
        <v>279</v>
      </c>
      <c r="E15" s="82"/>
      <c r="F15" s="15" t="str">
        <f t="shared" si="0"/>
        <v>Không XL</v>
      </c>
      <c r="G15" s="82"/>
      <c r="H15" s="15" t="str">
        <f t="shared" si="1"/>
        <v>Không XL</v>
      </c>
      <c r="I15" s="16"/>
    </row>
    <row r="16" spans="1:20" s="3" customFormat="1" ht="24.75" customHeight="1">
      <c r="A16" s="82">
        <v>5</v>
      </c>
      <c r="B16" s="64" t="s">
        <v>470</v>
      </c>
      <c r="C16" s="13" t="s">
        <v>240</v>
      </c>
      <c r="D16" s="14" t="s">
        <v>235</v>
      </c>
      <c r="E16" s="82"/>
      <c r="F16" s="15" t="str">
        <f t="shared" si="0"/>
        <v>Không XL</v>
      </c>
      <c r="G16" s="82"/>
      <c r="H16" s="15" t="str">
        <f t="shared" si="1"/>
        <v>Không XL</v>
      </c>
      <c r="I16" s="16"/>
    </row>
    <row r="17" spans="1:9" s="3" customFormat="1" ht="24.75" customHeight="1">
      <c r="A17" s="82">
        <v>6</v>
      </c>
      <c r="B17" s="64" t="s">
        <v>471</v>
      </c>
      <c r="C17" s="13" t="s">
        <v>257</v>
      </c>
      <c r="D17" s="14" t="s">
        <v>235</v>
      </c>
      <c r="E17" s="82"/>
      <c r="F17" s="15" t="str">
        <f t="shared" si="0"/>
        <v>Không XL</v>
      </c>
      <c r="G17" s="82"/>
      <c r="H17" s="15" t="str">
        <f t="shared" si="1"/>
        <v>Không XL</v>
      </c>
      <c r="I17" s="16"/>
    </row>
    <row r="18" spans="1:9" s="3" customFormat="1" ht="24.75" customHeight="1">
      <c r="A18" s="82">
        <v>7</v>
      </c>
      <c r="B18" s="64" t="s">
        <v>472</v>
      </c>
      <c r="C18" s="13" t="s">
        <v>473</v>
      </c>
      <c r="D18" s="14" t="s">
        <v>268</v>
      </c>
      <c r="E18" s="82"/>
      <c r="F18" s="15" t="str">
        <f t="shared" si="0"/>
        <v>Không XL</v>
      </c>
      <c r="G18" s="82"/>
      <c r="H18" s="15" t="str">
        <f t="shared" si="1"/>
        <v>Không XL</v>
      </c>
      <c r="I18" s="16"/>
    </row>
    <row r="19" spans="1:9" s="3" customFormat="1" ht="24.75" customHeight="1">
      <c r="A19" s="82">
        <v>8</v>
      </c>
      <c r="B19" s="64" t="s">
        <v>474</v>
      </c>
      <c r="C19" s="13" t="s">
        <v>475</v>
      </c>
      <c r="D19" s="14" t="s">
        <v>171</v>
      </c>
      <c r="E19" s="82"/>
      <c r="F19" s="15" t="str">
        <f t="shared" si="0"/>
        <v>Không XL</v>
      </c>
      <c r="G19" s="82"/>
      <c r="H19" s="15" t="str">
        <f t="shared" si="1"/>
        <v>Không XL</v>
      </c>
      <c r="I19" s="16"/>
    </row>
    <row r="20" spans="1:9" s="3" customFormat="1" ht="24.75" customHeight="1">
      <c r="A20" s="82">
        <v>9</v>
      </c>
      <c r="B20" s="64" t="s">
        <v>476</v>
      </c>
      <c r="C20" s="13" t="s">
        <v>168</v>
      </c>
      <c r="D20" s="14" t="s">
        <v>173</v>
      </c>
      <c r="E20" s="82"/>
      <c r="F20" s="15" t="str">
        <f t="shared" si="0"/>
        <v>Không XL</v>
      </c>
      <c r="G20" s="82"/>
      <c r="H20" s="15" t="str">
        <f t="shared" si="1"/>
        <v>Không XL</v>
      </c>
      <c r="I20" s="31"/>
    </row>
    <row r="21" spans="1:9" s="3" customFormat="1" ht="24.75" customHeight="1">
      <c r="A21" s="82">
        <v>10</v>
      </c>
      <c r="B21" s="64" t="s">
        <v>477</v>
      </c>
      <c r="C21" s="13" t="s">
        <v>478</v>
      </c>
      <c r="D21" s="14" t="s">
        <v>196</v>
      </c>
      <c r="E21" s="82"/>
      <c r="F21" s="15" t="str">
        <f t="shared" si="0"/>
        <v>Không XL</v>
      </c>
      <c r="G21" s="82"/>
      <c r="H21" s="15" t="str">
        <f t="shared" si="1"/>
        <v>Không XL</v>
      </c>
      <c r="I21" s="31"/>
    </row>
    <row r="22" spans="1:9" s="3" customFormat="1" ht="24.75" customHeight="1">
      <c r="A22" s="82">
        <v>11</v>
      </c>
      <c r="B22" s="64" t="s">
        <v>479</v>
      </c>
      <c r="C22" s="13" t="s">
        <v>241</v>
      </c>
      <c r="D22" s="14" t="s">
        <v>304</v>
      </c>
      <c r="E22" s="82"/>
      <c r="F22" s="15" t="str">
        <f t="shared" si="0"/>
        <v>Không XL</v>
      </c>
      <c r="G22" s="82"/>
      <c r="H22" s="15" t="str">
        <f t="shared" si="1"/>
        <v>Không XL</v>
      </c>
      <c r="I22" s="31"/>
    </row>
    <row r="23" spans="1:9" s="3" customFormat="1" ht="24.75" customHeight="1">
      <c r="A23" s="82">
        <v>12</v>
      </c>
      <c r="B23" s="64" t="s">
        <v>480</v>
      </c>
      <c r="C23" s="13" t="s">
        <v>481</v>
      </c>
      <c r="D23" s="14" t="s">
        <v>304</v>
      </c>
      <c r="E23" s="82"/>
      <c r="F23" s="15" t="str">
        <f t="shared" si="0"/>
        <v>Không XL</v>
      </c>
      <c r="G23" s="82"/>
      <c r="H23" s="15" t="str">
        <f t="shared" si="1"/>
        <v>Không XL</v>
      </c>
      <c r="I23" s="31"/>
    </row>
    <row r="24" spans="1:9" s="3" customFormat="1" ht="24.75" customHeight="1">
      <c r="A24" s="82">
        <v>13</v>
      </c>
      <c r="B24" s="64" t="s">
        <v>482</v>
      </c>
      <c r="C24" s="13" t="s">
        <v>483</v>
      </c>
      <c r="D24" s="14" t="s">
        <v>352</v>
      </c>
      <c r="E24" s="82"/>
      <c r="F24" s="15" t="str">
        <f t="shared" si="0"/>
        <v>Không XL</v>
      </c>
      <c r="G24" s="82"/>
      <c r="H24" s="15" t="str">
        <f t="shared" si="1"/>
        <v>Không XL</v>
      </c>
      <c r="I24" s="31"/>
    </row>
    <row r="25" spans="1:9" s="3" customFormat="1" ht="24.75" customHeight="1">
      <c r="A25" s="82">
        <v>14</v>
      </c>
      <c r="B25" s="64" t="s">
        <v>484</v>
      </c>
      <c r="C25" s="13" t="s">
        <v>485</v>
      </c>
      <c r="D25" s="14" t="s">
        <v>282</v>
      </c>
      <c r="E25" s="82"/>
      <c r="F25" s="15" t="str">
        <f t="shared" si="0"/>
        <v>Không XL</v>
      </c>
      <c r="G25" s="82"/>
      <c r="H25" s="15" t="str">
        <f t="shared" si="1"/>
        <v>Không XL</v>
      </c>
      <c r="I25" s="31"/>
    </row>
    <row r="26" spans="1:9" s="3" customFormat="1" ht="24.75" customHeight="1">
      <c r="A26" s="82">
        <v>15</v>
      </c>
      <c r="B26" s="64" t="s">
        <v>486</v>
      </c>
      <c r="C26" s="13" t="s">
        <v>202</v>
      </c>
      <c r="D26" s="14" t="s">
        <v>238</v>
      </c>
      <c r="E26" s="82"/>
      <c r="F26" s="15" t="str">
        <f t="shared" si="0"/>
        <v>Không XL</v>
      </c>
      <c r="G26" s="82"/>
      <c r="H26" s="15" t="str">
        <f t="shared" si="1"/>
        <v>Không XL</v>
      </c>
      <c r="I26" s="16" t="s">
        <v>170</v>
      </c>
    </row>
    <row r="27" spans="1:9" s="3" customFormat="1" ht="24.75" customHeight="1">
      <c r="A27" s="82">
        <v>16</v>
      </c>
      <c r="B27" s="64" t="s">
        <v>487</v>
      </c>
      <c r="C27" s="13" t="s">
        <v>488</v>
      </c>
      <c r="D27" s="14" t="s">
        <v>180</v>
      </c>
      <c r="E27" s="82"/>
      <c r="F27" s="15" t="str">
        <f t="shared" si="0"/>
        <v>Không XL</v>
      </c>
      <c r="G27" s="82"/>
      <c r="H27" s="15" t="str">
        <f t="shared" si="1"/>
        <v>Không XL</v>
      </c>
      <c r="I27" s="16"/>
    </row>
    <row r="28" spans="1:9" s="3" customFormat="1" ht="24.75" customHeight="1">
      <c r="A28" s="82">
        <v>17</v>
      </c>
      <c r="B28" s="64" t="s">
        <v>489</v>
      </c>
      <c r="C28" s="13" t="s">
        <v>272</v>
      </c>
      <c r="D28" s="14" t="s">
        <v>181</v>
      </c>
      <c r="E28" s="82"/>
      <c r="F28" s="15" t="str">
        <f t="shared" si="0"/>
        <v>Không XL</v>
      </c>
      <c r="G28" s="82"/>
      <c r="H28" s="15" t="str">
        <f t="shared" si="1"/>
        <v>Không XL</v>
      </c>
      <c r="I28" s="16"/>
    </row>
    <row r="29" spans="1:9" s="3" customFormat="1" ht="24.75" customHeight="1">
      <c r="A29" s="82">
        <v>18</v>
      </c>
      <c r="B29" s="64" t="s">
        <v>490</v>
      </c>
      <c r="C29" s="13" t="s">
        <v>491</v>
      </c>
      <c r="D29" s="14" t="s">
        <v>181</v>
      </c>
      <c r="E29" s="82"/>
      <c r="F29" s="15" t="str">
        <f t="shared" si="0"/>
        <v>Không XL</v>
      </c>
      <c r="G29" s="82"/>
      <c r="H29" s="15" t="str">
        <f t="shared" si="1"/>
        <v>Không XL</v>
      </c>
      <c r="I29" s="16"/>
    </row>
    <row r="30" spans="1:9" s="3" customFormat="1" ht="24.75" customHeight="1">
      <c r="A30" s="82">
        <v>19</v>
      </c>
      <c r="B30" s="64" t="s">
        <v>492</v>
      </c>
      <c r="C30" s="13" t="s">
        <v>272</v>
      </c>
      <c r="D30" s="14" t="s">
        <v>183</v>
      </c>
      <c r="E30" s="82"/>
      <c r="F30" s="15" t="str">
        <f t="shared" si="0"/>
        <v>Không XL</v>
      </c>
      <c r="G30" s="82"/>
      <c r="H30" s="15" t="str">
        <f t="shared" si="1"/>
        <v>Không XL</v>
      </c>
      <c r="I30" s="16"/>
    </row>
    <row r="31" spans="1:9" s="3" customFormat="1" ht="24.75" customHeight="1">
      <c r="A31" s="82">
        <v>20</v>
      </c>
      <c r="B31" s="64" t="s">
        <v>493</v>
      </c>
      <c r="C31" s="13" t="s">
        <v>494</v>
      </c>
      <c r="D31" s="14" t="s">
        <v>264</v>
      </c>
      <c r="E31" s="82"/>
      <c r="F31" s="15" t="str">
        <f t="shared" si="0"/>
        <v>Không XL</v>
      </c>
      <c r="G31" s="82"/>
      <c r="H31" s="15" t="str">
        <f t="shared" si="1"/>
        <v>Không XL</v>
      </c>
      <c r="I31" s="31" t="s">
        <v>189</v>
      </c>
    </row>
    <row r="32" spans="1:9" s="3" customFormat="1" ht="24.75" customHeight="1">
      <c r="A32" s="82">
        <v>21</v>
      </c>
      <c r="B32" s="64" t="s">
        <v>495</v>
      </c>
      <c r="C32" s="13" t="s">
        <v>303</v>
      </c>
      <c r="D32" s="14" t="s">
        <v>496</v>
      </c>
      <c r="E32" s="82"/>
      <c r="F32" s="15" t="str">
        <f t="shared" si="0"/>
        <v>Không XL</v>
      </c>
      <c r="G32" s="82"/>
      <c r="H32" s="15" t="str">
        <f t="shared" si="1"/>
        <v>Không XL</v>
      </c>
      <c r="I32" s="16" t="s">
        <v>193</v>
      </c>
    </row>
    <row r="33" spans="1:9" s="3" customFormat="1" ht="24.75" customHeight="1">
      <c r="A33" s="82">
        <v>22</v>
      </c>
      <c r="B33" s="64" t="s">
        <v>497</v>
      </c>
      <c r="C33" s="13" t="s">
        <v>498</v>
      </c>
      <c r="D33" s="14" t="s">
        <v>271</v>
      </c>
      <c r="E33" s="82"/>
      <c r="F33" s="15" t="str">
        <f t="shared" si="0"/>
        <v>Không XL</v>
      </c>
      <c r="G33" s="82"/>
      <c r="H33" s="15" t="str">
        <f t="shared" si="1"/>
        <v>Không XL</v>
      </c>
      <c r="I33" s="16"/>
    </row>
    <row r="34" spans="1:9" s="3" customFormat="1" ht="24.75" customHeight="1">
      <c r="A34" s="82">
        <v>23</v>
      </c>
      <c r="B34" s="64" t="s">
        <v>499</v>
      </c>
      <c r="C34" s="13" t="s">
        <v>500</v>
      </c>
      <c r="D34" s="14" t="s">
        <v>256</v>
      </c>
      <c r="E34" s="82"/>
      <c r="F34" s="15" t="str">
        <f t="shared" si="0"/>
        <v>Không XL</v>
      </c>
      <c r="G34" s="82"/>
      <c r="H34" s="15" t="str">
        <f t="shared" si="1"/>
        <v>Không XL</v>
      </c>
      <c r="I34" s="31"/>
    </row>
    <row r="35" spans="1:9" s="3" customFormat="1" ht="24.75" customHeight="1">
      <c r="A35" s="82">
        <v>24</v>
      </c>
      <c r="B35" s="64" t="s">
        <v>501</v>
      </c>
      <c r="C35" s="13" t="s">
        <v>243</v>
      </c>
      <c r="D35" s="14" t="s">
        <v>256</v>
      </c>
      <c r="E35" s="82"/>
      <c r="F35" s="15" t="str">
        <f t="shared" si="0"/>
        <v>Không XL</v>
      </c>
      <c r="G35" s="82"/>
      <c r="H35" s="15" t="str">
        <f t="shared" si="1"/>
        <v>Không XL</v>
      </c>
      <c r="I35" s="16"/>
    </row>
    <row r="36" spans="1:9" s="3" customFormat="1" ht="24.75" customHeight="1">
      <c r="A36" s="82">
        <v>25</v>
      </c>
      <c r="B36" s="64" t="s">
        <v>502</v>
      </c>
      <c r="C36" s="13" t="s">
        <v>503</v>
      </c>
      <c r="D36" s="14" t="s">
        <v>203</v>
      </c>
      <c r="E36" s="82"/>
      <c r="F36" s="15" t="str">
        <f t="shared" si="0"/>
        <v>Không XL</v>
      </c>
      <c r="G36" s="82"/>
      <c r="H36" s="15" t="str">
        <f t="shared" si="1"/>
        <v>Không XL</v>
      </c>
      <c r="I36" s="31"/>
    </row>
    <row r="37" spans="1:9" s="3" customFormat="1" ht="24.75" customHeight="1">
      <c r="A37" s="82">
        <v>26</v>
      </c>
      <c r="B37" s="64" t="s">
        <v>504</v>
      </c>
      <c r="C37" s="13" t="s">
        <v>252</v>
      </c>
      <c r="D37" s="14" t="s">
        <v>203</v>
      </c>
      <c r="E37" s="82"/>
      <c r="F37" s="15" t="str">
        <f t="shared" si="0"/>
        <v>Không XL</v>
      </c>
      <c r="G37" s="82"/>
      <c r="H37" s="15" t="str">
        <f t="shared" si="1"/>
        <v>Không XL</v>
      </c>
      <c r="I37" s="16" t="s">
        <v>211</v>
      </c>
    </row>
    <row r="38" spans="1:9" s="3" customFormat="1" ht="24.75" customHeight="1">
      <c r="A38" s="82">
        <v>27</v>
      </c>
      <c r="B38" s="64" t="s">
        <v>505</v>
      </c>
      <c r="C38" s="13" t="s">
        <v>506</v>
      </c>
      <c r="D38" s="14" t="s">
        <v>206</v>
      </c>
      <c r="E38" s="82"/>
      <c r="F38" s="15" t="str">
        <f t="shared" si="0"/>
        <v>Không XL</v>
      </c>
      <c r="G38" s="82"/>
      <c r="H38" s="15" t="str">
        <f t="shared" si="1"/>
        <v>Không XL</v>
      </c>
      <c r="I38" s="31"/>
    </row>
    <row r="39" spans="1:9" s="3" customFormat="1" ht="24.75" customHeight="1">
      <c r="A39" s="82">
        <v>28</v>
      </c>
      <c r="B39" s="64" t="s">
        <v>507</v>
      </c>
      <c r="C39" s="13" t="s">
        <v>508</v>
      </c>
      <c r="D39" s="14" t="s">
        <v>212</v>
      </c>
      <c r="E39" s="82"/>
      <c r="F39" s="15" t="str">
        <f t="shared" si="0"/>
        <v>Không XL</v>
      </c>
      <c r="G39" s="82"/>
      <c r="H39" s="15" t="str">
        <f t="shared" si="1"/>
        <v>Không XL</v>
      </c>
      <c r="I39" s="16"/>
    </row>
    <row r="40" spans="1:9" s="3" customFormat="1" ht="24.75" customHeight="1">
      <c r="A40" s="82">
        <v>29</v>
      </c>
      <c r="B40" s="64" t="s">
        <v>509</v>
      </c>
      <c r="C40" s="13" t="s">
        <v>408</v>
      </c>
      <c r="D40" s="14" t="s">
        <v>213</v>
      </c>
      <c r="E40" s="82"/>
      <c r="F40" s="15" t="str">
        <f t="shared" si="0"/>
        <v>Không XL</v>
      </c>
      <c r="G40" s="82"/>
      <c r="H40" s="15" t="str">
        <f t="shared" si="1"/>
        <v>Không XL</v>
      </c>
      <c r="I40" s="16"/>
    </row>
    <row r="41" spans="1:9" s="3" customFormat="1" ht="24.75" customHeight="1">
      <c r="A41" s="82">
        <v>30</v>
      </c>
      <c r="B41" s="64" t="s">
        <v>510</v>
      </c>
      <c r="C41" s="13" t="s">
        <v>214</v>
      </c>
      <c r="D41" s="14" t="s">
        <v>215</v>
      </c>
      <c r="E41" s="82"/>
      <c r="F41" s="15" t="str">
        <f t="shared" si="0"/>
        <v>Không XL</v>
      </c>
      <c r="G41" s="82"/>
      <c r="H41" s="15" t="str">
        <f t="shared" si="1"/>
        <v>Không XL</v>
      </c>
      <c r="I41" s="16" t="s">
        <v>184</v>
      </c>
    </row>
    <row r="42" spans="1:9" s="3" customFormat="1" ht="41.25" customHeight="1">
      <c r="A42" s="82">
        <v>31</v>
      </c>
      <c r="B42" s="64" t="s">
        <v>511</v>
      </c>
      <c r="C42" s="13" t="s">
        <v>243</v>
      </c>
      <c r="D42" s="14" t="s">
        <v>299</v>
      </c>
      <c r="E42" s="82"/>
      <c r="F42" s="15" t="str">
        <f t="shared" si="0"/>
        <v>Không XL</v>
      </c>
      <c r="G42" s="82"/>
      <c r="H42" s="15" t="str">
        <f t="shared" si="1"/>
        <v>Không XL</v>
      </c>
      <c r="I42" s="85" t="s">
        <v>518</v>
      </c>
    </row>
    <row r="43" spans="1:9" s="3" customFormat="1" ht="24.75" customHeight="1">
      <c r="A43" s="82">
        <v>32</v>
      </c>
      <c r="B43" s="64" t="s">
        <v>512</v>
      </c>
      <c r="C43" s="13" t="s">
        <v>227</v>
      </c>
      <c r="D43" s="14" t="s">
        <v>226</v>
      </c>
      <c r="E43" s="82"/>
      <c r="F43" s="15" t="str">
        <f t="shared" si="0"/>
        <v>Không XL</v>
      </c>
      <c r="G43" s="82"/>
      <c r="H43" s="15" t="str">
        <f t="shared" si="1"/>
        <v>Không XL</v>
      </c>
      <c r="I43" s="16"/>
    </row>
    <row r="44" spans="1:9" s="3" customFormat="1" ht="24.75" customHeight="1">
      <c r="A44" s="82">
        <v>33</v>
      </c>
      <c r="B44" s="64" t="s">
        <v>513</v>
      </c>
      <c r="C44" s="13" t="s">
        <v>514</v>
      </c>
      <c r="D44" s="14" t="s">
        <v>263</v>
      </c>
      <c r="E44" s="82"/>
      <c r="F44" s="15" t="str">
        <f t="shared" si="0"/>
        <v>Không XL</v>
      </c>
      <c r="G44" s="82"/>
      <c r="H44" s="15" t="str">
        <f t="shared" si="1"/>
        <v>Không XL</v>
      </c>
      <c r="I44" s="16" t="s">
        <v>223</v>
      </c>
    </row>
    <row r="45" spans="1:9" s="3" customFormat="1" ht="24.75" customHeight="1">
      <c r="A45" s="82">
        <v>34</v>
      </c>
      <c r="B45" s="64" t="s">
        <v>515</v>
      </c>
      <c r="C45" s="13" t="s">
        <v>255</v>
      </c>
      <c r="D45" s="14" t="s">
        <v>516</v>
      </c>
      <c r="E45" s="82"/>
      <c r="F45" s="15" t="str">
        <f t="shared" si="0"/>
        <v>Không XL</v>
      </c>
      <c r="G45" s="82"/>
      <c r="H45" s="15" t="str">
        <f t="shared" si="1"/>
        <v>Không XL</v>
      </c>
      <c r="I45" s="16"/>
    </row>
    <row r="46" spans="1:9" ht="20.100000000000001" customHeight="1">
      <c r="A46" s="6"/>
      <c r="B46" s="6"/>
      <c r="C46" s="127" t="s">
        <v>148</v>
      </c>
      <c r="D46" s="127"/>
      <c r="E46" s="127"/>
      <c r="F46" s="127"/>
      <c r="G46" s="127"/>
      <c r="H46" s="127"/>
      <c r="I46" s="127"/>
    </row>
    <row r="47" spans="1:9" ht="18" customHeight="1">
      <c r="C47" s="120" t="s">
        <v>149</v>
      </c>
      <c r="D47" s="121"/>
      <c r="E47" s="128" t="s">
        <v>144</v>
      </c>
      <c r="F47" s="129"/>
      <c r="G47" s="128" t="s">
        <v>145</v>
      </c>
      <c r="H47" s="129"/>
      <c r="I47" s="114" t="s">
        <v>10</v>
      </c>
    </row>
    <row r="48" spans="1:9" s="3" customFormat="1" ht="18" customHeight="1">
      <c r="C48" s="122"/>
      <c r="D48" s="123"/>
      <c r="E48" s="10" t="s">
        <v>150</v>
      </c>
      <c r="F48" s="16" t="s">
        <v>151</v>
      </c>
      <c r="G48" s="10" t="s">
        <v>150</v>
      </c>
      <c r="H48" s="16" t="s">
        <v>151</v>
      </c>
      <c r="I48" s="115"/>
    </row>
    <row r="49" spans="1:9" ht="18" customHeight="1">
      <c r="C49" s="103" t="s">
        <v>152</v>
      </c>
      <c r="D49" s="104"/>
      <c r="E49" s="17">
        <f>COUNTIF(F12:F45,"Xuất sắc")</f>
        <v>0</v>
      </c>
      <c r="F49" s="18">
        <f>E49*100/$A$45</f>
        <v>0</v>
      </c>
      <c r="G49" s="17">
        <f>COUNTIF(H12:H45,"Xuất sắc")</f>
        <v>0</v>
      </c>
      <c r="H49" s="18">
        <f>G49*100/$A$45</f>
        <v>0</v>
      </c>
      <c r="I49" s="28"/>
    </row>
    <row r="50" spans="1:9" ht="18" customHeight="1">
      <c r="C50" s="103" t="s">
        <v>153</v>
      </c>
      <c r="D50" s="104"/>
      <c r="E50" s="17">
        <f>COUNTIF(F12:F45,"Tốt")</f>
        <v>0</v>
      </c>
      <c r="F50" s="18">
        <f t="shared" ref="F50:F54" si="2">E50*100/$A$45</f>
        <v>0</v>
      </c>
      <c r="G50" s="17">
        <f>COUNTIF(H12:H45,"Tốt")</f>
        <v>0</v>
      </c>
      <c r="H50" s="18">
        <f t="shared" ref="H50:H54" si="3">G50*100/$A$45</f>
        <v>0</v>
      </c>
      <c r="I50" s="28"/>
    </row>
    <row r="51" spans="1:9" ht="18" customHeight="1">
      <c r="C51" s="103" t="s">
        <v>154</v>
      </c>
      <c r="D51" s="104"/>
      <c r="E51" s="17">
        <f>COUNTIF(F12:F45,"Khá")</f>
        <v>0</v>
      </c>
      <c r="F51" s="18">
        <f t="shared" si="2"/>
        <v>0</v>
      </c>
      <c r="G51" s="17">
        <f>COUNTIF(H12:H45,"Khá")</f>
        <v>0</v>
      </c>
      <c r="H51" s="18">
        <f t="shared" si="3"/>
        <v>0</v>
      </c>
      <c r="I51" s="28"/>
    </row>
    <row r="52" spans="1:9" ht="18" customHeight="1">
      <c r="C52" s="103" t="s">
        <v>155</v>
      </c>
      <c r="D52" s="104"/>
      <c r="E52" s="17">
        <f>COUNTIF(F12:F45,"TB")</f>
        <v>0</v>
      </c>
      <c r="F52" s="18">
        <f t="shared" si="2"/>
        <v>0</v>
      </c>
      <c r="G52" s="17">
        <f>COUNTIF(H12:H45,"TB")</f>
        <v>0</v>
      </c>
      <c r="H52" s="18">
        <f t="shared" si="3"/>
        <v>0</v>
      </c>
      <c r="I52" s="28"/>
    </row>
    <row r="53" spans="1:9" ht="18" customHeight="1">
      <c r="C53" s="103" t="s">
        <v>156</v>
      </c>
      <c r="D53" s="104"/>
      <c r="E53" s="17">
        <f>COUNTIF(F12:F45,"Yếu")</f>
        <v>0</v>
      </c>
      <c r="F53" s="18">
        <f t="shared" si="2"/>
        <v>0</v>
      </c>
      <c r="G53" s="17">
        <f>COUNTIF(H12:H45,"Yếu")</f>
        <v>0</v>
      </c>
      <c r="H53" s="18">
        <f t="shared" si="3"/>
        <v>0</v>
      </c>
      <c r="I53" s="28"/>
    </row>
    <row r="54" spans="1:9" ht="18" customHeight="1" thickBot="1">
      <c r="C54" s="124" t="s">
        <v>157</v>
      </c>
      <c r="D54" s="125"/>
      <c r="E54" s="19">
        <f>COUNTIF(F12:F45,"Không XL")</f>
        <v>34</v>
      </c>
      <c r="F54" s="20">
        <f t="shared" si="2"/>
        <v>100</v>
      </c>
      <c r="G54" s="19">
        <f>COUNTIF(H12:H45,"Không XL")</f>
        <v>34</v>
      </c>
      <c r="H54" s="20">
        <f t="shared" si="3"/>
        <v>100</v>
      </c>
      <c r="I54" s="29"/>
    </row>
    <row r="55" spans="1:9" ht="9" customHeight="1">
      <c r="C55" s="81"/>
      <c r="D55" s="81"/>
      <c r="F55" s="22"/>
    </row>
    <row r="56" spans="1:9" ht="18" customHeight="1">
      <c r="E56" s="126" t="s">
        <v>460</v>
      </c>
      <c r="F56" s="126"/>
      <c r="G56" s="126"/>
      <c r="H56" s="126"/>
      <c r="I56" s="126"/>
    </row>
    <row r="57" spans="1:9" ht="16.5" customHeight="1">
      <c r="A57" s="30"/>
      <c r="B57" s="90" t="s">
        <v>273</v>
      </c>
      <c r="C57" s="90"/>
      <c r="D57" s="90" t="s">
        <v>274</v>
      </c>
      <c r="E57" s="90"/>
      <c r="F57" s="90"/>
      <c r="G57" s="130" t="s">
        <v>275</v>
      </c>
      <c r="H57" s="130"/>
      <c r="I57" s="130"/>
    </row>
    <row r="58" spans="1:9" ht="16.5">
      <c r="D58" s="66"/>
      <c r="I58" s="80"/>
    </row>
    <row r="59" spans="1:9" ht="16.5">
      <c r="D59" s="66"/>
      <c r="I59" s="80"/>
    </row>
    <row r="60" spans="1:9" ht="16.5">
      <c r="D60" s="66"/>
      <c r="I60" s="80"/>
    </row>
    <row r="61" spans="1:9" ht="16.5">
      <c r="D61" s="66"/>
      <c r="I61" s="80"/>
    </row>
    <row r="62" spans="1:9" s="84" customFormat="1" ht="16.5" customHeight="1">
      <c r="B62" s="131" t="s">
        <v>276</v>
      </c>
      <c r="C62" s="131"/>
      <c r="D62" s="131" t="s">
        <v>162</v>
      </c>
      <c r="E62" s="131"/>
      <c r="F62" s="131"/>
      <c r="G62" s="131" t="s">
        <v>517</v>
      </c>
      <c r="H62" s="131"/>
      <c r="I62" s="131"/>
    </row>
  </sheetData>
  <mergeCells count="33">
    <mergeCell ref="A2:D2"/>
    <mergeCell ref="E2:I2"/>
    <mergeCell ref="A3:D3"/>
    <mergeCell ref="E3:I3"/>
    <mergeCell ref="A4:D4"/>
    <mergeCell ref="E4:I4"/>
    <mergeCell ref="A6:I6"/>
    <mergeCell ref="A7:I7"/>
    <mergeCell ref="A8:I8"/>
    <mergeCell ref="A10:A11"/>
    <mergeCell ref="B10:B11"/>
    <mergeCell ref="C10:D11"/>
    <mergeCell ref="E10:F10"/>
    <mergeCell ref="G10:H10"/>
    <mergeCell ref="I10:I11"/>
    <mergeCell ref="E56:I56"/>
    <mergeCell ref="C46:I46"/>
    <mergeCell ref="C47:D48"/>
    <mergeCell ref="E47:F47"/>
    <mergeCell ref="G47:H47"/>
    <mergeCell ref="I47:I48"/>
    <mergeCell ref="C49:D49"/>
    <mergeCell ref="C50:D50"/>
    <mergeCell ref="C51:D51"/>
    <mergeCell ref="C52:D52"/>
    <mergeCell ref="C53:D53"/>
    <mergeCell ref="C54:D54"/>
    <mergeCell ref="B57:C57"/>
    <mergeCell ref="D57:F57"/>
    <mergeCell ref="G57:I57"/>
    <mergeCell ref="B62:C62"/>
    <mergeCell ref="D62:F62"/>
    <mergeCell ref="G62:I62"/>
  </mergeCells>
  <pageMargins left="0.51181102362204722" right="0.23622047244094491" top="0.45" bottom="0.23622047244094491" header="0" footer="0.19685039370078741"/>
  <pageSetup paperSize="9" scale="95" orientation="portrait" r:id="rId1"/>
  <headerFooter differentFirst="1">
    <oddHeader>&amp;C&amp;P</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view="pageBreakPreview" zoomScaleNormal="100" workbookViewId="0">
      <selection activeCell="F13" sqref="F13"/>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02" t="s">
        <v>136</v>
      </c>
      <c r="B2" s="91"/>
      <c r="C2" s="91"/>
      <c r="D2" s="91"/>
      <c r="E2" s="91" t="s">
        <v>135</v>
      </c>
      <c r="F2" s="91"/>
      <c r="G2" s="91"/>
      <c r="H2" s="91"/>
      <c r="I2" s="91"/>
      <c r="J2" s="24"/>
      <c r="K2" s="24"/>
      <c r="L2" s="24"/>
      <c r="M2" s="24"/>
      <c r="N2" s="24"/>
      <c r="O2" s="24"/>
      <c r="P2" s="24"/>
      <c r="Q2" s="24"/>
      <c r="R2" s="24"/>
      <c r="S2" s="24"/>
      <c r="T2" s="24"/>
    </row>
    <row r="3" spans="1:20" ht="17.100000000000001" customHeight="1">
      <c r="A3" s="102" t="s">
        <v>138</v>
      </c>
      <c r="B3" s="102"/>
      <c r="C3" s="102"/>
      <c r="D3" s="102"/>
      <c r="E3" s="92" t="s">
        <v>137</v>
      </c>
      <c r="F3" s="92"/>
      <c r="G3" s="92"/>
      <c r="H3" s="92"/>
      <c r="I3" s="92"/>
      <c r="J3" s="24"/>
      <c r="K3" s="24"/>
      <c r="L3" s="24"/>
      <c r="M3" s="24"/>
      <c r="N3" s="24"/>
      <c r="O3" s="24"/>
      <c r="P3" s="24"/>
      <c r="Q3" s="24"/>
      <c r="R3" s="24"/>
      <c r="S3" s="24"/>
      <c r="T3" s="24"/>
    </row>
    <row r="4" spans="1:20" ht="17.100000000000001" customHeight="1">
      <c r="A4" s="133" t="s">
        <v>277</v>
      </c>
      <c r="B4" s="133"/>
      <c r="C4" s="133"/>
      <c r="D4" s="133"/>
      <c r="E4" s="90"/>
      <c r="F4" s="90"/>
      <c r="G4" s="90"/>
      <c r="H4" s="90"/>
      <c r="I4" s="90"/>
      <c r="J4" s="24"/>
      <c r="K4" s="24"/>
      <c r="L4" s="24"/>
      <c r="M4" s="24"/>
      <c r="N4" s="24"/>
      <c r="O4" s="24"/>
      <c r="P4" s="24"/>
      <c r="Q4" s="24"/>
      <c r="R4" s="24"/>
      <c r="S4" s="24"/>
      <c r="T4" s="24"/>
    </row>
    <row r="5" spans="1:20" s="1" customFormat="1" ht="12" customHeight="1">
      <c r="A5" s="67"/>
      <c r="B5" s="67"/>
      <c r="C5" s="67"/>
      <c r="D5" s="67"/>
      <c r="E5" s="8"/>
      <c r="I5" s="68"/>
      <c r="J5" s="8"/>
      <c r="K5" s="8"/>
      <c r="L5" s="8"/>
      <c r="M5" s="8"/>
      <c r="N5" s="8"/>
      <c r="O5" s="8"/>
      <c r="P5" s="8"/>
      <c r="Q5" s="8"/>
      <c r="R5" s="8"/>
      <c r="S5" s="8"/>
      <c r="T5" s="8"/>
    </row>
    <row r="6" spans="1:20" ht="21" customHeight="1">
      <c r="A6" s="106" t="s">
        <v>139</v>
      </c>
      <c r="B6" s="106"/>
      <c r="C6" s="106"/>
      <c r="D6" s="106"/>
      <c r="E6" s="106"/>
      <c r="F6" s="106"/>
      <c r="G6" s="106"/>
      <c r="H6" s="106"/>
      <c r="I6" s="106"/>
      <c r="J6" s="25"/>
      <c r="K6" s="25"/>
      <c r="L6" s="25"/>
      <c r="M6" s="25"/>
      <c r="N6" s="25"/>
      <c r="O6" s="25"/>
      <c r="P6" s="25"/>
      <c r="Q6" s="25"/>
      <c r="R6" s="25"/>
      <c r="S6" s="25"/>
      <c r="T6" s="25"/>
    </row>
    <row r="7" spans="1:20" s="2" customFormat="1" ht="20.100000000000001" customHeight="1">
      <c r="A7" s="106" t="s">
        <v>278</v>
      </c>
      <c r="B7" s="106"/>
      <c r="C7" s="106"/>
      <c r="D7" s="106"/>
      <c r="E7" s="106"/>
      <c r="F7" s="106"/>
      <c r="G7" s="106"/>
      <c r="H7" s="106"/>
      <c r="I7" s="106"/>
      <c r="J7" s="26"/>
      <c r="K7" s="26"/>
      <c r="L7" s="26"/>
      <c r="M7" s="26"/>
      <c r="N7" s="26"/>
      <c r="O7" s="26"/>
      <c r="P7" s="26"/>
      <c r="Q7" s="26"/>
      <c r="R7" s="26"/>
      <c r="S7" s="26"/>
      <c r="T7" s="26"/>
    </row>
    <row r="8" spans="1:20" s="2" customFormat="1" ht="18" customHeight="1">
      <c r="A8" s="132" t="s">
        <v>520</v>
      </c>
      <c r="B8" s="107"/>
      <c r="C8" s="107"/>
      <c r="D8" s="107"/>
      <c r="E8" s="107"/>
      <c r="F8" s="107"/>
      <c r="G8" s="107"/>
      <c r="H8" s="107"/>
      <c r="I8" s="107"/>
      <c r="J8" s="27"/>
      <c r="K8" s="27"/>
      <c r="L8" s="27"/>
      <c r="M8" s="27"/>
      <c r="N8" s="27"/>
      <c r="O8" s="27"/>
      <c r="P8" s="27"/>
      <c r="Q8" s="27"/>
      <c r="R8" s="27"/>
      <c r="S8" s="27"/>
      <c r="T8" s="27"/>
    </row>
    <row r="9" spans="1:20" s="2" customFormat="1" ht="12" customHeight="1">
      <c r="A9" s="83"/>
      <c r="B9" s="83"/>
      <c r="C9" s="83"/>
      <c r="D9" s="83"/>
      <c r="E9" s="83"/>
      <c r="F9" s="83"/>
      <c r="G9" s="83"/>
      <c r="H9" s="83"/>
      <c r="I9" s="83"/>
      <c r="J9" s="27"/>
      <c r="K9" s="27"/>
      <c r="L9" s="27"/>
      <c r="M9" s="27"/>
      <c r="N9" s="27"/>
      <c r="O9" s="27"/>
      <c r="P9" s="27"/>
      <c r="Q9" s="27"/>
      <c r="R9" s="27"/>
      <c r="S9" s="27"/>
      <c r="T9" s="27"/>
    </row>
    <row r="10" spans="1:20" s="3" customFormat="1" ht="18" customHeight="1">
      <c r="A10" s="110" t="s">
        <v>4</v>
      </c>
      <c r="B10" s="110" t="s">
        <v>142</v>
      </c>
      <c r="C10" s="116" t="s">
        <v>143</v>
      </c>
      <c r="D10" s="117"/>
      <c r="E10" s="108" t="s">
        <v>144</v>
      </c>
      <c r="F10" s="109"/>
      <c r="G10" s="108" t="s">
        <v>145</v>
      </c>
      <c r="H10" s="109"/>
      <c r="I10" s="113" t="s">
        <v>10</v>
      </c>
    </row>
    <row r="11" spans="1:20" s="3" customFormat="1" ht="30" customHeight="1">
      <c r="A11" s="111"/>
      <c r="B11" s="112"/>
      <c r="C11" s="118"/>
      <c r="D11" s="119"/>
      <c r="E11" s="10" t="s">
        <v>146</v>
      </c>
      <c r="F11" s="10" t="s">
        <v>147</v>
      </c>
      <c r="G11" s="10" t="s">
        <v>146</v>
      </c>
      <c r="H11" s="10" t="s">
        <v>147</v>
      </c>
      <c r="I11" s="111"/>
    </row>
    <row r="12" spans="1:20" s="3" customFormat="1" ht="32.25" customHeight="1">
      <c r="A12" s="82">
        <v>1</v>
      </c>
      <c r="B12" s="64" t="s">
        <v>521</v>
      </c>
      <c r="C12" s="13" t="s">
        <v>522</v>
      </c>
      <c r="D12" s="14" t="s">
        <v>187</v>
      </c>
      <c r="E12" s="82"/>
      <c r="F12" s="15" t="str">
        <f t="shared" ref="F12:F31" si="0">IF(AND(E12&gt;=90),"Xuất sắc",IF(AND(E12&gt;=80),"Tốt",IF(AND(E12&gt;=70),"Khá",IF(AND(E12&gt;=60),"TB",IF(AND(E12&gt;=50),"TB",IF(AND(E12&lt;50),IF(AND(E12&gt;0),"Yếu",IF(AND(E12=0),"Không XL"," "))))))))</f>
        <v>Không XL</v>
      </c>
      <c r="G12" s="82"/>
      <c r="H12" s="15" t="str">
        <f t="shared" ref="H12:H31" si="1">IF(AND(G12&gt;=90),"Xuất sắc",IF(AND(G12&gt;=80),"Tốt",IF(AND(G12&gt;=70),"Khá",IF(AND(G12&gt;=60),"TB",IF(AND(G12&gt;=50),"TB",IF(AND(G12&lt;50),IF(AND(G12&gt;0),"Yếu",IF(AND(G12=0),"Không XL"," "))))))))</f>
        <v>Không XL</v>
      </c>
      <c r="I12" s="31"/>
    </row>
    <row r="13" spans="1:20" s="3" customFormat="1" ht="32.25" customHeight="1">
      <c r="A13" s="82">
        <v>2</v>
      </c>
      <c r="B13" s="64" t="s">
        <v>523</v>
      </c>
      <c r="C13" s="13" t="s">
        <v>209</v>
      </c>
      <c r="D13" s="14" t="s">
        <v>165</v>
      </c>
      <c r="E13" s="82"/>
      <c r="F13" s="15" t="str">
        <f t="shared" si="0"/>
        <v>Không XL</v>
      </c>
      <c r="G13" s="82"/>
      <c r="H13" s="15" t="str">
        <f t="shared" si="1"/>
        <v>Không XL</v>
      </c>
      <c r="I13" s="31" t="s">
        <v>559</v>
      </c>
    </row>
    <row r="14" spans="1:20" s="3" customFormat="1" ht="32.25" customHeight="1">
      <c r="A14" s="82">
        <v>3</v>
      </c>
      <c r="B14" s="64" t="s">
        <v>524</v>
      </c>
      <c r="C14" s="13" t="s">
        <v>204</v>
      </c>
      <c r="D14" s="14" t="s">
        <v>165</v>
      </c>
      <c r="E14" s="82"/>
      <c r="F14" s="15" t="str">
        <f t="shared" si="0"/>
        <v>Không XL</v>
      </c>
      <c r="G14" s="82"/>
      <c r="H14" s="15" t="str">
        <f t="shared" si="1"/>
        <v>Không XL</v>
      </c>
      <c r="I14" s="31"/>
    </row>
    <row r="15" spans="1:20" s="3" customFormat="1" ht="32.25" customHeight="1">
      <c r="A15" s="82">
        <v>4</v>
      </c>
      <c r="B15" s="64" t="s">
        <v>525</v>
      </c>
      <c r="C15" s="13" t="s">
        <v>526</v>
      </c>
      <c r="D15" s="14" t="s">
        <v>249</v>
      </c>
      <c r="E15" s="82"/>
      <c r="F15" s="15" t="str">
        <f t="shared" si="0"/>
        <v>Không XL</v>
      </c>
      <c r="G15" s="82"/>
      <c r="H15" s="15" t="str">
        <f t="shared" si="1"/>
        <v>Không XL</v>
      </c>
      <c r="I15" s="16"/>
    </row>
    <row r="16" spans="1:20" s="3" customFormat="1" ht="32.25" customHeight="1">
      <c r="A16" s="82">
        <v>5</v>
      </c>
      <c r="B16" s="64" t="s">
        <v>527</v>
      </c>
      <c r="C16" s="13" t="s">
        <v>528</v>
      </c>
      <c r="D16" s="14" t="s">
        <v>232</v>
      </c>
      <c r="E16" s="82"/>
      <c r="F16" s="15" t="str">
        <f t="shared" si="0"/>
        <v>Không XL</v>
      </c>
      <c r="G16" s="82"/>
      <c r="H16" s="15" t="str">
        <f t="shared" si="1"/>
        <v>Không XL</v>
      </c>
      <c r="I16" s="16"/>
    </row>
    <row r="17" spans="1:9" s="3" customFormat="1" ht="32.25" customHeight="1">
      <c r="A17" s="82">
        <v>6</v>
      </c>
      <c r="B17" s="64" t="s">
        <v>529</v>
      </c>
      <c r="C17" s="13" t="s">
        <v>195</v>
      </c>
      <c r="D17" s="14" t="s">
        <v>232</v>
      </c>
      <c r="E17" s="82"/>
      <c r="F17" s="15" t="str">
        <f t="shared" si="0"/>
        <v>Không XL</v>
      </c>
      <c r="G17" s="82"/>
      <c r="H17" s="15" t="str">
        <f t="shared" si="1"/>
        <v>Không XL</v>
      </c>
      <c r="I17" s="16"/>
    </row>
    <row r="18" spans="1:9" s="3" customFormat="1" ht="32.25" customHeight="1">
      <c r="A18" s="82">
        <v>7</v>
      </c>
      <c r="B18" s="64" t="s">
        <v>530</v>
      </c>
      <c r="C18" s="13" t="s">
        <v>315</v>
      </c>
      <c r="D18" s="14" t="s">
        <v>192</v>
      </c>
      <c r="E18" s="82"/>
      <c r="F18" s="15" t="str">
        <f t="shared" si="0"/>
        <v>Không XL</v>
      </c>
      <c r="G18" s="82"/>
      <c r="H18" s="15" t="str">
        <f t="shared" si="1"/>
        <v>Không XL</v>
      </c>
      <c r="I18" s="16"/>
    </row>
    <row r="19" spans="1:9" s="3" customFormat="1" ht="32.25" customHeight="1">
      <c r="A19" s="82">
        <v>8</v>
      </c>
      <c r="B19" s="64" t="s">
        <v>531</v>
      </c>
      <c r="C19" s="13" t="s">
        <v>532</v>
      </c>
      <c r="D19" s="14" t="s">
        <v>171</v>
      </c>
      <c r="E19" s="82"/>
      <c r="F19" s="15" t="str">
        <f t="shared" si="0"/>
        <v>Không XL</v>
      </c>
      <c r="G19" s="82"/>
      <c r="H19" s="15" t="str">
        <f t="shared" si="1"/>
        <v>Không XL</v>
      </c>
      <c r="I19" s="16"/>
    </row>
    <row r="20" spans="1:9" s="3" customFormat="1" ht="32.25" customHeight="1">
      <c r="A20" s="82">
        <v>9</v>
      </c>
      <c r="B20" s="64" t="s">
        <v>533</v>
      </c>
      <c r="C20" s="13" t="s">
        <v>534</v>
      </c>
      <c r="D20" s="14" t="s">
        <v>198</v>
      </c>
      <c r="E20" s="82"/>
      <c r="F20" s="15" t="str">
        <f t="shared" si="0"/>
        <v>Không XL</v>
      </c>
      <c r="G20" s="82"/>
      <c r="H20" s="15" t="str">
        <f t="shared" si="1"/>
        <v>Không XL</v>
      </c>
      <c r="I20" s="31"/>
    </row>
    <row r="21" spans="1:9" s="3" customFormat="1" ht="32.25" customHeight="1">
      <c r="A21" s="82">
        <v>10</v>
      </c>
      <c r="B21" s="64" t="s">
        <v>535</v>
      </c>
      <c r="C21" s="13" t="s">
        <v>536</v>
      </c>
      <c r="D21" s="14" t="s">
        <v>253</v>
      </c>
      <c r="E21" s="82"/>
      <c r="F21" s="15" t="str">
        <f t="shared" si="0"/>
        <v>Không XL</v>
      </c>
      <c r="G21" s="82"/>
      <c r="H21" s="15" t="str">
        <f t="shared" si="1"/>
        <v>Không XL</v>
      </c>
      <c r="I21" s="31"/>
    </row>
    <row r="22" spans="1:9" s="3" customFormat="1" ht="32.25" customHeight="1">
      <c r="A22" s="82">
        <v>11</v>
      </c>
      <c r="B22" s="64" t="s">
        <v>537</v>
      </c>
      <c r="C22" s="13" t="s">
        <v>538</v>
      </c>
      <c r="D22" s="14" t="s">
        <v>180</v>
      </c>
      <c r="E22" s="82"/>
      <c r="F22" s="15" t="str">
        <f t="shared" si="0"/>
        <v>Không XL</v>
      </c>
      <c r="G22" s="82"/>
      <c r="H22" s="15" t="str">
        <f t="shared" si="1"/>
        <v>Không XL</v>
      </c>
      <c r="I22" s="31"/>
    </row>
    <row r="23" spans="1:9" s="3" customFormat="1" ht="32.25" customHeight="1">
      <c r="A23" s="82">
        <v>12</v>
      </c>
      <c r="B23" s="64" t="s">
        <v>539</v>
      </c>
      <c r="C23" s="13" t="s">
        <v>540</v>
      </c>
      <c r="D23" s="14" t="s">
        <v>541</v>
      </c>
      <c r="E23" s="82"/>
      <c r="F23" s="15" t="str">
        <f t="shared" si="0"/>
        <v>Không XL</v>
      </c>
      <c r="G23" s="82"/>
      <c r="H23" s="15" t="str">
        <f t="shared" si="1"/>
        <v>Không XL</v>
      </c>
      <c r="I23" s="31"/>
    </row>
    <row r="24" spans="1:9" s="3" customFormat="1" ht="32.25" customHeight="1">
      <c r="A24" s="82">
        <v>13</v>
      </c>
      <c r="B24" s="64" t="s">
        <v>542</v>
      </c>
      <c r="C24" s="13" t="s">
        <v>543</v>
      </c>
      <c r="D24" s="14" t="s">
        <v>183</v>
      </c>
      <c r="E24" s="82"/>
      <c r="F24" s="15" t="str">
        <f t="shared" si="0"/>
        <v>Không XL</v>
      </c>
      <c r="G24" s="82"/>
      <c r="H24" s="15" t="str">
        <f t="shared" si="1"/>
        <v>Không XL</v>
      </c>
      <c r="I24" s="31"/>
    </row>
    <row r="25" spans="1:9" s="3" customFormat="1" ht="32.25" customHeight="1">
      <c r="A25" s="82">
        <v>14</v>
      </c>
      <c r="B25" s="64" t="s">
        <v>544</v>
      </c>
      <c r="C25" s="13" t="s">
        <v>545</v>
      </c>
      <c r="D25" s="14" t="s">
        <v>183</v>
      </c>
      <c r="E25" s="82"/>
      <c r="F25" s="15" t="str">
        <f t="shared" si="0"/>
        <v>Không XL</v>
      </c>
      <c r="G25" s="82"/>
      <c r="H25" s="15" t="str">
        <f t="shared" si="1"/>
        <v>Không XL</v>
      </c>
      <c r="I25" s="31" t="s">
        <v>170</v>
      </c>
    </row>
    <row r="26" spans="1:9" s="3" customFormat="1" ht="32.25" customHeight="1">
      <c r="A26" s="82">
        <v>15</v>
      </c>
      <c r="B26" s="64" t="s">
        <v>546</v>
      </c>
      <c r="C26" s="13" t="s">
        <v>308</v>
      </c>
      <c r="D26" s="14" t="s">
        <v>185</v>
      </c>
      <c r="E26" s="82"/>
      <c r="F26" s="15" t="str">
        <f t="shared" si="0"/>
        <v>Không XL</v>
      </c>
      <c r="G26" s="82"/>
      <c r="H26" s="15" t="str">
        <f t="shared" si="1"/>
        <v>Không XL</v>
      </c>
      <c r="I26" s="16" t="s">
        <v>184</v>
      </c>
    </row>
    <row r="27" spans="1:9" s="3" customFormat="1" ht="32.25" customHeight="1">
      <c r="A27" s="82">
        <v>16</v>
      </c>
      <c r="B27" s="64" t="s">
        <v>547</v>
      </c>
      <c r="C27" s="13" t="s">
        <v>548</v>
      </c>
      <c r="D27" s="14" t="s">
        <v>239</v>
      </c>
      <c r="E27" s="82"/>
      <c r="F27" s="15" t="str">
        <f t="shared" si="0"/>
        <v>Không XL</v>
      </c>
      <c r="G27" s="82"/>
      <c r="H27" s="15" t="str">
        <f t="shared" si="1"/>
        <v>Không XL</v>
      </c>
      <c r="I27" s="16"/>
    </row>
    <row r="28" spans="1:9" s="3" customFormat="1" ht="32.25" customHeight="1">
      <c r="A28" s="82">
        <v>17</v>
      </c>
      <c r="B28" s="64" t="s">
        <v>549</v>
      </c>
      <c r="C28" s="13" t="s">
        <v>550</v>
      </c>
      <c r="D28" s="14" t="s">
        <v>256</v>
      </c>
      <c r="E28" s="82"/>
      <c r="F28" s="15" t="str">
        <f t="shared" si="0"/>
        <v>Không XL</v>
      </c>
      <c r="G28" s="82"/>
      <c r="H28" s="15" t="str">
        <f t="shared" si="1"/>
        <v>Không XL</v>
      </c>
      <c r="I28" s="16"/>
    </row>
    <row r="29" spans="1:9" s="3" customFormat="1" ht="32.25" customHeight="1">
      <c r="A29" s="82">
        <v>18</v>
      </c>
      <c r="B29" s="64" t="s">
        <v>551</v>
      </c>
      <c r="C29" s="13" t="s">
        <v>552</v>
      </c>
      <c r="D29" s="14" t="s">
        <v>213</v>
      </c>
      <c r="E29" s="82"/>
      <c r="F29" s="15" t="str">
        <f t="shared" si="0"/>
        <v>Không XL</v>
      </c>
      <c r="G29" s="82"/>
      <c r="H29" s="15" t="str">
        <f t="shared" si="1"/>
        <v>Không XL</v>
      </c>
      <c r="I29" s="16"/>
    </row>
    <row r="30" spans="1:9" s="3" customFormat="1" ht="32.25" customHeight="1">
      <c r="A30" s="82">
        <v>19</v>
      </c>
      <c r="B30" s="64" t="s">
        <v>553</v>
      </c>
      <c r="C30" s="13" t="s">
        <v>554</v>
      </c>
      <c r="D30" s="14" t="s">
        <v>555</v>
      </c>
      <c r="E30" s="82"/>
      <c r="F30" s="15" t="str">
        <f t="shared" si="0"/>
        <v>Không XL</v>
      </c>
      <c r="G30" s="82"/>
      <c r="H30" s="15" t="str">
        <f t="shared" si="1"/>
        <v>Không XL</v>
      </c>
      <c r="I30" s="16" t="s">
        <v>167</v>
      </c>
    </row>
    <row r="31" spans="1:9" s="3" customFormat="1" ht="32.25" customHeight="1">
      <c r="A31" s="82">
        <v>20</v>
      </c>
      <c r="B31" s="64" t="s">
        <v>556</v>
      </c>
      <c r="C31" s="13" t="s">
        <v>557</v>
      </c>
      <c r="D31" s="14" t="s">
        <v>299</v>
      </c>
      <c r="E31" s="82"/>
      <c r="F31" s="15" t="str">
        <f t="shared" si="0"/>
        <v>Không XL</v>
      </c>
      <c r="G31" s="82"/>
      <c r="H31" s="15" t="str">
        <f t="shared" si="1"/>
        <v>Không XL</v>
      </c>
      <c r="I31" s="31"/>
    </row>
    <row r="32" spans="1:9" ht="20.100000000000001" customHeight="1">
      <c r="A32" s="6"/>
      <c r="B32" s="6"/>
      <c r="C32" s="127" t="s">
        <v>148</v>
      </c>
      <c r="D32" s="127"/>
      <c r="E32" s="127"/>
      <c r="F32" s="127"/>
      <c r="G32" s="127"/>
      <c r="H32" s="127"/>
      <c r="I32" s="127"/>
    </row>
    <row r="33" spans="1:9" ht="18" customHeight="1">
      <c r="C33" s="120" t="s">
        <v>149</v>
      </c>
      <c r="D33" s="121"/>
      <c r="E33" s="128" t="s">
        <v>144</v>
      </c>
      <c r="F33" s="129"/>
      <c r="G33" s="128" t="s">
        <v>145</v>
      </c>
      <c r="H33" s="129"/>
      <c r="I33" s="114" t="s">
        <v>10</v>
      </c>
    </row>
    <row r="34" spans="1:9" s="3" customFormat="1" ht="18" customHeight="1">
      <c r="C34" s="122"/>
      <c r="D34" s="123"/>
      <c r="E34" s="10" t="s">
        <v>150</v>
      </c>
      <c r="F34" s="16" t="s">
        <v>151</v>
      </c>
      <c r="G34" s="10" t="s">
        <v>150</v>
      </c>
      <c r="H34" s="16" t="s">
        <v>151</v>
      </c>
      <c r="I34" s="115"/>
    </row>
    <row r="35" spans="1:9" ht="18" customHeight="1">
      <c r="C35" s="103" t="s">
        <v>152</v>
      </c>
      <c r="D35" s="104"/>
      <c r="E35" s="17">
        <f>COUNTIF(F12:F31,"Xuất sắc")</f>
        <v>0</v>
      </c>
      <c r="F35" s="18">
        <f>E35*100/$A$31</f>
        <v>0</v>
      </c>
      <c r="G35" s="17">
        <f>COUNTIF(H12:H31,"Xuất sắc")</f>
        <v>0</v>
      </c>
      <c r="H35" s="18">
        <f>G35*100/$A$31</f>
        <v>0</v>
      </c>
      <c r="I35" s="28"/>
    </row>
    <row r="36" spans="1:9" ht="18" customHeight="1">
      <c r="C36" s="103" t="s">
        <v>153</v>
      </c>
      <c r="D36" s="104"/>
      <c r="E36" s="17">
        <f>COUNTIF(F12:F31,"Tốt")</f>
        <v>0</v>
      </c>
      <c r="F36" s="18">
        <f t="shared" ref="F36:F40" si="2">E36*100/$A$31</f>
        <v>0</v>
      </c>
      <c r="G36" s="17">
        <f>COUNTIF(H12:H31,"Tốt")</f>
        <v>0</v>
      </c>
      <c r="H36" s="18">
        <f t="shared" ref="H36:H40" si="3">G36*100/$A$31</f>
        <v>0</v>
      </c>
      <c r="I36" s="28"/>
    </row>
    <row r="37" spans="1:9" ht="18" customHeight="1">
      <c r="C37" s="103" t="s">
        <v>154</v>
      </c>
      <c r="D37" s="104"/>
      <c r="E37" s="17">
        <f>COUNTIF(F12:F31,"Khá")</f>
        <v>0</v>
      </c>
      <c r="F37" s="18">
        <f t="shared" si="2"/>
        <v>0</v>
      </c>
      <c r="G37" s="17">
        <f>COUNTIF(H12:H31,"Khá")</f>
        <v>0</v>
      </c>
      <c r="H37" s="18">
        <f t="shared" si="3"/>
        <v>0</v>
      </c>
      <c r="I37" s="28"/>
    </row>
    <row r="38" spans="1:9" ht="18" customHeight="1">
      <c r="C38" s="103" t="s">
        <v>155</v>
      </c>
      <c r="D38" s="104"/>
      <c r="E38" s="17">
        <f>COUNTIF(F12:F31,"TB")</f>
        <v>0</v>
      </c>
      <c r="F38" s="18">
        <f t="shared" si="2"/>
        <v>0</v>
      </c>
      <c r="G38" s="17">
        <f>COUNTIF(H12:H31,"TB")</f>
        <v>0</v>
      </c>
      <c r="H38" s="18">
        <f t="shared" si="3"/>
        <v>0</v>
      </c>
      <c r="I38" s="28"/>
    </row>
    <row r="39" spans="1:9" ht="18" customHeight="1">
      <c r="C39" s="103" t="s">
        <v>156</v>
      </c>
      <c r="D39" s="104"/>
      <c r="E39" s="17">
        <f>COUNTIF(F12:F31,"Yếu")</f>
        <v>0</v>
      </c>
      <c r="F39" s="18">
        <f t="shared" si="2"/>
        <v>0</v>
      </c>
      <c r="G39" s="17">
        <f>COUNTIF(H12:H31,"Yếu")</f>
        <v>0</v>
      </c>
      <c r="H39" s="18">
        <f t="shared" si="3"/>
        <v>0</v>
      </c>
      <c r="I39" s="28"/>
    </row>
    <row r="40" spans="1:9" ht="18" customHeight="1" thickBot="1">
      <c r="C40" s="124" t="s">
        <v>157</v>
      </c>
      <c r="D40" s="125"/>
      <c r="E40" s="19">
        <f>COUNTIF(F12:F31,"Không XL")</f>
        <v>20</v>
      </c>
      <c r="F40" s="20">
        <f t="shared" si="2"/>
        <v>100</v>
      </c>
      <c r="G40" s="19">
        <f>COUNTIF(H12:H31,"Không XL")</f>
        <v>20</v>
      </c>
      <c r="H40" s="20">
        <f t="shared" si="3"/>
        <v>100</v>
      </c>
      <c r="I40" s="29"/>
    </row>
    <row r="41" spans="1:9" ht="9" customHeight="1">
      <c r="C41" s="81"/>
      <c r="D41" s="81"/>
      <c r="F41" s="22"/>
    </row>
    <row r="42" spans="1:9" ht="18" customHeight="1">
      <c r="E42" s="126" t="s">
        <v>460</v>
      </c>
      <c r="F42" s="126"/>
      <c r="G42" s="126"/>
      <c r="H42" s="126"/>
      <c r="I42" s="126"/>
    </row>
    <row r="43" spans="1:9" ht="16.5" customHeight="1">
      <c r="A43" s="30"/>
      <c r="B43" s="90" t="s">
        <v>273</v>
      </c>
      <c r="C43" s="90"/>
      <c r="D43" s="90" t="s">
        <v>274</v>
      </c>
      <c r="E43" s="90"/>
      <c r="F43" s="90"/>
      <c r="G43" s="130" t="s">
        <v>275</v>
      </c>
      <c r="H43" s="130"/>
      <c r="I43" s="130"/>
    </row>
    <row r="44" spans="1:9" ht="16.5">
      <c r="D44" s="66"/>
      <c r="I44" s="80"/>
    </row>
    <row r="45" spans="1:9" ht="16.5">
      <c r="D45" s="66"/>
      <c r="I45" s="80"/>
    </row>
    <row r="46" spans="1:9" ht="16.5">
      <c r="D46" s="66"/>
      <c r="I46" s="80"/>
    </row>
    <row r="47" spans="1:9" ht="16.5">
      <c r="D47" s="66"/>
      <c r="I47" s="80"/>
    </row>
    <row r="48" spans="1:9" s="84" customFormat="1" ht="16.5" customHeight="1">
      <c r="B48" s="131" t="s">
        <v>276</v>
      </c>
      <c r="C48" s="131"/>
      <c r="D48" s="131" t="s">
        <v>162</v>
      </c>
      <c r="E48" s="131"/>
      <c r="F48" s="131"/>
      <c r="G48" s="131" t="s">
        <v>558</v>
      </c>
      <c r="H48" s="131"/>
      <c r="I48" s="131"/>
    </row>
  </sheetData>
  <mergeCells count="33">
    <mergeCell ref="A2:D2"/>
    <mergeCell ref="E2:I2"/>
    <mergeCell ref="A3:D3"/>
    <mergeCell ref="E3:I3"/>
    <mergeCell ref="A4:D4"/>
    <mergeCell ref="E4:I4"/>
    <mergeCell ref="A6:I6"/>
    <mergeCell ref="A7:I7"/>
    <mergeCell ref="A8:I8"/>
    <mergeCell ref="A10:A11"/>
    <mergeCell ref="B10:B11"/>
    <mergeCell ref="C10:D11"/>
    <mergeCell ref="E10:F10"/>
    <mergeCell ref="G10:H10"/>
    <mergeCell ref="I10:I11"/>
    <mergeCell ref="E42:I42"/>
    <mergeCell ref="C32:I32"/>
    <mergeCell ref="C33:D34"/>
    <mergeCell ref="E33:F33"/>
    <mergeCell ref="G33:H33"/>
    <mergeCell ref="I33:I34"/>
    <mergeCell ref="C35:D35"/>
    <mergeCell ref="C36:D36"/>
    <mergeCell ref="C37:D37"/>
    <mergeCell ref="C38:D38"/>
    <mergeCell ref="C39:D39"/>
    <mergeCell ref="C40:D40"/>
    <mergeCell ref="B43:C43"/>
    <mergeCell ref="D43:F43"/>
    <mergeCell ref="G43:I43"/>
    <mergeCell ref="B48:C48"/>
    <mergeCell ref="D48:F48"/>
    <mergeCell ref="G48:I48"/>
  </mergeCells>
  <pageMargins left="0.51181102362204722" right="0.23622047244094491" top="0.43307086614173229" bottom="0.23622047244094491" header="0" footer="0.19685039370078741"/>
  <pageSetup paperSize="9" scale="95" orientation="portrait" r:id="rId1"/>
  <headerFooter differentFirst="1">
    <oddHeader>&amp;C&amp;P</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4"/>
  <sheetViews>
    <sheetView view="pageBreakPreview" zoomScaleNormal="100" workbookViewId="0">
      <selection activeCell="H14" sqref="H14"/>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02" t="s">
        <v>136</v>
      </c>
      <c r="B2" s="91"/>
      <c r="C2" s="91"/>
      <c r="D2" s="91"/>
      <c r="E2" s="91" t="s">
        <v>135</v>
      </c>
      <c r="F2" s="91"/>
      <c r="G2" s="91"/>
      <c r="H2" s="91"/>
      <c r="I2" s="91"/>
      <c r="J2" s="24"/>
      <c r="K2" s="24"/>
      <c r="L2" s="24"/>
      <c r="M2" s="24"/>
      <c r="N2" s="24"/>
      <c r="O2" s="24"/>
      <c r="P2" s="24"/>
      <c r="Q2" s="24"/>
      <c r="R2" s="24"/>
      <c r="S2" s="24"/>
      <c r="T2" s="24"/>
    </row>
    <row r="3" spans="1:20" ht="17.100000000000001" customHeight="1">
      <c r="A3" s="102" t="s">
        <v>138</v>
      </c>
      <c r="B3" s="102"/>
      <c r="C3" s="102"/>
      <c r="D3" s="102"/>
      <c r="E3" s="92" t="s">
        <v>137</v>
      </c>
      <c r="F3" s="92"/>
      <c r="G3" s="92"/>
      <c r="H3" s="92"/>
      <c r="I3" s="92"/>
      <c r="J3" s="24"/>
      <c r="K3" s="24"/>
      <c r="L3" s="24"/>
      <c r="M3" s="24"/>
      <c r="N3" s="24"/>
      <c r="O3" s="24"/>
      <c r="P3" s="24"/>
      <c r="Q3" s="24"/>
      <c r="R3" s="24"/>
      <c r="S3" s="24"/>
      <c r="T3" s="24"/>
    </row>
    <row r="4" spans="1:20" ht="17.100000000000001" customHeight="1">
      <c r="A4" s="133" t="s">
        <v>277</v>
      </c>
      <c r="B4" s="133"/>
      <c r="C4" s="133"/>
      <c r="D4" s="133"/>
      <c r="E4" s="90"/>
      <c r="F4" s="90"/>
      <c r="G4" s="90"/>
      <c r="H4" s="90"/>
      <c r="I4" s="90"/>
      <c r="J4" s="24"/>
      <c r="K4" s="24"/>
      <c r="L4" s="24"/>
      <c r="M4" s="24"/>
      <c r="N4" s="24"/>
      <c r="O4" s="24"/>
      <c r="P4" s="24"/>
      <c r="Q4" s="24"/>
      <c r="R4" s="24"/>
      <c r="S4" s="24"/>
      <c r="T4" s="24"/>
    </row>
    <row r="5" spans="1:20" s="1" customFormat="1" ht="12" customHeight="1">
      <c r="A5" s="67"/>
      <c r="B5" s="67"/>
      <c r="C5" s="67"/>
      <c r="D5" s="67"/>
      <c r="E5" s="8"/>
      <c r="I5" s="68"/>
      <c r="J5" s="8"/>
      <c r="K5" s="8"/>
      <c r="L5" s="8"/>
      <c r="M5" s="8"/>
      <c r="N5" s="8"/>
      <c r="O5" s="8"/>
      <c r="P5" s="8"/>
      <c r="Q5" s="8"/>
      <c r="R5" s="8"/>
      <c r="S5" s="8"/>
      <c r="T5" s="8"/>
    </row>
    <row r="6" spans="1:20" ht="21" customHeight="1">
      <c r="A6" s="106" t="s">
        <v>139</v>
      </c>
      <c r="B6" s="106"/>
      <c r="C6" s="106"/>
      <c r="D6" s="106"/>
      <c r="E6" s="106"/>
      <c r="F6" s="106"/>
      <c r="G6" s="106"/>
      <c r="H6" s="106"/>
      <c r="I6" s="106"/>
      <c r="J6" s="25"/>
      <c r="K6" s="25"/>
      <c r="L6" s="25"/>
      <c r="M6" s="25"/>
      <c r="N6" s="25"/>
      <c r="O6" s="25"/>
      <c r="P6" s="25"/>
      <c r="Q6" s="25"/>
      <c r="R6" s="25"/>
      <c r="S6" s="25"/>
      <c r="T6" s="25"/>
    </row>
    <row r="7" spans="1:20" s="2" customFormat="1" ht="20.100000000000001" customHeight="1">
      <c r="A7" s="106" t="s">
        <v>278</v>
      </c>
      <c r="B7" s="106"/>
      <c r="C7" s="106"/>
      <c r="D7" s="106"/>
      <c r="E7" s="106"/>
      <c r="F7" s="106"/>
      <c r="G7" s="106"/>
      <c r="H7" s="106"/>
      <c r="I7" s="106"/>
      <c r="J7" s="26"/>
      <c r="K7" s="26"/>
      <c r="L7" s="26"/>
      <c r="M7" s="26"/>
      <c r="N7" s="26"/>
      <c r="O7" s="26"/>
      <c r="P7" s="26"/>
      <c r="Q7" s="26"/>
      <c r="R7" s="26"/>
      <c r="S7" s="26"/>
      <c r="T7" s="26"/>
    </row>
    <row r="8" spans="1:20" s="2" customFormat="1" ht="18" customHeight="1">
      <c r="A8" s="132" t="s">
        <v>560</v>
      </c>
      <c r="B8" s="107"/>
      <c r="C8" s="107"/>
      <c r="D8" s="107"/>
      <c r="E8" s="107"/>
      <c r="F8" s="107"/>
      <c r="G8" s="107"/>
      <c r="H8" s="107"/>
      <c r="I8" s="107"/>
      <c r="J8" s="27"/>
      <c r="K8" s="27"/>
      <c r="L8" s="27"/>
      <c r="M8" s="27"/>
      <c r="N8" s="27"/>
      <c r="O8" s="27"/>
      <c r="P8" s="27"/>
      <c r="Q8" s="27"/>
      <c r="R8" s="27"/>
      <c r="S8" s="27"/>
      <c r="T8" s="27"/>
    </row>
    <row r="9" spans="1:20" s="2" customFormat="1" ht="12" customHeight="1">
      <c r="A9" s="9"/>
      <c r="B9" s="9"/>
      <c r="C9" s="9"/>
      <c r="D9" s="9"/>
      <c r="E9" s="9"/>
      <c r="F9" s="9"/>
      <c r="G9" s="9"/>
      <c r="H9" s="9"/>
      <c r="I9" s="9"/>
      <c r="J9" s="27"/>
      <c r="K9" s="27"/>
      <c r="L9" s="27"/>
      <c r="M9" s="27"/>
      <c r="N9" s="27"/>
      <c r="O9" s="27"/>
      <c r="P9" s="27"/>
      <c r="Q9" s="27"/>
      <c r="R9" s="27"/>
      <c r="S9" s="27"/>
      <c r="T9" s="27"/>
    </row>
    <row r="10" spans="1:20" s="3" customFormat="1" ht="18" customHeight="1">
      <c r="A10" s="110" t="s">
        <v>4</v>
      </c>
      <c r="B10" s="110" t="s">
        <v>142</v>
      </c>
      <c r="C10" s="116" t="s">
        <v>143</v>
      </c>
      <c r="D10" s="117"/>
      <c r="E10" s="108" t="s">
        <v>144</v>
      </c>
      <c r="F10" s="109"/>
      <c r="G10" s="108" t="s">
        <v>145</v>
      </c>
      <c r="H10" s="109"/>
      <c r="I10" s="113" t="s">
        <v>10</v>
      </c>
    </row>
    <row r="11" spans="1:20" s="3" customFormat="1" ht="30" customHeight="1">
      <c r="A11" s="111"/>
      <c r="B11" s="112"/>
      <c r="C11" s="118"/>
      <c r="D11" s="119"/>
      <c r="E11" s="10" t="s">
        <v>146</v>
      </c>
      <c r="F11" s="10" t="s">
        <v>147</v>
      </c>
      <c r="G11" s="10" t="s">
        <v>146</v>
      </c>
      <c r="H11" s="10" t="s">
        <v>147</v>
      </c>
      <c r="I11" s="111"/>
    </row>
    <row r="12" spans="1:20" s="3" customFormat="1" ht="18" customHeight="1">
      <c r="A12" s="11">
        <v>1</v>
      </c>
      <c r="B12" s="64" t="s">
        <v>561</v>
      </c>
      <c r="C12" s="13" t="s">
        <v>562</v>
      </c>
      <c r="D12" s="14" t="s">
        <v>163</v>
      </c>
      <c r="E12" s="77"/>
      <c r="F12" s="15" t="str">
        <f t="shared" ref="F12:F40" si="0">IF(AND(E12&gt;=90),"Xuất sắc",IF(AND(E12&gt;=80),"Tốt",IF(AND(E12&gt;=70),"Khá",IF(AND(E12&gt;=60),"TB",IF(AND(E12&gt;=50),"TB",IF(AND(E12&lt;50),IF(AND(E12&gt;0),"Yếu",IF(AND(E12=0),"Không XL"," "))))))))</f>
        <v>Không XL</v>
      </c>
      <c r="G12" s="11"/>
      <c r="H12" s="15" t="str">
        <f t="shared" ref="H12:H40" si="1">IF(AND(G12&gt;=90),"Xuất sắc",IF(AND(G12&gt;=80),"Tốt",IF(AND(G12&gt;=70),"Khá",IF(AND(G12&gt;=60),"TB",IF(AND(G12&gt;=50),"TB",IF(AND(G12&lt;50),IF(AND(G12&gt;0),"Yếu",IF(AND(G12=0),"Không XL"," "))))))))</f>
        <v>Không XL</v>
      </c>
      <c r="I12" s="31"/>
    </row>
    <row r="13" spans="1:20" s="3" customFormat="1" ht="18" customHeight="1">
      <c r="A13" s="11">
        <v>2</v>
      </c>
      <c r="B13" s="64" t="s">
        <v>563</v>
      </c>
      <c r="C13" s="13" t="s">
        <v>564</v>
      </c>
      <c r="D13" s="14" t="s">
        <v>186</v>
      </c>
      <c r="E13" s="77"/>
      <c r="F13" s="15" t="str">
        <f t="shared" si="0"/>
        <v>Không XL</v>
      </c>
      <c r="G13" s="11"/>
      <c r="H13" s="15" t="str">
        <f t="shared" si="1"/>
        <v>Không XL</v>
      </c>
      <c r="I13" s="31"/>
    </row>
    <row r="14" spans="1:20" s="3" customFormat="1" ht="18" customHeight="1">
      <c r="A14" s="11">
        <v>3</v>
      </c>
      <c r="B14" s="64" t="s">
        <v>565</v>
      </c>
      <c r="C14" s="13" t="s">
        <v>566</v>
      </c>
      <c r="D14" s="14" t="s">
        <v>186</v>
      </c>
      <c r="E14" s="77"/>
      <c r="F14" s="15" t="str">
        <f t="shared" si="0"/>
        <v>Không XL</v>
      </c>
      <c r="G14" s="11"/>
      <c r="H14" s="15" t="str">
        <f t="shared" si="1"/>
        <v>Không XL</v>
      </c>
      <c r="I14" s="31" t="s">
        <v>184</v>
      </c>
    </row>
    <row r="15" spans="1:20" s="3" customFormat="1" ht="18" customHeight="1">
      <c r="A15" s="11">
        <v>4</v>
      </c>
      <c r="B15" s="64" t="s">
        <v>567</v>
      </c>
      <c r="C15" s="13" t="s">
        <v>284</v>
      </c>
      <c r="D15" s="14" t="s">
        <v>186</v>
      </c>
      <c r="E15" s="77"/>
      <c r="F15" s="15" t="str">
        <f t="shared" si="0"/>
        <v>Không XL</v>
      </c>
      <c r="G15" s="11"/>
      <c r="H15" s="15" t="str">
        <f t="shared" si="1"/>
        <v>Không XL</v>
      </c>
      <c r="I15" s="16" t="s">
        <v>189</v>
      </c>
    </row>
    <row r="16" spans="1:20" s="3" customFormat="1" ht="18" customHeight="1">
      <c r="A16" s="11">
        <v>5</v>
      </c>
      <c r="B16" s="64" t="s">
        <v>568</v>
      </c>
      <c r="C16" s="13" t="s">
        <v>569</v>
      </c>
      <c r="D16" s="14" t="s">
        <v>187</v>
      </c>
      <c r="E16" s="77"/>
      <c r="F16" s="15" t="str">
        <f t="shared" si="0"/>
        <v>Không XL</v>
      </c>
      <c r="G16" s="11"/>
      <c r="H16" s="15" t="str">
        <f t="shared" si="1"/>
        <v>Không XL</v>
      </c>
      <c r="I16" s="16"/>
    </row>
    <row r="17" spans="1:9" s="3" customFormat="1" ht="18" customHeight="1">
      <c r="A17" s="11">
        <v>6</v>
      </c>
      <c r="B17" s="64" t="s">
        <v>570</v>
      </c>
      <c r="C17" s="13" t="s">
        <v>225</v>
      </c>
      <c r="D17" s="14" t="s">
        <v>311</v>
      </c>
      <c r="E17" s="77"/>
      <c r="F17" s="15" t="str">
        <f t="shared" si="0"/>
        <v>Không XL</v>
      </c>
      <c r="G17" s="11"/>
      <c r="H17" s="15" t="str">
        <f t="shared" si="1"/>
        <v>Không XL</v>
      </c>
      <c r="I17" s="16"/>
    </row>
    <row r="18" spans="1:9" s="3" customFormat="1" ht="18" customHeight="1">
      <c r="A18" s="11">
        <v>7</v>
      </c>
      <c r="B18" s="64" t="s">
        <v>571</v>
      </c>
      <c r="C18" s="13" t="s">
        <v>572</v>
      </c>
      <c r="D18" s="14" t="s">
        <v>164</v>
      </c>
      <c r="E18" s="77"/>
      <c r="F18" s="15" t="str">
        <f t="shared" si="0"/>
        <v>Không XL</v>
      </c>
      <c r="G18" s="11"/>
      <c r="H18" s="15" t="str">
        <f t="shared" si="1"/>
        <v>Không XL</v>
      </c>
      <c r="I18" s="16"/>
    </row>
    <row r="19" spans="1:9" s="3" customFormat="1" ht="18" customHeight="1">
      <c r="A19" s="11">
        <v>8</v>
      </c>
      <c r="B19" s="64" t="s">
        <v>573</v>
      </c>
      <c r="C19" s="13" t="s">
        <v>574</v>
      </c>
      <c r="D19" s="14" t="s">
        <v>165</v>
      </c>
      <c r="E19" s="77"/>
      <c r="F19" s="15" t="str">
        <f t="shared" si="0"/>
        <v>Không XL</v>
      </c>
      <c r="G19" s="11"/>
      <c r="H19" s="15" t="str">
        <f t="shared" si="1"/>
        <v>Không XL</v>
      </c>
      <c r="I19" s="16"/>
    </row>
    <row r="20" spans="1:9" s="3" customFormat="1" ht="18" customHeight="1">
      <c r="A20" s="11">
        <v>9</v>
      </c>
      <c r="B20" s="64" t="s">
        <v>575</v>
      </c>
      <c r="C20" s="13" t="s">
        <v>576</v>
      </c>
      <c r="D20" s="14" t="s">
        <v>165</v>
      </c>
      <c r="E20" s="77"/>
      <c r="F20" s="15" t="str">
        <f t="shared" si="0"/>
        <v>Không XL</v>
      </c>
      <c r="G20" s="11"/>
      <c r="H20" s="15" t="str">
        <f t="shared" si="1"/>
        <v>Không XL</v>
      </c>
      <c r="I20" s="31"/>
    </row>
    <row r="21" spans="1:9" s="3" customFormat="1" ht="18" customHeight="1">
      <c r="A21" s="11">
        <v>10</v>
      </c>
      <c r="B21" s="64" t="s">
        <v>577</v>
      </c>
      <c r="C21" s="13" t="s">
        <v>578</v>
      </c>
      <c r="D21" s="14" t="s">
        <v>232</v>
      </c>
      <c r="E21" s="77"/>
      <c r="F21" s="15" t="str">
        <f t="shared" si="0"/>
        <v>Không XL</v>
      </c>
      <c r="G21" s="11"/>
      <c r="H21" s="15" t="str">
        <f t="shared" si="1"/>
        <v>Không XL</v>
      </c>
      <c r="I21" s="31"/>
    </row>
    <row r="22" spans="1:9" s="3" customFormat="1" ht="18" customHeight="1">
      <c r="A22" s="11">
        <v>11</v>
      </c>
      <c r="B22" s="64" t="s">
        <v>579</v>
      </c>
      <c r="C22" s="13" t="s">
        <v>265</v>
      </c>
      <c r="D22" s="14" t="s">
        <v>234</v>
      </c>
      <c r="E22" s="77"/>
      <c r="F22" s="15" t="str">
        <f t="shared" si="0"/>
        <v>Không XL</v>
      </c>
      <c r="G22" s="11"/>
      <c r="H22" s="15" t="str">
        <f t="shared" si="1"/>
        <v>Không XL</v>
      </c>
      <c r="I22" s="31"/>
    </row>
    <row r="23" spans="1:9" s="3" customFormat="1" ht="18" customHeight="1">
      <c r="A23" s="11">
        <v>12</v>
      </c>
      <c r="B23" s="64" t="s">
        <v>580</v>
      </c>
      <c r="C23" s="13" t="s">
        <v>581</v>
      </c>
      <c r="D23" s="14" t="s">
        <v>192</v>
      </c>
      <c r="E23" s="77"/>
      <c r="F23" s="15" t="str">
        <f t="shared" si="0"/>
        <v>Không XL</v>
      </c>
      <c r="G23" s="11"/>
      <c r="H23" s="15" t="str">
        <f t="shared" si="1"/>
        <v>Không XL</v>
      </c>
      <c r="I23" s="31"/>
    </row>
    <row r="24" spans="1:9" s="3" customFormat="1" ht="18" customHeight="1">
      <c r="A24" s="11">
        <v>13</v>
      </c>
      <c r="B24" s="64" t="s">
        <v>582</v>
      </c>
      <c r="C24" s="13" t="s">
        <v>583</v>
      </c>
      <c r="D24" s="14" t="s">
        <v>192</v>
      </c>
      <c r="E24" s="77"/>
      <c r="F24" s="15" t="str">
        <f t="shared" si="0"/>
        <v>Không XL</v>
      </c>
      <c r="G24" s="11"/>
      <c r="H24" s="15" t="str">
        <f t="shared" si="1"/>
        <v>Không XL</v>
      </c>
      <c r="I24" s="31"/>
    </row>
    <row r="25" spans="1:9" s="3" customFormat="1" ht="18" customHeight="1">
      <c r="A25" s="11">
        <v>14</v>
      </c>
      <c r="B25" s="64" t="s">
        <v>584</v>
      </c>
      <c r="C25" s="13" t="s">
        <v>262</v>
      </c>
      <c r="D25" s="14" t="s">
        <v>171</v>
      </c>
      <c r="E25" s="77"/>
      <c r="F25" s="15" t="str">
        <f t="shared" si="0"/>
        <v>Không XL</v>
      </c>
      <c r="G25" s="11"/>
      <c r="H25" s="15" t="str">
        <f t="shared" si="1"/>
        <v>Không XL</v>
      </c>
      <c r="I25" s="31"/>
    </row>
    <row r="26" spans="1:9" s="3" customFormat="1" ht="18" customHeight="1">
      <c r="A26" s="11">
        <v>15</v>
      </c>
      <c r="B26" s="64" t="s">
        <v>585</v>
      </c>
      <c r="C26" s="13" t="s">
        <v>586</v>
      </c>
      <c r="D26" s="14" t="s">
        <v>196</v>
      </c>
      <c r="E26" s="77"/>
      <c r="F26" s="15" t="str">
        <f t="shared" si="0"/>
        <v>Không XL</v>
      </c>
      <c r="G26" s="11"/>
      <c r="H26" s="15" t="str">
        <f t="shared" si="1"/>
        <v>Không XL</v>
      </c>
      <c r="I26" s="16"/>
    </row>
    <row r="27" spans="1:9" s="3" customFormat="1" ht="18" customHeight="1">
      <c r="A27" s="11">
        <v>16</v>
      </c>
      <c r="B27" s="64" t="s">
        <v>587</v>
      </c>
      <c r="C27" s="13" t="s">
        <v>588</v>
      </c>
      <c r="D27" s="14" t="s">
        <v>196</v>
      </c>
      <c r="E27" s="77"/>
      <c r="F27" s="15" t="str">
        <f t="shared" si="0"/>
        <v>Không XL</v>
      </c>
      <c r="G27" s="11"/>
      <c r="H27" s="15" t="str">
        <f t="shared" si="1"/>
        <v>Không XL</v>
      </c>
      <c r="I27" s="16"/>
    </row>
    <row r="28" spans="1:9" s="3" customFormat="1" ht="18" customHeight="1">
      <c r="A28" s="11">
        <v>17</v>
      </c>
      <c r="B28" s="64" t="s">
        <v>589</v>
      </c>
      <c r="C28" s="13" t="s">
        <v>590</v>
      </c>
      <c r="D28" s="14" t="s">
        <v>236</v>
      </c>
      <c r="E28" s="77"/>
      <c r="F28" s="15" t="str">
        <f t="shared" si="0"/>
        <v>Không XL</v>
      </c>
      <c r="G28" s="11"/>
      <c r="H28" s="15" t="str">
        <f t="shared" si="1"/>
        <v>Không XL</v>
      </c>
      <c r="I28" s="16" t="s">
        <v>193</v>
      </c>
    </row>
    <row r="29" spans="1:9" s="3" customFormat="1" ht="18" customHeight="1">
      <c r="A29" s="11">
        <v>18</v>
      </c>
      <c r="B29" s="64" t="s">
        <v>591</v>
      </c>
      <c r="C29" s="13" t="s">
        <v>592</v>
      </c>
      <c r="D29" s="14" t="s">
        <v>352</v>
      </c>
      <c r="E29" s="77"/>
      <c r="F29" s="15" t="str">
        <f t="shared" si="0"/>
        <v>Không XL</v>
      </c>
      <c r="G29" s="11"/>
      <c r="H29" s="15" t="str">
        <f t="shared" si="1"/>
        <v>Không XL</v>
      </c>
      <c r="I29" s="16"/>
    </row>
    <row r="30" spans="1:9" s="3" customFormat="1" ht="18" customHeight="1">
      <c r="A30" s="11">
        <v>19</v>
      </c>
      <c r="B30" s="64" t="s">
        <v>593</v>
      </c>
      <c r="C30" s="13" t="s">
        <v>594</v>
      </c>
      <c r="D30" s="14" t="s">
        <v>352</v>
      </c>
      <c r="E30" s="77"/>
      <c r="F30" s="15" t="str">
        <f t="shared" si="0"/>
        <v>Không XL</v>
      </c>
      <c r="G30" s="11"/>
      <c r="H30" s="15" t="str">
        <f t="shared" si="1"/>
        <v>Không XL</v>
      </c>
      <c r="I30" s="16"/>
    </row>
    <row r="31" spans="1:9" s="3" customFormat="1" ht="18" customHeight="1">
      <c r="A31" s="11">
        <v>20</v>
      </c>
      <c r="B31" s="64" t="s">
        <v>595</v>
      </c>
      <c r="C31" s="13" t="s">
        <v>295</v>
      </c>
      <c r="D31" s="14" t="s">
        <v>282</v>
      </c>
      <c r="E31" s="77"/>
      <c r="F31" s="15" t="str">
        <f t="shared" si="0"/>
        <v>Không XL</v>
      </c>
      <c r="G31" s="11"/>
      <c r="H31" s="15" t="str">
        <f t="shared" si="1"/>
        <v>Không XL</v>
      </c>
      <c r="I31" s="31"/>
    </row>
    <row r="32" spans="1:9" s="3" customFormat="1" ht="18" customHeight="1">
      <c r="A32" s="11">
        <v>21</v>
      </c>
      <c r="B32" s="64" t="s">
        <v>596</v>
      </c>
      <c r="C32" s="13" t="s">
        <v>597</v>
      </c>
      <c r="D32" s="14" t="s">
        <v>238</v>
      </c>
      <c r="E32" s="77"/>
      <c r="F32" s="15" t="str">
        <f t="shared" si="0"/>
        <v>Không XL</v>
      </c>
      <c r="G32" s="11"/>
      <c r="H32" s="15" t="str">
        <f t="shared" si="1"/>
        <v>Không XL</v>
      </c>
      <c r="I32" s="16"/>
    </row>
    <row r="33" spans="1:9" s="3" customFormat="1" ht="18" customHeight="1">
      <c r="A33" s="11">
        <v>22</v>
      </c>
      <c r="B33" s="64" t="s">
        <v>598</v>
      </c>
      <c r="C33" s="13" t="s">
        <v>599</v>
      </c>
      <c r="D33" s="14" t="s">
        <v>199</v>
      </c>
      <c r="E33" s="77"/>
      <c r="F33" s="15" t="str">
        <f t="shared" si="0"/>
        <v>Không XL</v>
      </c>
      <c r="G33" s="11"/>
      <c r="H33" s="15" t="str">
        <f t="shared" si="1"/>
        <v>Không XL</v>
      </c>
      <c r="I33" s="16"/>
    </row>
    <row r="34" spans="1:9" s="3" customFormat="1" ht="18" customHeight="1">
      <c r="A34" s="11">
        <v>23</v>
      </c>
      <c r="B34" s="64" t="s">
        <v>600</v>
      </c>
      <c r="C34" s="13" t="s">
        <v>601</v>
      </c>
      <c r="D34" s="14" t="s">
        <v>180</v>
      </c>
      <c r="E34" s="77"/>
      <c r="F34" s="15" t="str">
        <f t="shared" si="0"/>
        <v>Không XL</v>
      </c>
      <c r="G34" s="11"/>
      <c r="H34" s="15" t="str">
        <f t="shared" si="1"/>
        <v>Không XL</v>
      </c>
      <c r="I34" s="31"/>
    </row>
    <row r="35" spans="1:9" s="3" customFormat="1" ht="18" customHeight="1">
      <c r="A35" s="11">
        <v>24</v>
      </c>
      <c r="B35" s="64" t="s">
        <v>602</v>
      </c>
      <c r="C35" s="13" t="s">
        <v>209</v>
      </c>
      <c r="D35" s="14" t="s">
        <v>181</v>
      </c>
      <c r="E35" s="77"/>
      <c r="F35" s="15" t="str">
        <f t="shared" si="0"/>
        <v>Không XL</v>
      </c>
      <c r="G35" s="11"/>
      <c r="H35" s="15" t="str">
        <f t="shared" si="1"/>
        <v>Không XL</v>
      </c>
      <c r="I35" s="16" t="s">
        <v>167</v>
      </c>
    </row>
    <row r="36" spans="1:9" s="3" customFormat="1" ht="18" customHeight="1">
      <c r="A36" s="11">
        <v>25</v>
      </c>
      <c r="B36" s="64" t="s">
        <v>603</v>
      </c>
      <c r="C36" s="13" t="s">
        <v>604</v>
      </c>
      <c r="D36" s="14" t="s">
        <v>181</v>
      </c>
      <c r="E36" s="77"/>
      <c r="F36" s="15" t="str">
        <f t="shared" si="0"/>
        <v>Không XL</v>
      </c>
      <c r="G36" s="11"/>
      <c r="H36" s="15" t="str">
        <f t="shared" si="1"/>
        <v>Không XL</v>
      </c>
      <c r="I36" s="31"/>
    </row>
    <row r="37" spans="1:9" s="3" customFormat="1" ht="18" customHeight="1">
      <c r="A37" s="11">
        <v>26</v>
      </c>
      <c r="B37" s="64" t="s">
        <v>605</v>
      </c>
      <c r="C37" s="13" t="s">
        <v>606</v>
      </c>
      <c r="D37" s="14" t="s">
        <v>264</v>
      </c>
      <c r="E37" s="77"/>
      <c r="F37" s="15" t="str">
        <f t="shared" si="0"/>
        <v>Không XL</v>
      </c>
      <c r="G37" s="11"/>
      <c r="H37" s="15" t="str">
        <f t="shared" si="1"/>
        <v>Không XL</v>
      </c>
      <c r="I37" s="16"/>
    </row>
    <row r="38" spans="1:9" s="3" customFormat="1" ht="18" customHeight="1">
      <c r="A38" s="11">
        <v>27</v>
      </c>
      <c r="B38" s="64" t="s">
        <v>607</v>
      </c>
      <c r="C38" s="13" t="s">
        <v>266</v>
      </c>
      <c r="D38" s="14" t="s">
        <v>264</v>
      </c>
      <c r="E38" s="77"/>
      <c r="F38" s="15" t="str">
        <f t="shared" si="0"/>
        <v>Không XL</v>
      </c>
      <c r="G38" s="11"/>
      <c r="H38" s="15" t="str">
        <f t="shared" si="1"/>
        <v>Không XL</v>
      </c>
      <c r="I38" s="31"/>
    </row>
    <row r="39" spans="1:9" s="3" customFormat="1" ht="18" customHeight="1">
      <c r="A39" s="11">
        <v>28</v>
      </c>
      <c r="B39" s="64" t="s">
        <v>608</v>
      </c>
      <c r="C39" s="13" t="s">
        <v>609</v>
      </c>
      <c r="D39" s="14" t="s">
        <v>239</v>
      </c>
      <c r="E39" s="77"/>
      <c r="F39" s="15" t="str">
        <f t="shared" si="0"/>
        <v>Không XL</v>
      </c>
      <c r="G39" s="11"/>
      <c r="H39" s="15" t="str">
        <f t="shared" si="1"/>
        <v>Không XL</v>
      </c>
      <c r="I39" s="16"/>
    </row>
    <row r="40" spans="1:9" s="3" customFormat="1" ht="18" customHeight="1">
      <c r="A40" s="11">
        <v>29</v>
      </c>
      <c r="B40" s="64" t="s">
        <v>610</v>
      </c>
      <c r="C40" s="13" t="s">
        <v>611</v>
      </c>
      <c r="D40" s="14" t="s">
        <v>239</v>
      </c>
      <c r="E40" s="77"/>
      <c r="F40" s="15" t="str">
        <f t="shared" si="0"/>
        <v>Không XL</v>
      </c>
      <c r="G40" s="11"/>
      <c r="H40" s="15" t="str">
        <f t="shared" si="1"/>
        <v>Không XL</v>
      </c>
      <c r="I40" s="16"/>
    </row>
    <row r="41" spans="1:9" s="3" customFormat="1" ht="18" customHeight="1">
      <c r="A41" s="11">
        <v>30</v>
      </c>
      <c r="B41" s="64" t="s">
        <v>612</v>
      </c>
      <c r="C41" s="13" t="s">
        <v>613</v>
      </c>
      <c r="D41" s="14" t="s">
        <v>271</v>
      </c>
      <c r="E41" s="77"/>
      <c r="F41" s="15" t="str">
        <f t="shared" ref="F41:F57" si="2">IF(AND(E41&gt;=90),"Xuất sắc",IF(AND(E41&gt;=80),"Tốt",IF(AND(E41&gt;=70),"Khá",IF(AND(E41&gt;=60),"TB",IF(AND(E41&gt;=50),"TB",IF(AND(E41&lt;50),IF(AND(E41&gt;0),"Yếu",IF(AND(E41=0),"Không XL"," "))))))))</f>
        <v>Không XL</v>
      </c>
      <c r="G41" s="11"/>
      <c r="H41" s="15" t="str">
        <f t="shared" ref="H41:H57" si="3">IF(AND(G41&gt;=90),"Xuất sắc",IF(AND(G41&gt;=80),"Tốt",IF(AND(G41&gt;=70),"Khá",IF(AND(G41&gt;=60),"TB",IF(AND(G41&gt;=50),"TB",IF(AND(G41&lt;50),IF(AND(G41&gt;0),"Yếu",IF(AND(G41=0),"Không XL"," "))))))))</f>
        <v>Không XL</v>
      </c>
      <c r="I41" s="16" t="s">
        <v>211</v>
      </c>
    </row>
    <row r="42" spans="1:9" s="3" customFormat="1" ht="18" customHeight="1">
      <c r="A42" s="11">
        <v>31</v>
      </c>
      <c r="B42" s="64" t="s">
        <v>614</v>
      </c>
      <c r="C42" s="13" t="s">
        <v>227</v>
      </c>
      <c r="D42" s="14" t="s">
        <v>271</v>
      </c>
      <c r="E42" s="77"/>
      <c r="F42" s="15" t="str">
        <f t="shared" si="2"/>
        <v>Không XL</v>
      </c>
      <c r="G42" s="11"/>
      <c r="H42" s="15" t="str">
        <f t="shared" si="3"/>
        <v>Không XL</v>
      </c>
      <c r="I42" s="16"/>
    </row>
    <row r="43" spans="1:9" s="3" customFormat="1" ht="18" customHeight="1">
      <c r="A43" s="11">
        <v>32</v>
      </c>
      <c r="B43" s="64" t="s">
        <v>615</v>
      </c>
      <c r="C43" s="13" t="s">
        <v>309</v>
      </c>
      <c r="D43" s="14" t="s">
        <v>203</v>
      </c>
      <c r="E43" s="77"/>
      <c r="F43" s="15" t="str">
        <f t="shared" si="2"/>
        <v>Không XL</v>
      </c>
      <c r="G43" s="11"/>
      <c r="H43" s="15" t="str">
        <f t="shared" si="3"/>
        <v>Không XL</v>
      </c>
      <c r="I43" s="16"/>
    </row>
    <row r="44" spans="1:9" s="3" customFormat="1" ht="18" customHeight="1">
      <c r="A44" s="11">
        <v>33</v>
      </c>
      <c r="B44" s="64" t="s">
        <v>616</v>
      </c>
      <c r="C44" s="13" t="s">
        <v>617</v>
      </c>
      <c r="D44" s="14" t="s">
        <v>203</v>
      </c>
      <c r="E44" s="77"/>
      <c r="F44" s="15" t="str">
        <f t="shared" si="2"/>
        <v>Không XL</v>
      </c>
      <c r="G44" s="11"/>
      <c r="H44" s="15" t="str">
        <f t="shared" si="3"/>
        <v>Không XL</v>
      </c>
      <c r="I44" s="16"/>
    </row>
    <row r="45" spans="1:9" s="3" customFormat="1" ht="18" customHeight="1">
      <c r="A45" s="11">
        <v>34</v>
      </c>
      <c r="B45" s="64" t="s">
        <v>618</v>
      </c>
      <c r="C45" s="13" t="s">
        <v>251</v>
      </c>
      <c r="D45" s="14" t="s">
        <v>206</v>
      </c>
      <c r="E45" s="77"/>
      <c r="F45" s="15" t="str">
        <f t="shared" si="2"/>
        <v>Không XL</v>
      </c>
      <c r="G45" s="11"/>
      <c r="H45" s="15" t="str">
        <f t="shared" si="3"/>
        <v>Không XL</v>
      </c>
      <c r="I45" s="16"/>
    </row>
    <row r="46" spans="1:9" s="3" customFormat="1" ht="18" customHeight="1">
      <c r="A46" s="11">
        <v>35</v>
      </c>
      <c r="B46" s="64" t="s">
        <v>619</v>
      </c>
      <c r="C46" s="13" t="s">
        <v>289</v>
      </c>
      <c r="D46" s="14" t="s">
        <v>208</v>
      </c>
      <c r="E46" s="77"/>
      <c r="F46" s="15" t="str">
        <f t="shared" si="2"/>
        <v>Không XL</v>
      </c>
      <c r="G46" s="11"/>
      <c r="H46" s="15" t="str">
        <f t="shared" si="3"/>
        <v>Không XL</v>
      </c>
      <c r="I46" s="16"/>
    </row>
    <row r="47" spans="1:9" s="3" customFormat="1" ht="18" customHeight="1">
      <c r="A47" s="11">
        <v>36</v>
      </c>
      <c r="B47" s="64" t="s">
        <v>620</v>
      </c>
      <c r="C47" s="13" t="s">
        <v>227</v>
      </c>
      <c r="D47" s="14" t="s">
        <v>449</v>
      </c>
      <c r="E47" s="77"/>
      <c r="F47" s="15" t="str">
        <f t="shared" si="2"/>
        <v>Không XL</v>
      </c>
      <c r="G47" s="11"/>
      <c r="H47" s="15" t="str">
        <f t="shared" si="3"/>
        <v>Không XL</v>
      </c>
      <c r="I47" s="16" t="s">
        <v>223</v>
      </c>
    </row>
    <row r="48" spans="1:9" s="3" customFormat="1" ht="18" customHeight="1">
      <c r="A48" s="11">
        <v>37</v>
      </c>
      <c r="B48" s="64" t="s">
        <v>621</v>
      </c>
      <c r="C48" s="13" t="s">
        <v>622</v>
      </c>
      <c r="D48" s="14" t="s">
        <v>307</v>
      </c>
      <c r="E48" s="77"/>
      <c r="F48" s="15" t="str">
        <f t="shared" si="2"/>
        <v>Không XL</v>
      </c>
      <c r="G48" s="11"/>
      <c r="H48" s="15" t="str">
        <f t="shared" si="3"/>
        <v>Không XL</v>
      </c>
      <c r="I48" s="16"/>
    </row>
    <row r="49" spans="1:9" s="3" customFormat="1" ht="18" customHeight="1">
      <c r="A49" s="11">
        <v>38</v>
      </c>
      <c r="B49" s="64" t="s">
        <v>623</v>
      </c>
      <c r="C49" s="13" t="s">
        <v>624</v>
      </c>
      <c r="D49" s="14" t="s">
        <v>219</v>
      </c>
      <c r="E49" s="77"/>
      <c r="F49" s="15" t="str">
        <f t="shared" si="2"/>
        <v>Không XL</v>
      </c>
      <c r="G49" s="11"/>
      <c r="H49" s="15" t="str">
        <f t="shared" si="3"/>
        <v>Không XL</v>
      </c>
      <c r="I49" s="16"/>
    </row>
    <row r="50" spans="1:9" s="3" customFormat="1" ht="18" customHeight="1">
      <c r="A50" s="11">
        <v>39</v>
      </c>
      <c r="B50" s="64" t="s">
        <v>625</v>
      </c>
      <c r="C50" s="13" t="s">
        <v>626</v>
      </c>
      <c r="D50" s="14" t="s">
        <v>627</v>
      </c>
      <c r="E50" s="77"/>
      <c r="F50" s="15" t="str">
        <f t="shared" si="2"/>
        <v>Không XL</v>
      </c>
      <c r="G50" s="11"/>
      <c r="H50" s="15" t="str">
        <f t="shared" si="3"/>
        <v>Không XL</v>
      </c>
      <c r="I50" s="16" t="s">
        <v>170</v>
      </c>
    </row>
    <row r="51" spans="1:9" s="3" customFormat="1" ht="18" customHeight="1">
      <c r="A51" s="11">
        <v>40</v>
      </c>
      <c r="B51" s="64" t="s">
        <v>628</v>
      </c>
      <c r="C51" s="13" t="s">
        <v>629</v>
      </c>
      <c r="D51" s="14" t="s">
        <v>245</v>
      </c>
      <c r="E51" s="77"/>
      <c r="F51" s="15" t="str">
        <f t="shared" si="2"/>
        <v>Không XL</v>
      </c>
      <c r="G51" s="11"/>
      <c r="H51" s="15" t="str">
        <f t="shared" si="3"/>
        <v>Không XL</v>
      </c>
      <c r="I51" s="31"/>
    </row>
    <row r="52" spans="1:9" s="3" customFormat="1" ht="18" customHeight="1">
      <c r="A52" s="11">
        <v>41</v>
      </c>
      <c r="B52" s="64" t="s">
        <v>630</v>
      </c>
      <c r="C52" s="13" t="s">
        <v>287</v>
      </c>
      <c r="D52" s="14" t="s">
        <v>245</v>
      </c>
      <c r="E52" s="77"/>
      <c r="F52" s="15" t="str">
        <f t="shared" si="2"/>
        <v>Không XL</v>
      </c>
      <c r="G52" s="11"/>
      <c r="H52" s="15" t="str">
        <f t="shared" si="3"/>
        <v>Không XL</v>
      </c>
      <c r="I52" s="16"/>
    </row>
    <row r="53" spans="1:9" s="3" customFormat="1" ht="18" customHeight="1">
      <c r="A53" s="11">
        <v>42</v>
      </c>
      <c r="B53" s="64" t="s">
        <v>631</v>
      </c>
      <c r="C53" s="13" t="s">
        <v>632</v>
      </c>
      <c r="D53" s="14" t="s">
        <v>299</v>
      </c>
      <c r="E53" s="77"/>
      <c r="F53" s="15" t="str">
        <f t="shared" si="2"/>
        <v>Không XL</v>
      </c>
      <c r="G53" s="11"/>
      <c r="H53" s="15" t="str">
        <f t="shared" si="3"/>
        <v>Không XL</v>
      </c>
      <c r="I53" s="16"/>
    </row>
    <row r="54" spans="1:9" s="3" customFormat="1" ht="18" customHeight="1">
      <c r="A54" s="11">
        <v>43</v>
      </c>
      <c r="B54" s="64" t="s">
        <v>633</v>
      </c>
      <c r="C54" s="13" t="s">
        <v>200</v>
      </c>
      <c r="D54" s="14" t="s">
        <v>259</v>
      </c>
      <c r="E54" s="77"/>
      <c r="F54" s="15" t="str">
        <f t="shared" si="2"/>
        <v>Không XL</v>
      </c>
      <c r="G54" s="11"/>
      <c r="H54" s="15" t="str">
        <f t="shared" si="3"/>
        <v>Không XL</v>
      </c>
      <c r="I54" s="16"/>
    </row>
    <row r="55" spans="1:9" s="3" customFormat="1" ht="18" customHeight="1">
      <c r="A55" s="11">
        <v>44</v>
      </c>
      <c r="B55" s="64" t="s">
        <v>634</v>
      </c>
      <c r="C55" s="13" t="s">
        <v>247</v>
      </c>
      <c r="D55" s="14" t="s">
        <v>259</v>
      </c>
      <c r="E55" s="77"/>
      <c r="F55" s="15" t="str">
        <f t="shared" si="2"/>
        <v>Không XL</v>
      </c>
      <c r="G55" s="11"/>
      <c r="H55" s="15" t="str">
        <f t="shared" si="3"/>
        <v>Không XL</v>
      </c>
      <c r="I55" s="16"/>
    </row>
    <row r="56" spans="1:9" s="3" customFormat="1" ht="18" customHeight="1">
      <c r="A56" s="11">
        <v>45</v>
      </c>
      <c r="B56" s="64" t="s">
        <v>635</v>
      </c>
      <c r="C56" s="13" t="s">
        <v>636</v>
      </c>
      <c r="D56" s="14" t="s">
        <v>224</v>
      </c>
      <c r="E56" s="77"/>
      <c r="F56" s="15" t="str">
        <f t="shared" si="2"/>
        <v>Không XL</v>
      </c>
      <c r="G56" s="11"/>
      <c r="H56" s="15" t="str">
        <f t="shared" si="3"/>
        <v>Không XL</v>
      </c>
      <c r="I56" s="31"/>
    </row>
    <row r="57" spans="1:9" s="3" customFormat="1" ht="18" customHeight="1">
      <c r="A57" s="11">
        <v>46</v>
      </c>
      <c r="B57" s="64" t="s">
        <v>637</v>
      </c>
      <c r="C57" s="13" t="s">
        <v>638</v>
      </c>
      <c r="D57" s="14" t="s">
        <v>224</v>
      </c>
      <c r="E57" s="77"/>
      <c r="F57" s="15" t="str">
        <f t="shared" si="2"/>
        <v>Không XL</v>
      </c>
      <c r="G57" s="11"/>
      <c r="H57" s="15" t="str">
        <f t="shared" si="3"/>
        <v>Không XL</v>
      </c>
      <c r="I57" s="16"/>
    </row>
    <row r="58" spans="1:9" ht="20.100000000000001" customHeight="1">
      <c r="A58" s="6"/>
      <c r="B58" s="6"/>
      <c r="C58" s="127" t="s">
        <v>148</v>
      </c>
      <c r="D58" s="127"/>
      <c r="E58" s="127"/>
      <c r="F58" s="127"/>
      <c r="G58" s="127"/>
      <c r="H58" s="127"/>
      <c r="I58" s="127"/>
    </row>
    <row r="59" spans="1:9" ht="18" customHeight="1">
      <c r="C59" s="120" t="s">
        <v>149</v>
      </c>
      <c r="D59" s="121"/>
      <c r="E59" s="128" t="s">
        <v>144</v>
      </c>
      <c r="F59" s="129"/>
      <c r="G59" s="128" t="s">
        <v>145</v>
      </c>
      <c r="H59" s="129"/>
      <c r="I59" s="114" t="s">
        <v>10</v>
      </c>
    </row>
    <row r="60" spans="1:9" s="3" customFormat="1" ht="18" customHeight="1">
      <c r="C60" s="122"/>
      <c r="D60" s="123"/>
      <c r="E60" s="10" t="s">
        <v>150</v>
      </c>
      <c r="F60" s="16" t="s">
        <v>151</v>
      </c>
      <c r="G60" s="10" t="s">
        <v>150</v>
      </c>
      <c r="H60" s="16" t="s">
        <v>151</v>
      </c>
      <c r="I60" s="115"/>
    </row>
    <row r="61" spans="1:9" ht="18" customHeight="1">
      <c r="C61" s="103" t="s">
        <v>152</v>
      </c>
      <c r="D61" s="104"/>
      <c r="E61" s="17">
        <f>COUNTIF(F12:F57,"Xuất sắc")</f>
        <v>0</v>
      </c>
      <c r="F61" s="18">
        <f>E61*100/$A$57</f>
        <v>0</v>
      </c>
      <c r="G61" s="17">
        <f>COUNTIF(H12:H57,"Xuất sắc")</f>
        <v>0</v>
      </c>
      <c r="H61" s="18">
        <f>G61*100/$A$57</f>
        <v>0</v>
      </c>
      <c r="I61" s="28"/>
    </row>
    <row r="62" spans="1:9" ht="18" customHeight="1">
      <c r="C62" s="103" t="s">
        <v>153</v>
      </c>
      <c r="D62" s="104"/>
      <c r="E62" s="17">
        <f>COUNTIF(F12:F57,"Tốt")</f>
        <v>0</v>
      </c>
      <c r="F62" s="18">
        <f t="shared" ref="F62:F66" si="4">E62*100/$A$57</f>
        <v>0</v>
      </c>
      <c r="G62" s="17">
        <f>COUNTIF(H12:H57,"Tốt")</f>
        <v>0</v>
      </c>
      <c r="H62" s="18">
        <f t="shared" ref="H62:H66" si="5">G62*100/$A$57</f>
        <v>0</v>
      </c>
      <c r="I62" s="28"/>
    </row>
    <row r="63" spans="1:9" ht="18" customHeight="1">
      <c r="C63" s="103" t="s">
        <v>154</v>
      </c>
      <c r="D63" s="104"/>
      <c r="E63" s="17">
        <f>COUNTIF(F12:F57,"Khá")</f>
        <v>0</v>
      </c>
      <c r="F63" s="18">
        <f t="shared" si="4"/>
        <v>0</v>
      </c>
      <c r="G63" s="17">
        <f>COUNTIF(H12:H57,"Khá")</f>
        <v>0</v>
      </c>
      <c r="H63" s="18">
        <f t="shared" si="5"/>
        <v>0</v>
      </c>
      <c r="I63" s="28"/>
    </row>
    <row r="64" spans="1:9" ht="18" customHeight="1">
      <c r="C64" s="103" t="s">
        <v>155</v>
      </c>
      <c r="D64" s="104"/>
      <c r="E64" s="17">
        <f>COUNTIF(F12:F57,"TB")</f>
        <v>0</v>
      </c>
      <c r="F64" s="18">
        <f t="shared" si="4"/>
        <v>0</v>
      </c>
      <c r="G64" s="17">
        <f>COUNTIF(H12:H57,"TB")</f>
        <v>0</v>
      </c>
      <c r="H64" s="18">
        <f t="shared" si="5"/>
        <v>0</v>
      </c>
      <c r="I64" s="28"/>
    </row>
    <row r="65" spans="1:9" ht="18" customHeight="1">
      <c r="C65" s="103" t="s">
        <v>156</v>
      </c>
      <c r="D65" s="104"/>
      <c r="E65" s="17">
        <f>COUNTIF(F12:F57,"Yếu")</f>
        <v>0</v>
      </c>
      <c r="F65" s="18">
        <f t="shared" si="4"/>
        <v>0</v>
      </c>
      <c r="G65" s="17">
        <f>COUNTIF(H12:H57,"Yếu")</f>
        <v>0</v>
      </c>
      <c r="H65" s="18">
        <f t="shared" si="5"/>
        <v>0</v>
      </c>
      <c r="I65" s="28"/>
    </row>
    <row r="66" spans="1:9" ht="18" customHeight="1" thickBot="1">
      <c r="C66" s="124" t="s">
        <v>157</v>
      </c>
      <c r="D66" s="125"/>
      <c r="E66" s="19">
        <f>COUNTIF(F12:F57,"Không XL")</f>
        <v>46</v>
      </c>
      <c r="F66" s="20">
        <f t="shared" si="4"/>
        <v>100</v>
      </c>
      <c r="G66" s="19">
        <f>COUNTIF(H12:H57,"Không XL")</f>
        <v>46</v>
      </c>
      <c r="H66" s="20">
        <f t="shared" si="5"/>
        <v>100</v>
      </c>
      <c r="I66" s="29"/>
    </row>
    <row r="67" spans="1:9" ht="9" customHeight="1">
      <c r="C67" s="21"/>
      <c r="D67" s="21"/>
      <c r="F67" s="22"/>
    </row>
    <row r="68" spans="1:9" ht="18" customHeight="1">
      <c r="E68" s="126" t="s">
        <v>704</v>
      </c>
      <c r="F68" s="126"/>
      <c r="G68" s="126"/>
      <c r="H68" s="126"/>
      <c r="I68" s="126"/>
    </row>
    <row r="69" spans="1:9" ht="16.5" customHeight="1">
      <c r="A69" s="30"/>
      <c r="B69" s="90" t="s">
        <v>273</v>
      </c>
      <c r="C69" s="90"/>
      <c r="D69" s="90" t="s">
        <v>274</v>
      </c>
      <c r="E69" s="90"/>
      <c r="F69" s="90"/>
      <c r="G69" s="130" t="s">
        <v>275</v>
      </c>
      <c r="H69" s="130"/>
      <c r="I69" s="130"/>
    </row>
    <row r="70" spans="1:9" ht="16.5">
      <c r="D70" s="66"/>
      <c r="I70" s="72"/>
    </row>
    <row r="71" spans="1:9" ht="16.5">
      <c r="D71" s="66"/>
      <c r="I71" s="72"/>
    </row>
    <row r="72" spans="1:9" ht="16.5">
      <c r="D72" s="66"/>
      <c r="I72" s="72"/>
    </row>
    <row r="73" spans="1:9" ht="16.5">
      <c r="D73" s="66"/>
      <c r="I73" s="72"/>
    </row>
    <row r="74" spans="1:9" s="74" customFormat="1" ht="16.5" customHeight="1">
      <c r="B74" s="131" t="s">
        <v>276</v>
      </c>
      <c r="C74" s="131"/>
      <c r="D74" s="131" t="s">
        <v>162</v>
      </c>
      <c r="E74" s="131"/>
      <c r="F74" s="131"/>
      <c r="G74" s="131" t="s">
        <v>639</v>
      </c>
      <c r="H74" s="131"/>
      <c r="I74" s="131"/>
    </row>
  </sheetData>
  <mergeCells count="33">
    <mergeCell ref="B69:C69"/>
    <mergeCell ref="D69:F69"/>
    <mergeCell ref="G69:I69"/>
    <mergeCell ref="B74:C74"/>
    <mergeCell ref="D74:F74"/>
    <mergeCell ref="G74:I74"/>
    <mergeCell ref="C63:D63"/>
    <mergeCell ref="C64:D64"/>
    <mergeCell ref="C65:D65"/>
    <mergeCell ref="C66:D66"/>
    <mergeCell ref="E68:I68"/>
    <mergeCell ref="C61:D61"/>
    <mergeCell ref="C62:D62"/>
    <mergeCell ref="A6:I6"/>
    <mergeCell ref="A7:I7"/>
    <mergeCell ref="A8:I8"/>
    <mergeCell ref="E10:F10"/>
    <mergeCell ref="G10:H10"/>
    <mergeCell ref="A10:A11"/>
    <mergeCell ref="B10:B11"/>
    <mergeCell ref="I10:I11"/>
    <mergeCell ref="I59:I60"/>
    <mergeCell ref="C10:D11"/>
    <mergeCell ref="C59:D60"/>
    <mergeCell ref="C58:I58"/>
    <mergeCell ref="E59:F59"/>
    <mergeCell ref="G59:H59"/>
    <mergeCell ref="A2:D2"/>
    <mergeCell ref="E2:I2"/>
    <mergeCell ref="A3:D3"/>
    <mergeCell ref="E3:I3"/>
    <mergeCell ref="A4:D4"/>
    <mergeCell ref="E4:I4"/>
  </mergeCells>
  <pageMargins left="0.51181102362204722" right="0.23622047244094491" top="0.45" bottom="0.23622047244094491" header="0" footer="0.19685039370078741"/>
  <pageSetup paperSize="9" scale="95" orientation="portrait" r:id="rId1"/>
  <headerFooter differentFirst="1">
    <oddHeader>&amp;C&amp;P</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3"/>
  <sheetViews>
    <sheetView view="pageBreakPreview" topLeftCell="A4" zoomScaleNormal="100" workbookViewId="0">
      <selection activeCell="G64" sqref="G64"/>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02" t="s">
        <v>136</v>
      </c>
      <c r="B2" s="91"/>
      <c r="C2" s="91"/>
      <c r="D2" s="91"/>
      <c r="E2" s="91" t="s">
        <v>135</v>
      </c>
      <c r="F2" s="91"/>
      <c r="G2" s="91"/>
      <c r="H2" s="91"/>
      <c r="I2" s="91"/>
      <c r="J2" s="24"/>
      <c r="K2" s="24"/>
      <c r="L2" s="24"/>
      <c r="M2" s="24"/>
      <c r="N2" s="24"/>
      <c r="O2" s="24"/>
      <c r="P2" s="24"/>
      <c r="Q2" s="24"/>
      <c r="R2" s="24"/>
      <c r="S2" s="24"/>
      <c r="T2" s="24"/>
    </row>
    <row r="3" spans="1:20" ht="17.100000000000001" customHeight="1">
      <c r="A3" s="102" t="s">
        <v>138</v>
      </c>
      <c r="B3" s="102"/>
      <c r="C3" s="102"/>
      <c r="D3" s="102"/>
      <c r="E3" s="92" t="s">
        <v>137</v>
      </c>
      <c r="F3" s="92"/>
      <c r="G3" s="92"/>
      <c r="H3" s="92"/>
      <c r="I3" s="92"/>
      <c r="J3" s="24"/>
      <c r="K3" s="24"/>
      <c r="L3" s="24"/>
      <c r="M3" s="24"/>
      <c r="N3" s="24"/>
      <c r="O3" s="24"/>
      <c r="P3" s="24"/>
      <c r="Q3" s="24"/>
      <c r="R3" s="24"/>
      <c r="S3" s="24"/>
      <c r="T3" s="24"/>
    </row>
    <row r="4" spans="1:20" ht="17.100000000000001" customHeight="1">
      <c r="A4" s="133" t="s">
        <v>277</v>
      </c>
      <c r="B4" s="133"/>
      <c r="C4" s="133"/>
      <c r="D4" s="133"/>
      <c r="E4" s="90"/>
      <c r="F4" s="90"/>
      <c r="G4" s="90"/>
      <c r="H4" s="90"/>
      <c r="I4" s="90"/>
      <c r="J4" s="24"/>
      <c r="K4" s="24"/>
      <c r="L4" s="24"/>
      <c r="M4" s="24"/>
      <c r="N4" s="24"/>
      <c r="O4" s="24"/>
      <c r="P4" s="24"/>
      <c r="Q4" s="24"/>
      <c r="R4" s="24"/>
      <c r="S4" s="24"/>
      <c r="T4" s="24"/>
    </row>
    <row r="5" spans="1:20" s="1" customFormat="1" ht="12" customHeight="1">
      <c r="A5" s="67"/>
      <c r="B5" s="67"/>
      <c r="C5" s="67"/>
      <c r="D5" s="67"/>
      <c r="E5" s="8"/>
      <c r="I5" s="68"/>
      <c r="J5" s="8"/>
      <c r="K5" s="8"/>
      <c r="L5" s="8"/>
      <c r="M5" s="8"/>
      <c r="N5" s="8"/>
      <c r="O5" s="8"/>
      <c r="P5" s="8"/>
      <c r="Q5" s="8"/>
      <c r="R5" s="8"/>
      <c r="S5" s="8"/>
      <c r="T5" s="8"/>
    </row>
    <row r="6" spans="1:20" ht="24.95" customHeight="1">
      <c r="A6" s="106" t="s">
        <v>139</v>
      </c>
      <c r="B6" s="106"/>
      <c r="C6" s="106"/>
      <c r="D6" s="106"/>
      <c r="E6" s="106"/>
      <c r="F6" s="106"/>
      <c r="G6" s="106"/>
      <c r="H6" s="106"/>
      <c r="I6" s="106"/>
      <c r="J6" s="25"/>
      <c r="K6" s="25"/>
      <c r="L6" s="25"/>
      <c r="M6" s="25"/>
      <c r="N6" s="25"/>
      <c r="O6" s="25"/>
      <c r="P6" s="25"/>
      <c r="Q6" s="25"/>
      <c r="R6" s="25"/>
      <c r="S6" s="25"/>
      <c r="T6" s="25"/>
    </row>
    <row r="7" spans="1:20" s="2" customFormat="1" ht="20.100000000000001" customHeight="1">
      <c r="A7" s="106" t="s">
        <v>278</v>
      </c>
      <c r="B7" s="106"/>
      <c r="C7" s="106"/>
      <c r="D7" s="106"/>
      <c r="E7" s="106"/>
      <c r="F7" s="106"/>
      <c r="G7" s="106"/>
      <c r="H7" s="106"/>
      <c r="I7" s="106"/>
      <c r="J7" s="26"/>
      <c r="K7" s="26"/>
      <c r="L7" s="26"/>
      <c r="M7" s="26"/>
      <c r="N7" s="26"/>
      <c r="O7" s="26"/>
      <c r="P7" s="26"/>
      <c r="Q7" s="26"/>
      <c r="R7" s="26"/>
      <c r="S7" s="26"/>
      <c r="T7" s="26"/>
    </row>
    <row r="8" spans="1:20" s="2" customFormat="1" ht="18" customHeight="1">
      <c r="A8" s="132" t="s">
        <v>705</v>
      </c>
      <c r="B8" s="107"/>
      <c r="C8" s="107"/>
      <c r="D8" s="107"/>
      <c r="E8" s="107"/>
      <c r="F8" s="107"/>
      <c r="G8" s="107"/>
      <c r="H8" s="107"/>
      <c r="I8" s="107"/>
      <c r="J8" s="27"/>
      <c r="K8" s="27"/>
      <c r="L8" s="27"/>
      <c r="M8" s="27"/>
      <c r="N8" s="27"/>
      <c r="O8" s="27"/>
      <c r="P8" s="27"/>
      <c r="Q8" s="27"/>
      <c r="R8" s="27"/>
      <c r="S8" s="27"/>
      <c r="T8" s="27"/>
    </row>
    <row r="9" spans="1:20" s="2" customFormat="1" ht="12" customHeight="1">
      <c r="A9" s="9"/>
      <c r="B9" s="9"/>
      <c r="C9" s="9"/>
      <c r="D9" s="9"/>
      <c r="E9" s="9"/>
      <c r="F9" s="9"/>
      <c r="G9" s="9"/>
      <c r="H9" s="9"/>
      <c r="I9" s="9"/>
      <c r="J9" s="27"/>
      <c r="K9" s="27"/>
      <c r="L9" s="27"/>
      <c r="M9" s="27"/>
      <c r="N9" s="27"/>
      <c r="O9" s="27"/>
      <c r="P9" s="27"/>
      <c r="Q9" s="27"/>
      <c r="R9" s="27"/>
      <c r="S9" s="27"/>
      <c r="T9" s="27"/>
    </row>
    <row r="10" spans="1:20" s="3" customFormat="1" ht="18" customHeight="1">
      <c r="A10" s="110" t="s">
        <v>4</v>
      </c>
      <c r="B10" s="110" t="s">
        <v>142</v>
      </c>
      <c r="C10" s="116" t="s">
        <v>143</v>
      </c>
      <c r="D10" s="117"/>
      <c r="E10" s="108" t="s">
        <v>144</v>
      </c>
      <c r="F10" s="109"/>
      <c r="G10" s="108" t="s">
        <v>145</v>
      </c>
      <c r="H10" s="109"/>
      <c r="I10" s="113" t="s">
        <v>10</v>
      </c>
    </row>
    <row r="11" spans="1:20" s="3" customFormat="1" ht="30" customHeight="1">
      <c r="A11" s="111"/>
      <c r="B11" s="112"/>
      <c r="C11" s="118"/>
      <c r="D11" s="119"/>
      <c r="E11" s="10" t="s">
        <v>146</v>
      </c>
      <c r="F11" s="10" t="s">
        <v>147</v>
      </c>
      <c r="G11" s="10" t="s">
        <v>146</v>
      </c>
      <c r="H11" s="10" t="s">
        <v>147</v>
      </c>
      <c r="I11" s="111"/>
    </row>
    <row r="12" spans="1:20" s="3" customFormat="1" ht="21.75" customHeight="1">
      <c r="A12" s="11">
        <v>1</v>
      </c>
      <c r="B12" s="64" t="s">
        <v>640</v>
      </c>
      <c r="C12" s="13" t="s">
        <v>641</v>
      </c>
      <c r="D12" s="14" t="s">
        <v>228</v>
      </c>
      <c r="E12" s="77"/>
      <c r="F12" s="15" t="str">
        <f>IF(AND(E12&gt;=90),"Xuất sắc",IF(AND(E12&gt;=80),"Tốt",IF(AND(E12&gt;=70),"Khá",IF(AND(E12&gt;=60),"TB",IF(AND(E12&gt;=50),"TB",IF(AND(E12&lt;50),IF(AND(E12&gt;0),"Yếu",IF(AND(E12=0),"Không XL"," "))))))))</f>
        <v>Không XL</v>
      </c>
      <c r="G12" s="11"/>
      <c r="H12" s="15" t="str">
        <f>IF(AND(G12&gt;=90),"Xuất sắc",IF(AND(G12&gt;=80),"Tốt",IF(AND(G12&gt;=70),"Khá",IF(AND(G12&gt;=60),"TB",IF(AND(G12&gt;=50),"TB",IF(AND(G12&lt;50),IF(AND(G12&gt;0),"Yếu",IF(AND(G12=0),"Không XL"," "))))))))</f>
        <v>Không XL</v>
      </c>
      <c r="I12" s="31"/>
    </row>
    <row r="13" spans="1:20" s="3" customFormat="1" ht="21.75" customHeight="1">
      <c r="A13" s="11">
        <v>2</v>
      </c>
      <c r="B13" s="64" t="s">
        <v>642</v>
      </c>
      <c r="C13" s="13" t="s">
        <v>643</v>
      </c>
      <c r="D13" s="14" t="s">
        <v>163</v>
      </c>
      <c r="E13" s="77"/>
      <c r="F13" s="15" t="str">
        <f t="shared" ref="F13:F46" si="0">IF(AND(E13&gt;=90),"Xuất sắc",IF(AND(E13&gt;=80),"Tốt",IF(AND(E13&gt;=70),"Khá",IF(AND(E13&gt;=60),"TB",IF(AND(E13&gt;=50),"TB",IF(AND(E13&lt;50),IF(AND(E13&gt;0),"Yếu",IF(AND(E13=0),"Không XL"," "))))))))</f>
        <v>Không XL</v>
      </c>
      <c r="G13" s="11"/>
      <c r="H13" s="15" t="str">
        <f t="shared" ref="H13:H46" si="1">IF(AND(G13&gt;=90),"Xuất sắc",IF(AND(G13&gt;=80),"Tốt",IF(AND(G13&gt;=70),"Khá",IF(AND(G13&gt;=60),"TB",IF(AND(G13&gt;=50),"TB",IF(AND(G13&lt;50),IF(AND(G13&gt;0),"Yếu",IF(AND(G13=0),"Không XL"," "))))))))</f>
        <v>Không XL</v>
      </c>
      <c r="I13" s="31" t="s">
        <v>184</v>
      </c>
    </row>
    <row r="14" spans="1:20" s="3" customFormat="1" ht="21.75" customHeight="1">
      <c r="A14" s="11">
        <v>3</v>
      </c>
      <c r="B14" s="64" t="s">
        <v>644</v>
      </c>
      <c r="C14" s="13" t="s">
        <v>645</v>
      </c>
      <c r="D14" s="14" t="s">
        <v>187</v>
      </c>
      <c r="E14" s="77"/>
      <c r="F14" s="15" t="str">
        <f t="shared" si="0"/>
        <v>Không XL</v>
      </c>
      <c r="G14" s="11"/>
      <c r="H14" s="15" t="str">
        <f t="shared" si="1"/>
        <v>Không XL</v>
      </c>
      <c r="I14" s="31"/>
    </row>
    <row r="15" spans="1:20" s="3" customFormat="1" ht="21.75" customHeight="1">
      <c r="A15" s="11">
        <v>4</v>
      </c>
      <c r="B15" s="64" t="s">
        <v>646</v>
      </c>
      <c r="C15" s="13" t="s">
        <v>647</v>
      </c>
      <c r="D15" s="14" t="s">
        <v>187</v>
      </c>
      <c r="E15" s="77"/>
      <c r="F15" s="15" t="str">
        <f t="shared" si="0"/>
        <v>Không XL</v>
      </c>
      <c r="G15" s="11"/>
      <c r="H15" s="15" t="str">
        <f t="shared" si="1"/>
        <v>Không XL</v>
      </c>
      <c r="I15" s="16"/>
    </row>
    <row r="16" spans="1:20" s="3" customFormat="1" ht="21.75" customHeight="1">
      <c r="A16" s="11">
        <v>5</v>
      </c>
      <c r="B16" s="64" t="s">
        <v>648</v>
      </c>
      <c r="C16" s="13" t="s">
        <v>406</v>
      </c>
      <c r="D16" s="14" t="s">
        <v>165</v>
      </c>
      <c r="E16" s="77"/>
      <c r="F16" s="15" t="str">
        <f t="shared" si="0"/>
        <v>Không XL</v>
      </c>
      <c r="G16" s="11"/>
      <c r="H16" s="15" t="str">
        <f t="shared" si="1"/>
        <v>Không XL</v>
      </c>
      <c r="I16" s="16"/>
    </row>
    <row r="17" spans="1:9" s="3" customFormat="1" ht="21.75" customHeight="1">
      <c r="A17" s="11">
        <v>6</v>
      </c>
      <c r="B17" s="64" t="s">
        <v>649</v>
      </c>
      <c r="C17" s="13" t="s">
        <v>650</v>
      </c>
      <c r="D17" s="14" t="s">
        <v>313</v>
      </c>
      <c r="E17" s="77"/>
      <c r="F17" s="15" t="str">
        <f t="shared" si="0"/>
        <v>Không XL</v>
      </c>
      <c r="G17" s="11"/>
      <c r="H17" s="15" t="str">
        <f t="shared" si="1"/>
        <v>Không XL</v>
      </c>
      <c r="I17" s="16"/>
    </row>
    <row r="18" spans="1:9" s="3" customFormat="1" ht="21.75" customHeight="1">
      <c r="A18" s="11">
        <v>7</v>
      </c>
      <c r="B18" s="64" t="s">
        <v>651</v>
      </c>
      <c r="C18" s="13" t="s">
        <v>652</v>
      </c>
      <c r="D18" s="14" t="s">
        <v>231</v>
      </c>
      <c r="E18" s="77"/>
      <c r="F18" s="15" t="str">
        <f t="shared" si="0"/>
        <v>Không XL</v>
      </c>
      <c r="G18" s="11"/>
      <c r="H18" s="15" t="str">
        <f t="shared" si="1"/>
        <v>Không XL</v>
      </c>
      <c r="I18" s="16"/>
    </row>
    <row r="19" spans="1:9" s="3" customFormat="1" ht="21.75" customHeight="1">
      <c r="A19" s="11">
        <v>8</v>
      </c>
      <c r="B19" s="64" t="s">
        <v>653</v>
      </c>
      <c r="C19" s="13" t="s">
        <v>654</v>
      </c>
      <c r="D19" s="14" t="s">
        <v>232</v>
      </c>
      <c r="E19" s="77"/>
      <c r="F19" s="15" t="str">
        <f t="shared" si="0"/>
        <v>Không XL</v>
      </c>
      <c r="G19" s="11"/>
      <c r="H19" s="15" t="str">
        <f t="shared" si="1"/>
        <v>Không XL</v>
      </c>
      <c r="I19" s="16"/>
    </row>
    <row r="20" spans="1:9" s="3" customFormat="1" ht="21.75" customHeight="1">
      <c r="A20" s="11">
        <v>9</v>
      </c>
      <c r="B20" s="64" t="s">
        <v>655</v>
      </c>
      <c r="C20" s="13" t="s">
        <v>656</v>
      </c>
      <c r="D20" s="14" t="s">
        <v>232</v>
      </c>
      <c r="E20" s="77"/>
      <c r="F20" s="15" t="str">
        <f t="shared" si="0"/>
        <v>Không XL</v>
      </c>
      <c r="G20" s="11"/>
      <c r="H20" s="15" t="str">
        <f t="shared" si="1"/>
        <v>Không XL</v>
      </c>
      <c r="I20" s="31"/>
    </row>
    <row r="21" spans="1:9" s="3" customFormat="1" ht="21.75" customHeight="1">
      <c r="A21" s="11">
        <v>10</v>
      </c>
      <c r="B21" s="64" t="s">
        <v>657</v>
      </c>
      <c r="C21" s="13" t="s">
        <v>658</v>
      </c>
      <c r="D21" s="14" t="s">
        <v>232</v>
      </c>
      <c r="E21" s="77"/>
      <c r="F21" s="15" t="str">
        <f t="shared" si="0"/>
        <v>Không XL</v>
      </c>
      <c r="G21" s="11"/>
      <c r="H21" s="15" t="str">
        <f t="shared" si="1"/>
        <v>Không XL</v>
      </c>
      <c r="I21" s="75"/>
    </row>
    <row r="22" spans="1:9" s="3" customFormat="1" ht="21.75" customHeight="1">
      <c r="A22" s="11">
        <v>11</v>
      </c>
      <c r="B22" s="64" t="s">
        <v>659</v>
      </c>
      <c r="C22" s="13" t="s">
        <v>227</v>
      </c>
      <c r="D22" s="14" t="s">
        <v>233</v>
      </c>
      <c r="E22" s="77"/>
      <c r="F22" s="15" t="str">
        <f t="shared" si="0"/>
        <v>Không XL</v>
      </c>
      <c r="G22" s="11"/>
      <c r="H22" s="15" t="str">
        <f t="shared" si="1"/>
        <v>Không XL</v>
      </c>
      <c r="I22" s="31"/>
    </row>
    <row r="23" spans="1:9" s="3" customFormat="1" ht="21.75" customHeight="1">
      <c r="A23" s="11">
        <v>12</v>
      </c>
      <c r="B23" s="64" t="s">
        <v>660</v>
      </c>
      <c r="C23" s="13" t="s">
        <v>230</v>
      </c>
      <c r="D23" s="14" t="s">
        <v>192</v>
      </c>
      <c r="E23" s="77"/>
      <c r="F23" s="15" t="str">
        <f t="shared" si="0"/>
        <v>Không XL</v>
      </c>
      <c r="G23" s="11"/>
      <c r="H23" s="15" t="str">
        <f t="shared" si="1"/>
        <v>Không XL</v>
      </c>
      <c r="I23" s="31"/>
    </row>
    <row r="24" spans="1:9" s="3" customFormat="1" ht="21.75" customHeight="1">
      <c r="A24" s="11">
        <v>13</v>
      </c>
      <c r="B24" s="64" t="s">
        <v>661</v>
      </c>
      <c r="C24" s="13" t="s">
        <v>662</v>
      </c>
      <c r="D24" s="14" t="s">
        <v>194</v>
      </c>
      <c r="E24" s="77"/>
      <c r="F24" s="15" t="str">
        <f t="shared" si="0"/>
        <v>Không XL</v>
      </c>
      <c r="G24" s="11"/>
      <c r="H24" s="15" t="str">
        <f t="shared" si="1"/>
        <v>Không XL</v>
      </c>
      <c r="I24" s="31"/>
    </row>
    <row r="25" spans="1:9" s="3" customFormat="1" ht="21.75" customHeight="1">
      <c r="A25" s="11">
        <v>14</v>
      </c>
      <c r="B25" s="64" t="s">
        <v>663</v>
      </c>
      <c r="C25" s="13" t="s">
        <v>240</v>
      </c>
      <c r="D25" s="14" t="s">
        <v>664</v>
      </c>
      <c r="E25" s="77"/>
      <c r="F25" s="15" t="str">
        <f t="shared" si="0"/>
        <v>Không XL</v>
      </c>
      <c r="G25" s="11"/>
      <c r="H25" s="15" t="str">
        <f t="shared" si="1"/>
        <v>Không XL</v>
      </c>
      <c r="I25" s="31"/>
    </row>
    <row r="26" spans="1:9" s="3" customFormat="1" ht="21.75" customHeight="1">
      <c r="A26" s="11">
        <v>15</v>
      </c>
      <c r="B26" s="64" t="s">
        <v>665</v>
      </c>
      <c r="C26" s="13" t="s">
        <v>285</v>
      </c>
      <c r="D26" s="14" t="s">
        <v>173</v>
      </c>
      <c r="E26" s="77"/>
      <c r="F26" s="15" t="str">
        <f t="shared" si="0"/>
        <v>Không XL</v>
      </c>
      <c r="G26" s="11"/>
      <c r="H26" s="15" t="str">
        <f t="shared" si="1"/>
        <v>Không XL</v>
      </c>
      <c r="I26" s="31"/>
    </row>
    <row r="27" spans="1:9" s="3" customFormat="1" ht="21.75" customHeight="1">
      <c r="A27" s="11">
        <v>16</v>
      </c>
      <c r="B27" s="64" t="s">
        <v>666</v>
      </c>
      <c r="C27" s="13" t="s">
        <v>667</v>
      </c>
      <c r="D27" s="14" t="s">
        <v>197</v>
      </c>
      <c r="E27" s="77"/>
      <c r="F27" s="15" t="str">
        <f t="shared" si="0"/>
        <v>Không XL</v>
      </c>
      <c r="G27" s="11"/>
      <c r="H27" s="15" t="str">
        <f t="shared" si="1"/>
        <v>Không XL</v>
      </c>
      <c r="I27" s="31"/>
    </row>
    <row r="28" spans="1:9" s="3" customFormat="1" ht="21.75" customHeight="1">
      <c r="A28" s="11">
        <v>17</v>
      </c>
      <c r="B28" s="64" t="s">
        <v>668</v>
      </c>
      <c r="C28" s="13" t="s">
        <v>669</v>
      </c>
      <c r="D28" s="14" t="s">
        <v>281</v>
      </c>
      <c r="E28" s="77"/>
      <c r="F28" s="15" t="str">
        <f t="shared" si="0"/>
        <v>Không XL</v>
      </c>
      <c r="G28" s="11"/>
      <c r="H28" s="15" t="str">
        <f t="shared" si="1"/>
        <v>Không XL</v>
      </c>
      <c r="I28" s="31"/>
    </row>
    <row r="29" spans="1:9" s="3" customFormat="1" ht="21.75" customHeight="1">
      <c r="A29" s="11">
        <v>18</v>
      </c>
      <c r="B29" s="64" t="s">
        <v>670</v>
      </c>
      <c r="C29" s="13" t="s">
        <v>671</v>
      </c>
      <c r="D29" s="14" t="s">
        <v>198</v>
      </c>
      <c r="E29" s="77"/>
      <c r="F29" s="15" t="str">
        <f t="shared" si="0"/>
        <v>Không XL</v>
      </c>
      <c r="G29" s="11"/>
      <c r="H29" s="15" t="str">
        <f t="shared" si="1"/>
        <v>Không XL</v>
      </c>
      <c r="I29" s="31"/>
    </row>
    <row r="30" spans="1:9" s="3" customFormat="1" ht="21.75" customHeight="1">
      <c r="A30" s="11">
        <v>19</v>
      </c>
      <c r="B30" s="64" t="s">
        <v>672</v>
      </c>
      <c r="C30" s="13" t="s">
        <v>645</v>
      </c>
      <c r="D30" s="14" t="s">
        <v>198</v>
      </c>
      <c r="E30" s="77"/>
      <c r="F30" s="15" t="str">
        <f t="shared" si="0"/>
        <v>Không XL</v>
      </c>
      <c r="G30" s="11"/>
      <c r="H30" s="15" t="str">
        <f t="shared" si="1"/>
        <v>Không XL</v>
      </c>
      <c r="I30" s="31"/>
    </row>
    <row r="31" spans="1:9" s="3" customFormat="1" ht="21.75" customHeight="1">
      <c r="A31" s="11">
        <v>20</v>
      </c>
      <c r="B31" s="64" t="s">
        <v>673</v>
      </c>
      <c r="C31" s="13" t="s">
        <v>674</v>
      </c>
      <c r="D31" s="14" t="s">
        <v>199</v>
      </c>
      <c r="E31" s="77"/>
      <c r="F31" s="15" t="str">
        <f t="shared" si="0"/>
        <v>Không XL</v>
      </c>
      <c r="G31" s="11"/>
      <c r="H31" s="15" t="str">
        <f t="shared" si="1"/>
        <v>Không XL</v>
      </c>
      <c r="I31" s="31" t="s">
        <v>189</v>
      </c>
    </row>
    <row r="32" spans="1:9" s="3" customFormat="1" ht="21.75" customHeight="1">
      <c r="A32" s="11">
        <v>21</v>
      </c>
      <c r="B32" s="64" t="s">
        <v>675</v>
      </c>
      <c r="C32" s="13" t="s">
        <v>676</v>
      </c>
      <c r="D32" s="14" t="s">
        <v>180</v>
      </c>
      <c r="E32" s="77"/>
      <c r="F32" s="15" t="str">
        <f t="shared" si="0"/>
        <v>Không XL</v>
      </c>
      <c r="G32" s="11"/>
      <c r="H32" s="15" t="str">
        <f t="shared" si="1"/>
        <v>Không XL</v>
      </c>
      <c r="I32" s="31"/>
    </row>
    <row r="33" spans="1:9" s="3" customFormat="1" ht="21.75" customHeight="1">
      <c r="A33" s="11">
        <v>22</v>
      </c>
      <c r="B33" s="64" t="s">
        <v>677</v>
      </c>
      <c r="C33" s="13" t="s">
        <v>678</v>
      </c>
      <c r="D33" s="14" t="s">
        <v>679</v>
      </c>
      <c r="E33" s="77"/>
      <c r="F33" s="15" t="str">
        <f t="shared" si="0"/>
        <v>Không XL</v>
      </c>
      <c r="G33" s="11"/>
      <c r="H33" s="15" t="str">
        <f t="shared" si="1"/>
        <v>Không XL</v>
      </c>
      <c r="I33" s="31"/>
    </row>
    <row r="34" spans="1:9" s="3" customFormat="1" ht="21.75" customHeight="1">
      <c r="A34" s="11">
        <v>23</v>
      </c>
      <c r="B34" s="64" t="s">
        <v>680</v>
      </c>
      <c r="C34" s="13" t="s">
        <v>681</v>
      </c>
      <c r="D34" s="14" t="s">
        <v>264</v>
      </c>
      <c r="E34" s="77"/>
      <c r="F34" s="15" t="str">
        <f t="shared" si="0"/>
        <v>Không XL</v>
      </c>
      <c r="G34" s="11"/>
      <c r="H34" s="15" t="str">
        <f t="shared" si="1"/>
        <v>Không XL</v>
      </c>
      <c r="I34" s="31"/>
    </row>
    <row r="35" spans="1:9" s="3" customFormat="1" ht="21.75" customHeight="1">
      <c r="A35" s="11">
        <v>24</v>
      </c>
      <c r="B35" s="64" t="s">
        <v>682</v>
      </c>
      <c r="C35" s="13" t="s">
        <v>683</v>
      </c>
      <c r="D35" s="14" t="s">
        <v>239</v>
      </c>
      <c r="E35" s="77"/>
      <c r="F35" s="15" t="str">
        <f t="shared" si="0"/>
        <v>Không XL</v>
      </c>
      <c r="G35" s="11"/>
      <c r="H35" s="15" t="str">
        <f t="shared" si="1"/>
        <v>Không XL</v>
      </c>
      <c r="I35" s="31"/>
    </row>
    <row r="36" spans="1:9" s="3" customFormat="1" ht="21.75" customHeight="1">
      <c r="A36" s="11">
        <v>25</v>
      </c>
      <c r="B36" s="64" t="s">
        <v>684</v>
      </c>
      <c r="C36" s="13" t="s">
        <v>265</v>
      </c>
      <c r="D36" s="14" t="s">
        <v>271</v>
      </c>
      <c r="E36" s="77"/>
      <c r="F36" s="15" t="str">
        <f t="shared" si="0"/>
        <v>Không XL</v>
      </c>
      <c r="G36" s="11"/>
      <c r="H36" s="15" t="str">
        <f t="shared" si="1"/>
        <v>Không XL</v>
      </c>
      <c r="I36" s="31"/>
    </row>
    <row r="37" spans="1:9" s="3" customFormat="1" ht="21.75" customHeight="1">
      <c r="A37" s="11">
        <v>26</v>
      </c>
      <c r="B37" s="64" t="s">
        <v>685</v>
      </c>
      <c r="C37" s="13" t="s">
        <v>686</v>
      </c>
      <c r="D37" s="14" t="s">
        <v>203</v>
      </c>
      <c r="E37" s="77"/>
      <c r="F37" s="15" t="str">
        <f t="shared" si="0"/>
        <v>Không XL</v>
      </c>
      <c r="G37" s="11"/>
      <c r="H37" s="15" t="str">
        <f t="shared" si="1"/>
        <v>Không XL</v>
      </c>
      <c r="I37" s="31" t="s">
        <v>193</v>
      </c>
    </row>
    <row r="38" spans="1:9" s="3" customFormat="1" ht="21.75" customHeight="1">
      <c r="A38" s="11">
        <v>27</v>
      </c>
      <c r="B38" s="64" t="s">
        <v>687</v>
      </c>
      <c r="C38" s="13" t="s">
        <v>435</v>
      </c>
      <c r="D38" s="14" t="s">
        <v>270</v>
      </c>
      <c r="E38" s="77"/>
      <c r="F38" s="15" t="str">
        <f t="shared" si="0"/>
        <v>Không XL</v>
      </c>
      <c r="G38" s="11"/>
      <c r="H38" s="15" t="str">
        <f t="shared" si="1"/>
        <v>Không XL</v>
      </c>
      <c r="I38" s="31"/>
    </row>
    <row r="39" spans="1:9" s="3" customFormat="1" ht="21.75" customHeight="1">
      <c r="A39" s="11">
        <v>28</v>
      </c>
      <c r="B39" s="64" t="s">
        <v>688</v>
      </c>
      <c r="C39" s="13" t="s">
        <v>689</v>
      </c>
      <c r="D39" s="14" t="s">
        <v>207</v>
      </c>
      <c r="E39" s="77"/>
      <c r="F39" s="15" t="str">
        <f t="shared" si="0"/>
        <v>Không XL</v>
      </c>
      <c r="G39" s="11"/>
      <c r="H39" s="15" t="str">
        <f t="shared" si="1"/>
        <v>Không XL</v>
      </c>
      <c r="I39" s="31"/>
    </row>
    <row r="40" spans="1:9" s="3" customFormat="1" ht="21.75" customHeight="1">
      <c r="A40" s="11">
        <v>29</v>
      </c>
      <c r="B40" s="64" t="s">
        <v>690</v>
      </c>
      <c r="C40" s="13" t="s">
        <v>691</v>
      </c>
      <c r="D40" s="14" t="s">
        <v>207</v>
      </c>
      <c r="E40" s="77"/>
      <c r="F40" s="15" t="str">
        <f t="shared" si="0"/>
        <v>Không XL</v>
      </c>
      <c r="G40" s="11"/>
      <c r="H40" s="15" t="str">
        <f t="shared" si="1"/>
        <v>Không XL</v>
      </c>
      <c r="I40" s="31" t="s">
        <v>170</v>
      </c>
    </row>
    <row r="41" spans="1:9" s="3" customFormat="1" ht="21.75" customHeight="1">
      <c r="A41" s="11">
        <v>30</v>
      </c>
      <c r="B41" s="64" t="s">
        <v>692</v>
      </c>
      <c r="C41" s="13" t="s">
        <v>693</v>
      </c>
      <c r="D41" s="14" t="s">
        <v>213</v>
      </c>
      <c r="E41" s="77"/>
      <c r="F41" s="15" t="str">
        <f t="shared" si="0"/>
        <v>Không XL</v>
      </c>
      <c r="G41" s="11"/>
      <c r="H41" s="15" t="str">
        <f t="shared" si="1"/>
        <v>Không XL</v>
      </c>
      <c r="I41" s="31"/>
    </row>
    <row r="42" spans="1:9" s="3" customFormat="1" ht="21.75" customHeight="1">
      <c r="A42" s="11">
        <v>31</v>
      </c>
      <c r="B42" s="64" t="s">
        <v>694</v>
      </c>
      <c r="C42" s="13" t="s">
        <v>272</v>
      </c>
      <c r="D42" s="14" t="s">
        <v>449</v>
      </c>
      <c r="E42" s="77"/>
      <c r="F42" s="15" t="str">
        <f t="shared" si="0"/>
        <v>Không XL</v>
      </c>
      <c r="G42" s="11"/>
      <c r="H42" s="15" t="str">
        <f t="shared" si="1"/>
        <v>Không XL</v>
      </c>
      <c r="I42" s="31"/>
    </row>
    <row r="43" spans="1:9" s="3" customFormat="1" ht="21.75" customHeight="1">
      <c r="A43" s="11">
        <v>32</v>
      </c>
      <c r="B43" s="64" t="s">
        <v>695</v>
      </c>
      <c r="C43" s="13" t="s">
        <v>696</v>
      </c>
      <c r="D43" s="14" t="s">
        <v>697</v>
      </c>
      <c r="E43" s="77"/>
      <c r="F43" s="15" t="str">
        <f t="shared" si="0"/>
        <v>Không XL</v>
      </c>
      <c r="G43" s="11"/>
      <c r="H43" s="15" t="str">
        <f t="shared" si="1"/>
        <v>Không XL</v>
      </c>
      <c r="I43" s="69"/>
    </row>
    <row r="44" spans="1:9" s="3" customFormat="1" ht="21.75" customHeight="1">
      <c r="A44" s="11">
        <v>33</v>
      </c>
      <c r="B44" s="64" t="s">
        <v>698</v>
      </c>
      <c r="C44" s="13" t="s">
        <v>699</v>
      </c>
      <c r="D44" s="14" t="s">
        <v>224</v>
      </c>
      <c r="E44" s="77"/>
      <c r="F44" s="15" t="str">
        <f t="shared" si="0"/>
        <v>Không XL</v>
      </c>
      <c r="G44" s="11"/>
      <c r="H44" s="15" t="str">
        <f t="shared" si="1"/>
        <v>Không XL</v>
      </c>
      <c r="I44" s="16"/>
    </row>
    <row r="45" spans="1:9" s="3" customFormat="1" ht="21.75" customHeight="1">
      <c r="A45" s="11">
        <v>34</v>
      </c>
      <c r="B45" s="64" t="s">
        <v>700</v>
      </c>
      <c r="C45" s="13" t="s">
        <v>701</v>
      </c>
      <c r="D45" s="14" t="s">
        <v>224</v>
      </c>
      <c r="E45" s="77"/>
      <c r="F45" s="15" t="str">
        <f t="shared" si="0"/>
        <v>Không XL</v>
      </c>
      <c r="G45" s="11"/>
      <c r="H45" s="15" t="str">
        <f t="shared" si="1"/>
        <v>Không XL</v>
      </c>
      <c r="I45" s="16"/>
    </row>
    <row r="46" spans="1:9" s="3" customFormat="1" ht="21.75" customHeight="1">
      <c r="A46" s="11">
        <v>35</v>
      </c>
      <c r="B46" s="64" t="s">
        <v>702</v>
      </c>
      <c r="C46" s="13" t="s">
        <v>703</v>
      </c>
      <c r="D46" s="14" t="s">
        <v>224</v>
      </c>
      <c r="E46" s="77"/>
      <c r="F46" s="15" t="str">
        <f t="shared" si="0"/>
        <v>Không XL</v>
      </c>
      <c r="G46" s="11"/>
      <c r="H46" s="15" t="str">
        <f t="shared" si="1"/>
        <v>Không XL</v>
      </c>
      <c r="I46" s="16"/>
    </row>
    <row r="47" spans="1:9" ht="20.100000000000001" customHeight="1">
      <c r="A47" s="6"/>
      <c r="B47" s="6"/>
      <c r="C47" s="127" t="s">
        <v>148</v>
      </c>
      <c r="D47" s="127"/>
      <c r="E47" s="127"/>
      <c r="F47" s="127"/>
      <c r="G47" s="127"/>
      <c r="H47" s="127"/>
      <c r="I47" s="127"/>
    </row>
    <row r="48" spans="1:9" ht="18" customHeight="1">
      <c r="C48" s="120" t="s">
        <v>149</v>
      </c>
      <c r="D48" s="121"/>
      <c r="E48" s="128" t="s">
        <v>144</v>
      </c>
      <c r="F48" s="129"/>
      <c r="G48" s="128" t="s">
        <v>145</v>
      </c>
      <c r="H48" s="129"/>
      <c r="I48" s="114" t="s">
        <v>10</v>
      </c>
    </row>
    <row r="49" spans="1:9" s="3" customFormat="1" ht="18" customHeight="1">
      <c r="C49" s="122"/>
      <c r="D49" s="123"/>
      <c r="E49" s="10" t="s">
        <v>150</v>
      </c>
      <c r="F49" s="16" t="s">
        <v>151</v>
      </c>
      <c r="G49" s="10" t="s">
        <v>150</v>
      </c>
      <c r="H49" s="16" t="s">
        <v>151</v>
      </c>
      <c r="I49" s="115"/>
    </row>
    <row r="50" spans="1:9" ht="18" customHeight="1">
      <c r="C50" s="103" t="s">
        <v>152</v>
      </c>
      <c r="D50" s="104"/>
      <c r="E50" s="17">
        <f>COUNTIF(F12:F46,"Xuất sắc")</f>
        <v>0</v>
      </c>
      <c r="F50" s="18">
        <f>E50*100/$A$46</f>
        <v>0</v>
      </c>
      <c r="G50" s="17">
        <f>COUNTIF(H12:H46,"Xuất sắc")</f>
        <v>0</v>
      </c>
      <c r="H50" s="18">
        <f>G50*100/$A$46</f>
        <v>0</v>
      </c>
      <c r="I50" s="28"/>
    </row>
    <row r="51" spans="1:9" ht="18" customHeight="1">
      <c r="C51" s="103" t="s">
        <v>153</v>
      </c>
      <c r="D51" s="104"/>
      <c r="E51" s="17">
        <f>COUNTIF(F12:F46,"Tốt")</f>
        <v>0</v>
      </c>
      <c r="F51" s="18">
        <f t="shared" ref="F51:F54" si="2">E51*100/$A$46</f>
        <v>0</v>
      </c>
      <c r="G51" s="17">
        <f>COUNTIF(H12:H46,"Tốt")</f>
        <v>0</v>
      </c>
      <c r="H51" s="18">
        <f t="shared" ref="H51:H55" si="3">G51*100/$A$46</f>
        <v>0</v>
      </c>
      <c r="I51" s="28"/>
    </row>
    <row r="52" spans="1:9" ht="18" customHeight="1">
      <c r="C52" s="103" t="s">
        <v>154</v>
      </c>
      <c r="D52" s="104"/>
      <c r="E52" s="17">
        <f>COUNTIF(F12:F46,"Khá")</f>
        <v>0</v>
      </c>
      <c r="F52" s="18">
        <f t="shared" si="2"/>
        <v>0</v>
      </c>
      <c r="G52" s="17">
        <f>COUNTIF(H12:H46,"Khá")</f>
        <v>0</v>
      </c>
      <c r="H52" s="18">
        <f t="shared" si="3"/>
        <v>0</v>
      </c>
      <c r="I52" s="28"/>
    </row>
    <row r="53" spans="1:9" ht="18" customHeight="1">
      <c r="C53" s="103" t="s">
        <v>155</v>
      </c>
      <c r="D53" s="104"/>
      <c r="E53" s="17">
        <f>COUNTIF(F12:F46,"TB")</f>
        <v>0</v>
      </c>
      <c r="F53" s="18">
        <f t="shared" si="2"/>
        <v>0</v>
      </c>
      <c r="G53" s="17">
        <f>COUNTIF(H12:H46,"TB")</f>
        <v>0</v>
      </c>
      <c r="H53" s="18">
        <f t="shared" si="3"/>
        <v>0</v>
      </c>
      <c r="I53" s="28"/>
    </row>
    <row r="54" spans="1:9" ht="18" customHeight="1">
      <c r="C54" s="103" t="s">
        <v>156</v>
      </c>
      <c r="D54" s="104"/>
      <c r="E54" s="17">
        <f>COUNTIF(F12:F46,"Yếu")</f>
        <v>0</v>
      </c>
      <c r="F54" s="18">
        <f t="shared" si="2"/>
        <v>0</v>
      </c>
      <c r="G54" s="17">
        <f>COUNTIF(H12:H46,"Yếu")</f>
        <v>0</v>
      </c>
      <c r="H54" s="18">
        <f t="shared" si="3"/>
        <v>0</v>
      </c>
      <c r="I54" s="28"/>
    </row>
    <row r="55" spans="1:9" ht="18" customHeight="1" thickBot="1">
      <c r="C55" s="124" t="s">
        <v>157</v>
      </c>
      <c r="D55" s="125"/>
      <c r="E55" s="19">
        <f>COUNTIF(F12:F46,"Không XL")</f>
        <v>35</v>
      </c>
      <c r="F55" s="20">
        <f>E55*100/$A$46</f>
        <v>100</v>
      </c>
      <c r="G55" s="19">
        <f>COUNTIF(H12:H46,"Không XL")</f>
        <v>35</v>
      </c>
      <c r="H55" s="20">
        <f t="shared" si="3"/>
        <v>100</v>
      </c>
      <c r="I55" s="29"/>
    </row>
    <row r="56" spans="1:9">
      <c r="C56" s="21"/>
      <c r="D56" s="21"/>
      <c r="F56" s="22"/>
    </row>
    <row r="57" spans="1:9" ht="18" customHeight="1">
      <c r="E57" s="126" t="s">
        <v>460</v>
      </c>
      <c r="F57" s="126"/>
      <c r="G57" s="126"/>
      <c r="H57" s="126"/>
      <c r="I57" s="126"/>
    </row>
    <row r="58" spans="1:9" ht="16.5" customHeight="1">
      <c r="A58" s="30"/>
      <c r="B58" s="90" t="s">
        <v>273</v>
      </c>
      <c r="C58" s="90"/>
      <c r="D58" s="90" t="s">
        <v>274</v>
      </c>
      <c r="E58" s="90"/>
      <c r="F58" s="90"/>
      <c r="G58" s="130" t="s">
        <v>275</v>
      </c>
      <c r="H58" s="130"/>
      <c r="I58" s="130"/>
    </row>
    <row r="59" spans="1:9" ht="16.5">
      <c r="D59" s="66"/>
      <c r="I59" s="72"/>
    </row>
    <row r="60" spans="1:9" ht="16.5">
      <c r="D60" s="66"/>
      <c r="I60" s="72"/>
    </row>
    <row r="61" spans="1:9" ht="16.5">
      <c r="D61" s="66"/>
      <c r="I61" s="72"/>
    </row>
    <row r="62" spans="1:9" ht="16.5">
      <c r="D62" s="66"/>
      <c r="I62" s="72"/>
    </row>
    <row r="63" spans="1:9" s="74" customFormat="1" ht="16.5" customHeight="1">
      <c r="B63" s="131" t="s">
        <v>276</v>
      </c>
      <c r="C63" s="131"/>
      <c r="D63" s="131" t="s">
        <v>162</v>
      </c>
      <c r="E63" s="131"/>
      <c r="F63" s="131"/>
      <c r="G63" s="131" t="s">
        <v>963</v>
      </c>
      <c r="H63" s="131"/>
      <c r="I63" s="131"/>
    </row>
  </sheetData>
  <mergeCells count="33">
    <mergeCell ref="B58:C58"/>
    <mergeCell ref="D58:F58"/>
    <mergeCell ref="G58:I58"/>
    <mergeCell ref="B63:C63"/>
    <mergeCell ref="D63:F63"/>
    <mergeCell ref="G63:I63"/>
    <mergeCell ref="C52:D52"/>
    <mergeCell ref="C53:D53"/>
    <mergeCell ref="C54:D54"/>
    <mergeCell ref="C55:D55"/>
    <mergeCell ref="E57:I57"/>
    <mergeCell ref="C50:D50"/>
    <mergeCell ref="C51:D51"/>
    <mergeCell ref="A6:I6"/>
    <mergeCell ref="A7:I7"/>
    <mergeCell ref="A8:I8"/>
    <mergeCell ref="E10:F10"/>
    <mergeCell ref="G10:H10"/>
    <mergeCell ref="A10:A11"/>
    <mergeCell ref="B10:B11"/>
    <mergeCell ref="I10:I11"/>
    <mergeCell ref="I48:I49"/>
    <mergeCell ref="C10:D11"/>
    <mergeCell ref="C48:D49"/>
    <mergeCell ref="C47:I47"/>
    <mergeCell ref="E48:F48"/>
    <mergeCell ref="G48:H48"/>
    <mergeCell ref="A2:D2"/>
    <mergeCell ref="E2:I2"/>
    <mergeCell ref="A3:D3"/>
    <mergeCell ref="E3:I3"/>
    <mergeCell ref="A4:D4"/>
    <mergeCell ref="E4:I4"/>
  </mergeCells>
  <pageMargins left="0.51181102362204722" right="0.23622047244094491" top="0.43307086614173229" bottom="0.31496062992125984" header="0" footer="0.19685039370078741"/>
  <pageSetup paperSize="9" scale="95" orientation="portrait" r:id="rId1"/>
  <headerFooter differentFirst="1">
    <oddHeader>&amp;C&amp;P</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2"/>
  <sheetViews>
    <sheetView view="pageBreakPreview" zoomScaleNormal="100" workbookViewId="0">
      <selection activeCell="D12" sqref="D12"/>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02" t="s">
        <v>136</v>
      </c>
      <c r="B2" s="91"/>
      <c r="C2" s="91"/>
      <c r="D2" s="91"/>
      <c r="E2" s="91" t="s">
        <v>135</v>
      </c>
      <c r="F2" s="91"/>
      <c r="G2" s="91"/>
      <c r="H2" s="91"/>
      <c r="I2" s="91"/>
      <c r="J2" s="24"/>
      <c r="K2" s="24"/>
      <c r="L2" s="24"/>
      <c r="M2" s="24"/>
      <c r="N2" s="24"/>
      <c r="O2" s="24"/>
      <c r="P2" s="24"/>
      <c r="Q2" s="24"/>
      <c r="R2" s="24"/>
      <c r="S2" s="24"/>
      <c r="T2" s="24"/>
    </row>
    <row r="3" spans="1:20" ht="17.100000000000001" customHeight="1">
      <c r="A3" s="102" t="s">
        <v>138</v>
      </c>
      <c r="B3" s="102"/>
      <c r="C3" s="102"/>
      <c r="D3" s="102"/>
      <c r="E3" s="92" t="s">
        <v>137</v>
      </c>
      <c r="F3" s="92"/>
      <c r="G3" s="92"/>
      <c r="H3" s="92"/>
      <c r="I3" s="92"/>
      <c r="J3" s="24"/>
      <c r="K3" s="24"/>
      <c r="L3" s="24"/>
      <c r="M3" s="24"/>
      <c r="N3" s="24"/>
      <c r="O3" s="24"/>
      <c r="P3" s="24"/>
      <c r="Q3" s="24"/>
      <c r="R3" s="24"/>
      <c r="S3" s="24"/>
      <c r="T3" s="24"/>
    </row>
    <row r="4" spans="1:20" ht="17.100000000000001" customHeight="1">
      <c r="A4" s="133" t="s">
        <v>277</v>
      </c>
      <c r="B4" s="133"/>
      <c r="C4" s="133"/>
      <c r="D4" s="133"/>
      <c r="E4" s="90"/>
      <c r="F4" s="90"/>
      <c r="G4" s="90"/>
      <c r="H4" s="90"/>
      <c r="I4" s="90"/>
      <c r="J4" s="24"/>
      <c r="K4" s="24"/>
      <c r="L4" s="24"/>
      <c r="M4" s="24"/>
      <c r="N4" s="24"/>
      <c r="O4" s="24"/>
      <c r="P4" s="24"/>
      <c r="Q4" s="24"/>
      <c r="R4" s="24"/>
      <c r="S4" s="24"/>
      <c r="T4" s="24"/>
    </row>
    <row r="5" spans="1:20" s="1" customFormat="1" ht="12" customHeight="1">
      <c r="A5" s="67"/>
      <c r="B5" s="67"/>
      <c r="C5" s="67"/>
      <c r="D5" s="67"/>
      <c r="E5" s="8"/>
      <c r="I5" s="68"/>
      <c r="J5" s="8"/>
      <c r="K5" s="8"/>
      <c r="L5" s="8"/>
      <c r="M5" s="8"/>
      <c r="N5" s="8"/>
      <c r="O5" s="8"/>
      <c r="P5" s="8"/>
      <c r="Q5" s="8"/>
      <c r="R5" s="8"/>
      <c r="S5" s="8"/>
      <c r="T5" s="8"/>
    </row>
    <row r="6" spans="1:20" ht="21" customHeight="1">
      <c r="A6" s="106" t="s">
        <v>139</v>
      </c>
      <c r="B6" s="106"/>
      <c r="C6" s="106"/>
      <c r="D6" s="106"/>
      <c r="E6" s="106"/>
      <c r="F6" s="106"/>
      <c r="G6" s="106"/>
      <c r="H6" s="106"/>
      <c r="I6" s="106"/>
      <c r="J6" s="25"/>
      <c r="K6" s="25"/>
      <c r="L6" s="25"/>
      <c r="M6" s="25"/>
      <c r="N6" s="25"/>
      <c r="O6" s="25"/>
      <c r="P6" s="25"/>
      <c r="Q6" s="25"/>
      <c r="R6" s="25"/>
      <c r="S6" s="25"/>
      <c r="T6" s="25"/>
    </row>
    <row r="7" spans="1:20" s="2" customFormat="1" ht="20.100000000000001" customHeight="1">
      <c r="A7" s="106" t="s">
        <v>278</v>
      </c>
      <c r="B7" s="106"/>
      <c r="C7" s="106"/>
      <c r="D7" s="106"/>
      <c r="E7" s="106"/>
      <c r="F7" s="106"/>
      <c r="G7" s="106"/>
      <c r="H7" s="106"/>
      <c r="I7" s="106"/>
      <c r="J7" s="26"/>
      <c r="K7" s="26"/>
      <c r="L7" s="26"/>
      <c r="M7" s="26"/>
      <c r="N7" s="26"/>
      <c r="O7" s="26"/>
      <c r="P7" s="26"/>
      <c r="Q7" s="26"/>
      <c r="R7" s="26"/>
      <c r="S7" s="26"/>
      <c r="T7" s="26"/>
    </row>
    <row r="8" spans="1:20" s="2" customFormat="1" ht="18" customHeight="1">
      <c r="A8" s="132" t="s">
        <v>706</v>
      </c>
      <c r="B8" s="107"/>
      <c r="C8" s="107"/>
      <c r="D8" s="107"/>
      <c r="E8" s="107"/>
      <c r="F8" s="107"/>
      <c r="G8" s="107"/>
      <c r="H8" s="107"/>
      <c r="I8" s="107"/>
      <c r="J8" s="27"/>
      <c r="K8" s="27"/>
      <c r="L8" s="27"/>
      <c r="M8" s="27"/>
      <c r="N8" s="27"/>
      <c r="O8" s="27"/>
      <c r="P8" s="27"/>
      <c r="Q8" s="27"/>
      <c r="R8" s="27"/>
      <c r="S8" s="27"/>
      <c r="T8" s="27"/>
    </row>
    <row r="9" spans="1:20" s="2" customFormat="1" ht="12" customHeight="1">
      <c r="A9" s="9"/>
      <c r="B9" s="9"/>
      <c r="C9" s="9"/>
      <c r="D9" s="9"/>
      <c r="E9" s="9"/>
      <c r="F9" s="9"/>
      <c r="G9" s="9"/>
      <c r="H9" s="9"/>
      <c r="I9" s="9"/>
      <c r="J9" s="27"/>
      <c r="K9" s="27"/>
      <c r="L9" s="27"/>
      <c r="M9" s="27"/>
      <c r="N9" s="27"/>
      <c r="O9" s="27"/>
      <c r="P9" s="27"/>
      <c r="Q9" s="27"/>
      <c r="R9" s="27"/>
      <c r="S9" s="27"/>
      <c r="T9" s="27"/>
    </row>
    <row r="10" spans="1:20" s="3" customFormat="1" ht="18" customHeight="1">
      <c r="A10" s="110" t="s">
        <v>4</v>
      </c>
      <c r="B10" s="110" t="s">
        <v>142</v>
      </c>
      <c r="C10" s="116" t="s">
        <v>143</v>
      </c>
      <c r="D10" s="117"/>
      <c r="E10" s="108" t="s">
        <v>144</v>
      </c>
      <c r="F10" s="109"/>
      <c r="G10" s="108" t="s">
        <v>145</v>
      </c>
      <c r="H10" s="109"/>
      <c r="I10" s="113" t="s">
        <v>10</v>
      </c>
    </row>
    <row r="11" spans="1:20" s="3" customFormat="1" ht="30" customHeight="1">
      <c r="A11" s="111"/>
      <c r="B11" s="112"/>
      <c r="C11" s="118"/>
      <c r="D11" s="119"/>
      <c r="E11" s="10" t="s">
        <v>146</v>
      </c>
      <c r="F11" s="10" t="s">
        <v>147</v>
      </c>
      <c r="G11" s="10" t="s">
        <v>146</v>
      </c>
      <c r="H11" s="10" t="s">
        <v>147</v>
      </c>
      <c r="I11" s="111"/>
    </row>
    <row r="12" spans="1:20" s="3" customFormat="1" ht="26.25" customHeight="1">
      <c r="A12" s="11">
        <v>1</v>
      </c>
      <c r="B12" s="64" t="s">
        <v>707</v>
      </c>
      <c r="C12" s="13" t="s">
        <v>708</v>
      </c>
      <c r="D12" s="14" t="s">
        <v>186</v>
      </c>
      <c r="E12" s="77"/>
      <c r="F12" s="15" t="str">
        <f t="shared" ref="F12:F35" si="0">IF(AND(E12&gt;=90),"Xuất sắc",IF(AND(E12&gt;=80),"Tốt",IF(AND(E12&gt;=70),"Khá",IF(AND(E12&gt;=60),"TB",IF(AND(E12&gt;=50),"TB",IF(AND(E12&lt;50),IF(AND(E12&gt;0),"Yếu",IF(AND(E12=0),"Không XL"," "))))))))</f>
        <v>Không XL</v>
      </c>
      <c r="G12" s="11"/>
      <c r="H12" s="15" t="str">
        <f t="shared" ref="H12:H35" si="1">IF(AND(G12&gt;=90),"Xuất sắc",IF(AND(G12&gt;=80),"Tốt",IF(AND(G12&gt;=70),"Khá",IF(AND(G12&gt;=60),"TB",IF(AND(G12&gt;=50),"TB",IF(AND(G12&lt;50),IF(AND(G12&gt;0),"Yếu",IF(AND(G12=0),"Không XL"," "))))))))</f>
        <v>Không XL</v>
      </c>
      <c r="I12" s="31"/>
    </row>
    <row r="13" spans="1:20" s="3" customFormat="1" ht="26.25" customHeight="1">
      <c r="A13" s="11">
        <v>2</v>
      </c>
      <c r="B13" s="64" t="s">
        <v>709</v>
      </c>
      <c r="C13" s="13" t="s">
        <v>710</v>
      </c>
      <c r="D13" s="14" t="s">
        <v>187</v>
      </c>
      <c r="E13" s="77"/>
      <c r="F13" s="15" t="str">
        <f t="shared" si="0"/>
        <v>Không XL</v>
      </c>
      <c r="G13" s="11"/>
      <c r="H13" s="15" t="str">
        <f t="shared" si="1"/>
        <v>Không XL</v>
      </c>
      <c r="I13" s="31"/>
    </row>
    <row r="14" spans="1:20" s="3" customFormat="1" ht="26.25" customHeight="1">
      <c r="A14" s="82">
        <v>3</v>
      </c>
      <c r="B14" s="64" t="s">
        <v>711</v>
      </c>
      <c r="C14" s="13" t="s">
        <v>712</v>
      </c>
      <c r="D14" s="14" t="s">
        <v>187</v>
      </c>
      <c r="E14" s="77"/>
      <c r="F14" s="15" t="str">
        <f t="shared" si="0"/>
        <v>Không XL</v>
      </c>
      <c r="G14" s="11"/>
      <c r="H14" s="15" t="str">
        <f t="shared" si="1"/>
        <v>Không XL</v>
      </c>
      <c r="I14" s="31"/>
    </row>
    <row r="15" spans="1:20" s="3" customFormat="1" ht="26.25" customHeight="1">
      <c r="A15" s="82">
        <v>4</v>
      </c>
      <c r="B15" s="64" t="s">
        <v>713</v>
      </c>
      <c r="C15" s="13" t="s">
        <v>714</v>
      </c>
      <c r="D15" s="14" t="s">
        <v>231</v>
      </c>
      <c r="E15" s="77"/>
      <c r="F15" s="15" t="str">
        <f t="shared" si="0"/>
        <v>Không XL</v>
      </c>
      <c r="G15" s="11"/>
      <c r="H15" s="15" t="str">
        <f t="shared" si="1"/>
        <v>Không XL</v>
      </c>
      <c r="I15" s="16"/>
    </row>
    <row r="16" spans="1:20" s="3" customFormat="1" ht="26.25" customHeight="1">
      <c r="A16" s="82">
        <v>5</v>
      </c>
      <c r="B16" s="64" t="s">
        <v>715</v>
      </c>
      <c r="C16" s="13" t="s">
        <v>214</v>
      </c>
      <c r="D16" s="14" t="s">
        <v>191</v>
      </c>
      <c r="E16" s="77"/>
      <c r="F16" s="15" t="str">
        <f t="shared" si="0"/>
        <v>Không XL</v>
      </c>
      <c r="G16" s="11"/>
      <c r="H16" s="15" t="str">
        <f t="shared" si="1"/>
        <v>Không XL</v>
      </c>
      <c r="I16" s="16"/>
    </row>
    <row r="17" spans="1:9" s="3" customFormat="1" ht="26.25" customHeight="1">
      <c r="A17" s="82">
        <v>6</v>
      </c>
      <c r="B17" s="64" t="s">
        <v>716</v>
      </c>
      <c r="C17" s="13" t="s">
        <v>251</v>
      </c>
      <c r="D17" s="14" t="s">
        <v>196</v>
      </c>
      <c r="E17" s="77"/>
      <c r="F17" s="15" t="str">
        <f t="shared" si="0"/>
        <v>Không XL</v>
      </c>
      <c r="G17" s="11"/>
      <c r="H17" s="15" t="str">
        <f t="shared" si="1"/>
        <v>Không XL</v>
      </c>
      <c r="I17" s="16"/>
    </row>
    <row r="18" spans="1:9" s="3" customFormat="1" ht="26.25" customHeight="1">
      <c r="A18" s="82">
        <v>7</v>
      </c>
      <c r="B18" s="64" t="s">
        <v>717</v>
      </c>
      <c r="C18" s="13" t="s">
        <v>718</v>
      </c>
      <c r="D18" s="14" t="s">
        <v>196</v>
      </c>
      <c r="E18" s="77"/>
      <c r="F18" s="15" t="str">
        <f t="shared" si="0"/>
        <v>Không XL</v>
      </c>
      <c r="G18" s="11"/>
      <c r="H18" s="15" t="str">
        <f t="shared" si="1"/>
        <v>Không XL</v>
      </c>
      <c r="I18" s="16"/>
    </row>
    <row r="19" spans="1:9" s="3" customFormat="1" ht="26.25" customHeight="1">
      <c r="A19" s="82">
        <v>8</v>
      </c>
      <c r="B19" s="64" t="s">
        <v>719</v>
      </c>
      <c r="C19" s="13" t="s">
        <v>241</v>
      </c>
      <c r="D19" s="14" t="s">
        <v>197</v>
      </c>
      <c r="E19" s="77"/>
      <c r="F19" s="15" t="str">
        <f t="shared" si="0"/>
        <v>Không XL</v>
      </c>
      <c r="G19" s="11"/>
      <c r="H19" s="15" t="str">
        <f t="shared" si="1"/>
        <v>Không XL</v>
      </c>
      <c r="I19" s="16" t="s">
        <v>184</v>
      </c>
    </row>
    <row r="20" spans="1:9" s="3" customFormat="1" ht="26.25" customHeight="1">
      <c r="A20" s="82">
        <v>9</v>
      </c>
      <c r="B20" s="64" t="s">
        <v>720</v>
      </c>
      <c r="C20" s="13" t="s">
        <v>721</v>
      </c>
      <c r="D20" s="14" t="s">
        <v>178</v>
      </c>
      <c r="E20" s="82"/>
      <c r="F20" s="15" t="str">
        <f t="shared" si="0"/>
        <v>Không XL</v>
      </c>
      <c r="G20" s="82"/>
      <c r="H20" s="15" t="str">
        <f t="shared" si="1"/>
        <v>Không XL</v>
      </c>
      <c r="I20" s="86"/>
    </row>
    <row r="21" spans="1:9" s="3" customFormat="1" ht="26.25" customHeight="1">
      <c r="A21" s="82">
        <v>10</v>
      </c>
      <c r="B21" s="64" t="s">
        <v>722</v>
      </c>
      <c r="C21" s="13" t="s">
        <v>723</v>
      </c>
      <c r="D21" s="14" t="s">
        <v>199</v>
      </c>
      <c r="E21" s="82"/>
      <c r="F21" s="15" t="str">
        <f t="shared" si="0"/>
        <v>Không XL</v>
      </c>
      <c r="G21" s="82"/>
      <c r="H21" s="15" t="str">
        <f t="shared" si="1"/>
        <v>Không XL</v>
      </c>
      <c r="I21" s="86"/>
    </row>
    <row r="22" spans="1:9" s="3" customFormat="1" ht="26.25" customHeight="1">
      <c r="A22" s="82">
        <v>11</v>
      </c>
      <c r="B22" s="64" t="s">
        <v>724</v>
      </c>
      <c r="C22" s="13" t="s">
        <v>316</v>
      </c>
      <c r="D22" s="14" t="s">
        <v>179</v>
      </c>
      <c r="E22" s="82"/>
      <c r="F22" s="15" t="str">
        <f t="shared" si="0"/>
        <v>Không XL</v>
      </c>
      <c r="G22" s="82"/>
      <c r="H22" s="15" t="str">
        <f t="shared" si="1"/>
        <v>Không XL</v>
      </c>
      <c r="I22" s="86"/>
    </row>
    <row r="23" spans="1:9" s="3" customFormat="1" ht="26.25" customHeight="1">
      <c r="A23" s="82">
        <v>12</v>
      </c>
      <c r="B23" s="64" t="s">
        <v>725</v>
      </c>
      <c r="C23" s="13" t="s">
        <v>272</v>
      </c>
      <c r="D23" s="14" t="s">
        <v>180</v>
      </c>
      <c r="E23" s="82"/>
      <c r="F23" s="15" t="str">
        <f t="shared" si="0"/>
        <v>Không XL</v>
      </c>
      <c r="G23" s="82"/>
      <c r="H23" s="15" t="str">
        <f t="shared" si="1"/>
        <v>Không XL</v>
      </c>
      <c r="I23" s="86"/>
    </row>
    <row r="24" spans="1:9" s="3" customFormat="1" ht="26.25" customHeight="1">
      <c r="A24" s="82">
        <v>13</v>
      </c>
      <c r="B24" s="64" t="s">
        <v>726</v>
      </c>
      <c r="C24" s="13" t="s">
        <v>251</v>
      </c>
      <c r="D24" s="14" t="s">
        <v>185</v>
      </c>
      <c r="E24" s="82"/>
      <c r="F24" s="15" t="str">
        <f t="shared" si="0"/>
        <v>Không XL</v>
      </c>
      <c r="G24" s="82"/>
      <c r="H24" s="15" t="str">
        <f t="shared" si="1"/>
        <v>Không XL</v>
      </c>
      <c r="I24" s="86"/>
    </row>
    <row r="25" spans="1:9" s="3" customFormat="1" ht="26.25" customHeight="1">
      <c r="A25" s="82">
        <v>14</v>
      </c>
      <c r="B25" s="64" t="s">
        <v>727</v>
      </c>
      <c r="C25" s="13" t="s">
        <v>254</v>
      </c>
      <c r="D25" s="14" t="s">
        <v>185</v>
      </c>
      <c r="E25" s="82"/>
      <c r="F25" s="15" t="str">
        <f t="shared" si="0"/>
        <v>Không XL</v>
      </c>
      <c r="G25" s="82"/>
      <c r="H25" s="15" t="str">
        <f t="shared" si="1"/>
        <v>Không XL</v>
      </c>
      <c r="I25" s="86"/>
    </row>
    <row r="26" spans="1:9" s="3" customFormat="1" ht="26.25" customHeight="1">
      <c r="A26" s="82">
        <v>15</v>
      </c>
      <c r="B26" s="64" t="s">
        <v>728</v>
      </c>
      <c r="C26" s="13" t="s">
        <v>729</v>
      </c>
      <c r="D26" s="14" t="s">
        <v>271</v>
      </c>
      <c r="E26" s="82"/>
      <c r="F26" s="15" t="str">
        <f t="shared" si="0"/>
        <v>Không XL</v>
      </c>
      <c r="G26" s="82"/>
      <c r="H26" s="15" t="str">
        <f t="shared" si="1"/>
        <v>Không XL</v>
      </c>
      <c r="I26" s="86"/>
    </row>
    <row r="27" spans="1:9" s="3" customFormat="1" ht="26.25" customHeight="1">
      <c r="A27" s="82">
        <v>16</v>
      </c>
      <c r="B27" s="64" t="s">
        <v>730</v>
      </c>
      <c r="C27" s="13" t="s">
        <v>731</v>
      </c>
      <c r="D27" s="14" t="s">
        <v>256</v>
      </c>
      <c r="E27" s="77"/>
      <c r="F27" s="15" t="str">
        <f t="shared" si="0"/>
        <v>Không XL</v>
      </c>
      <c r="G27" s="11"/>
      <c r="H27" s="15" t="str">
        <f t="shared" si="1"/>
        <v>Không XL</v>
      </c>
      <c r="I27" s="31"/>
    </row>
    <row r="28" spans="1:9" s="3" customFormat="1" ht="26.25" customHeight="1">
      <c r="A28" s="82">
        <v>17</v>
      </c>
      <c r="B28" s="64" t="s">
        <v>732</v>
      </c>
      <c r="C28" s="13" t="s">
        <v>316</v>
      </c>
      <c r="D28" s="14" t="s">
        <v>203</v>
      </c>
      <c r="E28" s="77"/>
      <c r="F28" s="15" t="str">
        <f t="shared" si="0"/>
        <v>Không XL</v>
      </c>
      <c r="G28" s="11"/>
      <c r="H28" s="15" t="str">
        <f t="shared" si="1"/>
        <v>Không XL</v>
      </c>
      <c r="I28" s="31"/>
    </row>
    <row r="29" spans="1:9" s="3" customFormat="1" ht="26.25" customHeight="1">
      <c r="A29" s="82">
        <v>18</v>
      </c>
      <c r="B29" s="64" t="s">
        <v>733</v>
      </c>
      <c r="C29" s="13" t="s">
        <v>177</v>
      </c>
      <c r="D29" s="14" t="s">
        <v>215</v>
      </c>
      <c r="E29" s="77"/>
      <c r="F29" s="15" t="str">
        <f t="shared" si="0"/>
        <v>Không XL</v>
      </c>
      <c r="G29" s="11"/>
      <c r="H29" s="15" t="str">
        <f t="shared" si="1"/>
        <v>Không XL</v>
      </c>
      <c r="I29" s="31"/>
    </row>
    <row r="30" spans="1:9" s="3" customFormat="1" ht="26.25" customHeight="1">
      <c r="A30" s="82">
        <v>19</v>
      </c>
      <c r="B30" s="64" t="s">
        <v>734</v>
      </c>
      <c r="C30" s="13" t="s">
        <v>735</v>
      </c>
      <c r="D30" s="14" t="s">
        <v>267</v>
      </c>
      <c r="E30" s="77"/>
      <c r="F30" s="15" t="str">
        <f t="shared" si="0"/>
        <v>Không XL</v>
      </c>
      <c r="G30" s="11"/>
      <c r="H30" s="15" t="str">
        <f t="shared" si="1"/>
        <v>Không XL</v>
      </c>
      <c r="I30" s="16"/>
    </row>
    <row r="31" spans="1:9" s="3" customFormat="1" ht="26.25" customHeight="1">
      <c r="A31" s="82">
        <v>20</v>
      </c>
      <c r="B31" s="64" t="s">
        <v>736</v>
      </c>
      <c r="C31" s="13" t="s">
        <v>295</v>
      </c>
      <c r="D31" s="14" t="s">
        <v>314</v>
      </c>
      <c r="E31" s="77"/>
      <c r="F31" s="15" t="str">
        <f t="shared" si="0"/>
        <v>Không XL</v>
      </c>
      <c r="G31" s="11"/>
      <c r="H31" s="15" t="str">
        <f t="shared" si="1"/>
        <v>Không XL</v>
      </c>
      <c r="I31" s="16" t="s">
        <v>167</v>
      </c>
    </row>
    <row r="32" spans="1:9" s="3" customFormat="1" ht="26.25" customHeight="1">
      <c r="A32" s="82">
        <v>21</v>
      </c>
      <c r="B32" s="64" t="s">
        <v>737</v>
      </c>
      <c r="C32" s="13" t="s">
        <v>738</v>
      </c>
      <c r="D32" s="14" t="s">
        <v>300</v>
      </c>
      <c r="E32" s="77"/>
      <c r="F32" s="15" t="str">
        <f t="shared" si="0"/>
        <v>Không XL</v>
      </c>
      <c r="G32" s="11"/>
      <c r="H32" s="15" t="str">
        <f t="shared" si="1"/>
        <v>Không XL</v>
      </c>
      <c r="I32" s="16"/>
    </row>
    <row r="33" spans="1:9" s="3" customFormat="1" ht="26.25" customHeight="1">
      <c r="A33" s="82">
        <v>22</v>
      </c>
      <c r="B33" s="64" t="s">
        <v>739</v>
      </c>
      <c r="C33" s="13" t="s">
        <v>740</v>
      </c>
      <c r="D33" s="14" t="s">
        <v>741</v>
      </c>
      <c r="E33" s="77"/>
      <c r="F33" s="15" t="str">
        <f t="shared" si="0"/>
        <v>Không XL</v>
      </c>
      <c r="G33" s="11"/>
      <c r="H33" s="15" t="str">
        <f t="shared" si="1"/>
        <v>Không XL</v>
      </c>
      <c r="I33" s="76" t="s">
        <v>170</v>
      </c>
    </row>
    <row r="34" spans="1:9" s="3" customFormat="1" ht="26.25" customHeight="1">
      <c r="A34" s="82">
        <v>23</v>
      </c>
      <c r="B34" s="64" t="s">
        <v>742</v>
      </c>
      <c r="C34" s="13" t="s">
        <v>200</v>
      </c>
      <c r="D34" s="14" t="s">
        <v>224</v>
      </c>
      <c r="E34" s="77"/>
      <c r="F34" s="15" t="str">
        <f t="shared" si="0"/>
        <v>Không XL</v>
      </c>
      <c r="G34" s="11"/>
      <c r="H34" s="15" t="str">
        <f t="shared" si="1"/>
        <v>Không XL</v>
      </c>
      <c r="I34" s="16"/>
    </row>
    <row r="35" spans="1:9" s="3" customFormat="1" ht="26.25" customHeight="1">
      <c r="A35" s="82">
        <v>24</v>
      </c>
      <c r="B35" s="64" t="s">
        <v>743</v>
      </c>
      <c r="C35" s="13" t="s">
        <v>182</v>
      </c>
      <c r="D35" s="14" t="s">
        <v>224</v>
      </c>
      <c r="E35" s="77"/>
      <c r="F35" s="15" t="str">
        <f t="shared" si="0"/>
        <v>Không XL</v>
      </c>
      <c r="G35" s="11"/>
      <c r="H35" s="15" t="str">
        <f t="shared" si="1"/>
        <v>Không XL</v>
      </c>
      <c r="I35" s="16"/>
    </row>
    <row r="36" spans="1:9" ht="20.100000000000001" customHeight="1">
      <c r="A36" s="6"/>
      <c r="B36" s="6"/>
      <c r="C36" s="127" t="s">
        <v>148</v>
      </c>
      <c r="D36" s="127"/>
      <c r="E36" s="127"/>
      <c r="F36" s="127"/>
      <c r="G36" s="127"/>
      <c r="H36" s="127"/>
      <c r="I36" s="127"/>
    </row>
    <row r="37" spans="1:9" ht="18" customHeight="1">
      <c r="C37" s="120" t="s">
        <v>149</v>
      </c>
      <c r="D37" s="121"/>
      <c r="E37" s="128" t="s">
        <v>144</v>
      </c>
      <c r="F37" s="129"/>
      <c r="G37" s="128" t="s">
        <v>145</v>
      </c>
      <c r="H37" s="129"/>
      <c r="I37" s="114" t="s">
        <v>10</v>
      </c>
    </row>
    <row r="38" spans="1:9" s="3" customFormat="1" ht="18" customHeight="1">
      <c r="C38" s="122"/>
      <c r="D38" s="123"/>
      <c r="E38" s="10" t="s">
        <v>150</v>
      </c>
      <c r="F38" s="16" t="s">
        <v>151</v>
      </c>
      <c r="G38" s="10" t="s">
        <v>150</v>
      </c>
      <c r="H38" s="16" t="s">
        <v>151</v>
      </c>
      <c r="I38" s="115"/>
    </row>
    <row r="39" spans="1:9" ht="18" customHeight="1">
      <c r="C39" s="103" t="s">
        <v>152</v>
      </c>
      <c r="D39" s="104"/>
      <c r="E39" s="17">
        <f>COUNTIF(F12:F35,"Xuất sắc")</f>
        <v>0</v>
      </c>
      <c r="F39" s="18">
        <f>E39*100/$A$35</f>
        <v>0</v>
      </c>
      <c r="G39" s="17">
        <f>COUNTIF(H12:H35,"Xuất sắc")</f>
        <v>0</v>
      </c>
      <c r="H39" s="18">
        <f>G39*100/$A$35</f>
        <v>0</v>
      </c>
      <c r="I39" s="28"/>
    </row>
    <row r="40" spans="1:9" ht="18" customHeight="1">
      <c r="C40" s="103" t="s">
        <v>153</v>
      </c>
      <c r="D40" s="104"/>
      <c r="E40" s="17">
        <f>COUNTIF(F12:F35,"Tốt")</f>
        <v>0</v>
      </c>
      <c r="F40" s="18">
        <f t="shared" ref="F40:F44" si="2">E40*100/$A$35</f>
        <v>0</v>
      </c>
      <c r="G40" s="17">
        <f>COUNTIF(H12:H35,"Tốt")</f>
        <v>0</v>
      </c>
      <c r="H40" s="18">
        <f t="shared" ref="H40:H44" si="3">G40*100/$A$35</f>
        <v>0</v>
      </c>
      <c r="I40" s="28"/>
    </row>
    <row r="41" spans="1:9" ht="18" customHeight="1">
      <c r="C41" s="103" t="s">
        <v>154</v>
      </c>
      <c r="D41" s="104"/>
      <c r="E41" s="17">
        <f>COUNTIF(F12:F35,"Khá")</f>
        <v>0</v>
      </c>
      <c r="F41" s="18">
        <f t="shared" si="2"/>
        <v>0</v>
      </c>
      <c r="G41" s="17">
        <f>COUNTIF(H12:H35,"Khá")</f>
        <v>0</v>
      </c>
      <c r="H41" s="18">
        <f t="shared" si="3"/>
        <v>0</v>
      </c>
      <c r="I41" s="28"/>
    </row>
    <row r="42" spans="1:9" ht="18" customHeight="1">
      <c r="C42" s="103" t="s">
        <v>155</v>
      </c>
      <c r="D42" s="104"/>
      <c r="E42" s="17">
        <f>COUNTIF(F12:F35,"TB")</f>
        <v>0</v>
      </c>
      <c r="F42" s="18">
        <f t="shared" si="2"/>
        <v>0</v>
      </c>
      <c r="G42" s="17">
        <f>COUNTIF(H12:H35,"TB")</f>
        <v>0</v>
      </c>
      <c r="H42" s="18">
        <f t="shared" si="3"/>
        <v>0</v>
      </c>
      <c r="I42" s="28"/>
    </row>
    <row r="43" spans="1:9" ht="18" customHeight="1">
      <c r="C43" s="103" t="s">
        <v>156</v>
      </c>
      <c r="D43" s="104"/>
      <c r="E43" s="17">
        <f>COUNTIF(F12:F35,"Yếu")</f>
        <v>0</v>
      </c>
      <c r="F43" s="18">
        <f t="shared" si="2"/>
        <v>0</v>
      </c>
      <c r="G43" s="17">
        <f>COUNTIF(H12:H35,"Yếu")</f>
        <v>0</v>
      </c>
      <c r="H43" s="18">
        <f t="shared" si="3"/>
        <v>0</v>
      </c>
      <c r="I43" s="28"/>
    </row>
    <row r="44" spans="1:9" ht="18" customHeight="1" thickBot="1">
      <c r="C44" s="124" t="s">
        <v>157</v>
      </c>
      <c r="D44" s="125"/>
      <c r="E44" s="19">
        <f>COUNTIF(F12:F35,"Không XL")</f>
        <v>24</v>
      </c>
      <c r="F44" s="20">
        <f t="shared" si="2"/>
        <v>100</v>
      </c>
      <c r="G44" s="19">
        <f>COUNTIF(H12:H35,"Không XL")</f>
        <v>24</v>
      </c>
      <c r="H44" s="20">
        <f t="shared" si="3"/>
        <v>100</v>
      </c>
      <c r="I44" s="29"/>
    </row>
    <row r="45" spans="1:9" ht="9" customHeight="1">
      <c r="C45" s="21"/>
      <c r="D45" s="21"/>
      <c r="F45" s="22"/>
    </row>
    <row r="46" spans="1:9" ht="18" customHeight="1">
      <c r="E46" s="126" t="s">
        <v>390</v>
      </c>
      <c r="F46" s="126"/>
      <c r="G46" s="126"/>
      <c r="H46" s="126"/>
      <c r="I46" s="126"/>
    </row>
    <row r="47" spans="1:9" ht="16.5" customHeight="1">
      <c r="A47" s="30"/>
      <c r="B47" s="90" t="s">
        <v>273</v>
      </c>
      <c r="C47" s="90"/>
      <c r="D47" s="90" t="s">
        <v>274</v>
      </c>
      <c r="E47" s="90"/>
      <c r="F47" s="90"/>
      <c r="G47" s="130" t="s">
        <v>275</v>
      </c>
      <c r="H47" s="130"/>
      <c r="I47" s="130"/>
    </row>
    <row r="48" spans="1:9" ht="16.5">
      <c r="D48" s="66"/>
      <c r="I48" s="72"/>
    </row>
    <row r="49" spans="2:9" ht="16.5">
      <c r="D49" s="66"/>
      <c r="I49" s="72"/>
    </row>
    <row r="50" spans="2:9" ht="16.5">
      <c r="D50" s="66"/>
      <c r="I50" s="72"/>
    </row>
    <row r="51" spans="2:9" ht="16.5">
      <c r="D51" s="66"/>
      <c r="I51" s="72"/>
    </row>
    <row r="52" spans="2:9" s="74" customFormat="1" ht="16.5" customHeight="1">
      <c r="B52" s="131" t="s">
        <v>276</v>
      </c>
      <c r="C52" s="131"/>
      <c r="D52" s="131" t="s">
        <v>162</v>
      </c>
      <c r="E52" s="131"/>
      <c r="F52" s="131"/>
      <c r="G52" s="131" t="s">
        <v>744</v>
      </c>
      <c r="H52" s="131"/>
      <c r="I52" s="131"/>
    </row>
  </sheetData>
  <mergeCells count="33">
    <mergeCell ref="B47:C47"/>
    <mergeCell ref="D47:F47"/>
    <mergeCell ref="G47:I47"/>
    <mergeCell ref="B52:C52"/>
    <mergeCell ref="D52:F52"/>
    <mergeCell ref="G52:I52"/>
    <mergeCell ref="C41:D41"/>
    <mergeCell ref="C42:D42"/>
    <mergeCell ref="C43:D43"/>
    <mergeCell ref="C44:D44"/>
    <mergeCell ref="E46:I46"/>
    <mergeCell ref="C39:D39"/>
    <mergeCell ref="C40:D40"/>
    <mergeCell ref="A6:I6"/>
    <mergeCell ref="A7:I7"/>
    <mergeCell ref="A8:I8"/>
    <mergeCell ref="E10:F10"/>
    <mergeCell ref="G10:H10"/>
    <mergeCell ref="A10:A11"/>
    <mergeCell ref="B10:B11"/>
    <mergeCell ref="I10:I11"/>
    <mergeCell ref="I37:I38"/>
    <mergeCell ref="C10:D11"/>
    <mergeCell ref="C37:D38"/>
    <mergeCell ref="C36:I36"/>
    <mergeCell ref="E37:F37"/>
    <mergeCell ref="G37:H37"/>
    <mergeCell ref="A2:D2"/>
    <mergeCell ref="E2:I2"/>
    <mergeCell ref="A3:D3"/>
    <mergeCell ref="E3:I3"/>
    <mergeCell ref="A4:D4"/>
    <mergeCell ref="E4:I4"/>
  </mergeCells>
  <pageMargins left="0.51181102362204722" right="0.23622047244094491" top="0.43307086614173229" bottom="0.23622047244094491" header="0" footer="0.15748031496062992"/>
  <pageSetup paperSize="9" scale="9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5"/>
  <sheetViews>
    <sheetView view="pageBreakPreview" topLeftCell="A5" zoomScaleNormal="100" workbookViewId="0">
      <selection activeCell="F47" sqref="F47"/>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02" t="s">
        <v>136</v>
      </c>
      <c r="B2" s="91"/>
      <c r="C2" s="91"/>
      <c r="D2" s="91"/>
      <c r="E2" s="91" t="s">
        <v>135</v>
      </c>
      <c r="F2" s="91"/>
      <c r="G2" s="91"/>
      <c r="H2" s="91"/>
      <c r="I2" s="91"/>
      <c r="J2" s="24"/>
      <c r="K2" s="24"/>
      <c r="L2" s="24"/>
      <c r="M2" s="24"/>
      <c r="N2" s="24"/>
      <c r="O2" s="24"/>
      <c r="P2" s="24"/>
      <c r="Q2" s="24"/>
      <c r="R2" s="24"/>
      <c r="S2" s="24"/>
      <c r="T2" s="24"/>
    </row>
    <row r="3" spans="1:20" ht="17.100000000000001" customHeight="1">
      <c r="A3" s="102" t="s">
        <v>138</v>
      </c>
      <c r="B3" s="102"/>
      <c r="C3" s="102"/>
      <c r="D3" s="102"/>
      <c r="E3" s="92" t="s">
        <v>137</v>
      </c>
      <c r="F3" s="92"/>
      <c r="G3" s="92"/>
      <c r="H3" s="92"/>
      <c r="I3" s="92"/>
      <c r="J3" s="24"/>
      <c r="K3" s="24"/>
      <c r="L3" s="24"/>
      <c r="M3" s="24"/>
      <c r="N3" s="24"/>
      <c r="O3" s="24"/>
      <c r="P3" s="24"/>
      <c r="Q3" s="24"/>
      <c r="R3" s="24"/>
      <c r="S3" s="24"/>
      <c r="T3" s="24"/>
    </row>
    <row r="4" spans="1:20" ht="17.100000000000001" customHeight="1">
      <c r="A4" s="133" t="s">
        <v>277</v>
      </c>
      <c r="B4" s="133"/>
      <c r="C4" s="133"/>
      <c r="D4" s="133"/>
      <c r="E4" s="90"/>
      <c r="F4" s="90"/>
      <c r="G4" s="90"/>
      <c r="H4" s="90"/>
      <c r="I4" s="90"/>
      <c r="J4" s="24"/>
      <c r="K4" s="24"/>
      <c r="L4" s="24"/>
      <c r="M4" s="24"/>
      <c r="N4" s="24"/>
      <c r="O4" s="24"/>
      <c r="P4" s="24"/>
      <c r="Q4" s="24"/>
      <c r="R4" s="24"/>
      <c r="S4" s="24"/>
      <c r="T4" s="24"/>
    </row>
    <row r="5" spans="1:20" s="1" customFormat="1" ht="12" customHeight="1">
      <c r="A5" s="67"/>
      <c r="B5" s="67"/>
      <c r="C5" s="67"/>
      <c r="D5" s="67"/>
      <c r="E5" s="8"/>
      <c r="I5" s="68"/>
      <c r="J5" s="8"/>
      <c r="K5" s="8"/>
      <c r="L5" s="8"/>
      <c r="M5" s="8"/>
      <c r="N5" s="8"/>
      <c r="O5" s="8"/>
      <c r="P5" s="8"/>
      <c r="Q5" s="8"/>
      <c r="R5" s="8"/>
      <c r="S5" s="8"/>
      <c r="T5" s="8"/>
    </row>
    <row r="6" spans="1:20" ht="21" customHeight="1">
      <c r="A6" s="106" t="s">
        <v>139</v>
      </c>
      <c r="B6" s="106"/>
      <c r="C6" s="106"/>
      <c r="D6" s="106"/>
      <c r="E6" s="106"/>
      <c r="F6" s="106"/>
      <c r="G6" s="106"/>
      <c r="H6" s="106"/>
      <c r="I6" s="106"/>
      <c r="J6" s="25"/>
      <c r="K6" s="25"/>
      <c r="L6" s="25"/>
      <c r="M6" s="25"/>
      <c r="N6" s="25"/>
      <c r="O6" s="25"/>
      <c r="P6" s="25"/>
      <c r="Q6" s="25"/>
      <c r="R6" s="25"/>
      <c r="S6" s="25"/>
      <c r="T6" s="25"/>
    </row>
    <row r="7" spans="1:20" s="2" customFormat="1" ht="20.100000000000001" customHeight="1">
      <c r="A7" s="106" t="s">
        <v>278</v>
      </c>
      <c r="B7" s="106"/>
      <c r="C7" s="106"/>
      <c r="D7" s="106"/>
      <c r="E7" s="106"/>
      <c r="F7" s="106"/>
      <c r="G7" s="106"/>
      <c r="H7" s="106"/>
      <c r="I7" s="106"/>
      <c r="J7" s="26"/>
      <c r="K7" s="26"/>
      <c r="L7" s="26"/>
      <c r="M7" s="26"/>
      <c r="N7" s="26"/>
      <c r="O7" s="26"/>
      <c r="P7" s="26"/>
      <c r="Q7" s="26"/>
      <c r="R7" s="26"/>
      <c r="S7" s="26"/>
      <c r="T7" s="26"/>
    </row>
    <row r="8" spans="1:20" s="2" customFormat="1" ht="18" customHeight="1">
      <c r="A8" s="132" t="s">
        <v>807</v>
      </c>
      <c r="B8" s="107"/>
      <c r="C8" s="107"/>
      <c r="D8" s="107"/>
      <c r="E8" s="107"/>
      <c r="F8" s="107"/>
      <c r="G8" s="107"/>
      <c r="H8" s="107"/>
      <c r="I8" s="107"/>
      <c r="J8" s="27"/>
      <c r="K8" s="27"/>
      <c r="L8" s="27"/>
      <c r="M8" s="27"/>
      <c r="N8" s="27"/>
      <c r="O8" s="27"/>
      <c r="P8" s="27"/>
      <c r="Q8" s="27"/>
      <c r="R8" s="27"/>
      <c r="S8" s="27"/>
      <c r="T8" s="27"/>
    </row>
    <row r="9" spans="1:20" s="2" customFormat="1" ht="12" customHeight="1">
      <c r="A9" s="73"/>
      <c r="B9" s="73"/>
      <c r="C9" s="73"/>
      <c r="D9" s="73"/>
      <c r="E9" s="73"/>
      <c r="F9" s="73"/>
      <c r="G9" s="73"/>
      <c r="H9" s="73"/>
      <c r="I9" s="73"/>
      <c r="J9" s="27"/>
      <c r="K9" s="27"/>
      <c r="L9" s="27"/>
      <c r="M9" s="27"/>
      <c r="N9" s="27"/>
      <c r="O9" s="27"/>
      <c r="P9" s="27"/>
      <c r="Q9" s="27"/>
      <c r="R9" s="27"/>
      <c r="S9" s="27"/>
      <c r="T9" s="27"/>
    </row>
    <row r="10" spans="1:20" s="3" customFormat="1" ht="18" customHeight="1">
      <c r="A10" s="110" t="s">
        <v>4</v>
      </c>
      <c r="B10" s="110" t="s">
        <v>142</v>
      </c>
      <c r="C10" s="116" t="s">
        <v>143</v>
      </c>
      <c r="D10" s="117"/>
      <c r="E10" s="108" t="s">
        <v>144</v>
      </c>
      <c r="F10" s="109"/>
      <c r="G10" s="108" t="s">
        <v>145</v>
      </c>
      <c r="H10" s="109"/>
      <c r="I10" s="113" t="s">
        <v>10</v>
      </c>
    </row>
    <row r="11" spans="1:20" s="3" customFormat="1" ht="30" customHeight="1">
      <c r="A11" s="111"/>
      <c r="B11" s="112"/>
      <c r="C11" s="118"/>
      <c r="D11" s="119"/>
      <c r="E11" s="10" t="s">
        <v>146</v>
      </c>
      <c r="F11" s="10" t="s">
        <v>147</v>
      </c>
      <c r="G11" s="10" t="s">
        <v>146</v>
      </c>
      <c r="H11" s="10" t="s">
        <v>147</v>
      </c>
      <c r="I11" s="111"/>
    </row>
    <row r="12" spans="1:20" s="3" customFormat="1" ht="23.25" customHeight="1">
      <c r="A12" s="71">
        <v>1</v>
      </c>
      <c r="B12" s="64" t="s">
        <v>745</v>
      </c>
      <c r="C12" s="13" t="s">
        <v>746</v>
      </c>
      <c r="D12" s="14" t="s">
        <v>186</v>
      </c>
      <c r="E12" s="78"/>
      <c r="F12" s="15" t="str">
        <f t="shared" ref="F12:F48" si="0">IF(AND(E12&gt;=90),"Xuất sắc",IF(AND(E12&gt;=80),"Tốt",IF(AND(E12&gt;=70),"Khá",IF(AND(E12&gt;=60),"TB",IF(AND(E12&gt;=50),"TB",IF(AND(E12&lt;50),IF(AND(E12&gt;0),"Yếu",IF(AND(E12=0),"Không XL"," "))))))))</f>
        <v>Không XL</v>
      </c>
      <c r="G12" s="71"/>
      <c r="H12" s="15" t="str">
        <f t="shared" ref="H12:H48" si="1">IF(AND(G12&gt;=90),"Xuất sắc",IF(AND(G12&gt;=80),"Tốt",IF(AND(G12&gt;=70),"Khá",IF(AND(G12&gt;=60),"TB",IF(AND(G12&gt;=50),"TB",IF(AND(G12&lt;50),IF(AND(G12&gt;0),"Yếu",IF(AND(G12=0),"Không XL"," "))))))))</f>
        <v>Không XL</v>
      </c>
      <c r="I12" s="31"/>
    </row>
    <row r="13" spans="1:20" s="3" customFormat="1" ht="23.25" customHeight="1">
      <c r="A13" s="71">
        <v>2</v>
      </c>
      <c r="B13" s="64" t="s">
        <v>747</v>
      </c>
      <c r="C13" s="13" t="s">
        <v>748</v>
      </c>
      <c r="D13" s="14" t="s">
        <v>310</v>
      </c>
      <c r="E13" s="78"/>
      <c r="F13" s="15" t="str">
        <f t="shared" si="0"/>
        <v>Không XL</v>
      </c>
      <c r="G13" s="71"/>
      <c r="H13" s="15" t="str">
        <f t="shared" si="1"/>
        <v>Không XL</v>
      </c>
      <c r="I13" s="31"/>
    </row>
    <row r="14" spans="1:20" s="3" customFormat="1" ht="23.25" customHeight="1">
      <c r="A14" s="71">
        <v>3</v>
      </c>
      <c r="B14" s="64" t="s">
        <v>749</v>
      </c>
      <c r="C14" s="13" t="s">
        <v>750</v>
      </c>
      <c r="D14" s="14" t="s">
        <v>311</v>
      </c>
      <c r="E14" s="78"/>
      <c r="F14" s="15" t="str">
        <f t="shared" si="0"/>
        <v>Không XL</v>
      </c>
      <c r="G14" s="71"/>
      <c r="H14" s="15" t="str">
        <f t="shared" si="1"/>
        <v>Không XL</v>
      </c>
      <c r="I14" s="31"/>
    </row>
    <row r="15" spans="1:20" s="3" customFormat="1" ht="23.25" customHeight="1">
      <c r="A15" s="71">
        <v>4</v>
      </c>
      <c r="B15" s="64" t="s">
        <v>751</v>
      </c>
      <c r="C15" s="13" t="s">
        <v>241</v>
      </c>
      <c r="D15" s="14" t="s">
        <v>165</v>
      </c>
      <c r="E15" s="78"/>
      <c r="F15" s="15" t="str">
        <f t="shared" si="0"/>
        <v>Không XL</v>
      </c>
      <c r="G15" s="71"/>
      <c r="H15" s="15" t="str">
        <f t="shared" si="1"/>
        <v>Không XL</v>
      </c>
      <c r="I15" s="31"/>
    </row>
    <row r="16" spans="1:20" s="3" customFormat="1" ht="23.25" customHeight="1">
      <c r="A16" s="71">
        <v>5</v>
      </c>
      <c r="B16" s="64" t="s">
        <v>752</v>
      </c>
      <c r="C16" s="13" t="s">
        <v>188</v>
      </c>
      <c r="D16" s="14" t="s">
        <v>165</v>
      </c>
      <c r="E16" s="78"/>
      <c r="F16" s="15" t="str">
        <f t="shared" si="0"/>
        <v>Không XL</v>
      </c>
      <c r="G16" s="71"/>
      <c r="H16" s="15" t="str">
        <f t="shared" si="1"/>
        <v>Không XL</v>
      </c>
      <c r="I16" s="31"/>
    </row>
    <row r="17" spans="1:9" s="3" customFormat="1" ht="23.25" customHeight="1">
      <c r="A17" s="71">
        <v>6</v>
      </c>
      <c r="B17" s="64" t="s">
        <v>753</v>
      </c>
      <c r="C17" s="13" t="s">
        <v>754</v>
      </c>
      <c r="D17" s="14" t="s">
        <v>231</v>
      </c>
      <c r="E17" s="78"/>
      <c r="F17" s="15" t="str">
        <f t="shared" si="0"/>
        <v>Không XL</v>
      </c>
      <c r="G17" s="71"/>
      <c r="H17" s="15" t="str">
        <f t="shared" si="1"/>
        <v>Không XL</v>
      </c>
      <c r="I17" s="31"/>
    </row>
    <row r="18" spans="1:9" s="3" customFormat="1" ht="23.25" customHeight="1">
      <c r="A18" s="71">
        <v>7</v>
      </c>
      <c r="B18" s="64" t="s">
        <v>755</v>
      </c>
      <c r="C18" s="13" t="s">
        <v>216</v>
      </c>
      <c r="D18" s="14" t="s">
        <v>231</v>
      </c>
      <c r="E18" s="78"/>
      <c r="F18" s="15" t="str">
        <f t="shared" si="0"/>
        <v>Không XL</v>
      </c>
      <c r="G18" s="71"/>
      <c r="H18" s="15" t="str">
        <f t="shared" si="1"/>
        <v>Không XL</v>
      </c>
      <c r="I18" s="31"/>
    </row>
    <row r="19" spans="1:9" s="3" customFormat="1" ht="23.25" customHeight="1">
      <c r="A19" s="71">
        <v>8</v>
      </c>
      <c r="B19" s="64" t="s">
        <v>756</v>
      </c>
      <c r="C19" s="13" t="s">
        <v>413</v>
      </c>
      <c r="D19" s="14" t="s">
        <v>191</v>
      </c>
      <c r="E19" s="78"/>
      <c r="F19" s="15" t="str">
        <f t="shared" si="0"/>
        <v>Không XL</v>
      </c>
      <c r="G19" s="71"/>
      <c r="H19" s="15" t="str">
        <f t="shared" si="1"/>
        <v>Không XL</v>
      </c>
      <c r="I19" s="31"/>
    </row>
    <row r="20" spans="1:9" s="3" customFormat="1" ht="23.25" customHeight="1">
      <c r="A20" s="71">
        <v>9</v>
      </c>
      <c r="B20" s="64" t="s">
        <v>757</v>
      </c>
      <c r="C20" s="13" t="s">
        <v>285</v>
      </c>
      <c r="D20" s="14" t="s">
        <v>191</v>
      </c>
      <c r="E20" s="78"/>
      <c r="F20" s="15" t="str">
        <f t="shared" si="0"/>
        <v>Không XL</v>
      </c>
      <c r="G20" s="71"/>
      <c r="H20" s="15" t="str">
        <f t="shared" si="1"/>
        <v>Không XL</v>
      </c>
      <c r="I20" s="31"/>
    </row>
    <row r="21" spans="1:9" s="3" customFormat="1" ht="23.25" customHeight="1">
      <c r="A21" s="71">
        <v>10</v>
      </c>
      <c r="B21" s="64" t="s">
        <v>758</v>
      </c>
      <c r="C21" s="13" t="s">
        <v>252</v>
      </c>
      <c r="D21" s="14" t="s">
        <v>249</v>
      </c>
      <c r="E21" s="78"/>
      <c r="F21" s="15" t="str">
        <f t="shared" si="0"/>
        <v>Không XL</v>
      </c>
      <c r="G21" s="71"/>
      <c r="H21" s="15" t="str">
        <f t="shared" si="1"/>
        <v>Không XL</v>
      </c>
      <c r="I21" s="31" t="s">
        <v>193</v>
      </c>
    </row>
    <row r="22" spans="1:9" s="3" customFormat="1" ht="23.25" customHeight="1">
      <c r="A22" s="71">
        <v>11</v>
      </c>
      <c r="B22" s="64" t="s">
        <v>759</v>
      </c>
      <c r="C22" s="13" t="s">
        <v>760</v>
      </c>
      <c r="D22" s="14" t="s">
        <v>232</v>
      </c>
      <c r="E22" s="78"/>
      <c r="F22" s="15" t="str">
        <f t="shared" si="0"/>
        <v>Không XL</v>
      </c>
      <c r="G22" s="71"/>
      <c r="H22" s="15" t="str">
        <f t="shared" si="1"/>
        <v>Không XL</v>
      </c>
      <c r="I22" s="31" t="s">
        <v>211</v>
      </c>
    </row>
    <row r="23" spans="1:9" s="3" customFormat="1" ht="23.25" customHeight="1">
      <c r="A23" s="71">
        <v>12</v>
      </c>
      <c r="B23" s="64" t="s">
        <v>761</v>
      </c>
      <c r="C23" s="13" t="s">
        <v>762</v>
      </c>
      <c r="D23" s="14" t="s">
        <v>279</v>
      </c>
      <c r="E23" s="78"/>
      <c r="F23" s="15" t="str">
        <f t="shared" si="0"/>
        <v>Không XL</v>
      </c>
      <c r="G23" s="71"/>
      <c r="H23" s="15" t="str">
        <f t="shared" si="1"/>
        <v>Không XL</v>
      </c>
      <c r="I23" s="31" t="s">
        <v>223</v>
      </c>
    </row>
    <row r="24" spans="1:9" s="3" customFormat="1" ht="23.25" customHeight="1">
      <c r="A24" s="71">
        <v>13</v>
      </c>
      <c r="B24" s="64" t="s">
        <v>763</v>
      </c>
      <c r="C24" s="13" t="s">
        <v>174</v>
      </c>
      <c r="D24" s="14" t="s">
        <v>235</v>
      </c>
      <c r="E24" s="78"/>
      <c r="F24" s="15" t="str">
        <f t="shared" si="0"/>
        <v>Không XL</v>
      </c>
      <c r="G24" s="71"/>
      <c r="H24" s="15" t="str">
        <f t="shared" si="1"/>
        <v>Không XL</v>
      </c>
      <c r="I24" s="31"/>
    </row>
    <row r="25" spans="1:9" s="3" customFormat="1" ht="23.25" customHeight="1">
      <c r="A25" s="71">
        <v>14</v>
      </c>
      <c r="B25" s="64" t="s">
        <v>764</v>
      </c>
      <c r="C25" s="13" t="s">
        <v>765</v>
      </c>
      <c r="D25" s="14" t="s">
        <v>235</v>
      </c>
      <c r="E25" s="78"/>
      <c r="F25" s="15" t="str">
        <f t="shared" si="0"/>
        <v>Không XL</v>
      </c>
      <c r="G25" s="71"/>
      <c r="H25" s="15" t="str">
        <f t="shared" si="1"/>
        <v>Không XL</v>
      </c>
      <c r="I25" s="16"/>
    </row>
    <row r="26" spans="1:9" s="3" customFormat="1" ht="23.25" customHeight="1">
      <c r="A26" s="71">
        <v>15</v>
      </c>
      <c r="B26" s="64" t="s">
        <v>766</v>
      </c>
      <c r="C26" s="13" t="s">
        <v>767</v>
      </c>
      <c r="D26" s="14" t="s">
        <v>169</v>
      </c>
      <c r="E26" s="78"/>
      <c r="F26" s="15" t="str">
        <f t="shared" si="0"/>
        <v>Không XL</v>
      </c>
      <c r="G26" s="71"/>
      <c r="H26" s="15" t="str">
        <f t="shared" si="1"/>
        <v>Không XL</v>
      </c>
      <c r="I26" s="16"/>
    </row>
    <row r="27" spans="1:9" s="3" customFormat="1" ht="23.25" customHeight="1">
      <c r="A27" s="71">
        <v>16</v>
      </c>
      <c r="B27" s="64" t="s">
        <v>768</v>
      </c>
      <c r="C27" s="13" t="s">
        <v>292</v>
      </c>
      <c r="D27" s="14" t="s">
        <v>194</v>
      </c>
      <c r="E27" s="78"/>
      <c r="F27" s="15" t="str">
        <f t="shared" si="0"/>
        <v>Không XL</v>
      </c>
      <c r="G27" s="71"/>
      <c r="H27" s="15" t="str">
        <f t="shared" si="1"/>
        <v>Không XL</v>
      </c>
      <c r="I27" s="16"/>
    </row>
    <row r="28" spans="1:9" s="3" customFormat="1" ht="23.25" customHeight="1">
      <c r="A28" s="71">
        <v>17</v>
      </c>
      <c r="B28" s="64" t="s">
        <v>769</v>
      </c>
      <c r="C28" s="13" t="s">
        <v>309</v>
      </c>
      <c r="D28" s="14" t="s">
        <v>171</v>
      </c>
      <c r="E28" s="78"/>
      <c r="F28" s="15" t="str">
        <f t="shared" si="0"/>
        <v>Không XL</v>
      </c>
      <c r="G28" s="71"/>
      <c r="H28" s="15" t="str">
        <f t="shared" si="1"/>
        <v>Không XL</v>
      </c>
      <c r="I28" s="16"/>
    </row>
    <row r="29" spans="1:9" s="3" customFormat="1" ht="23.25" customHeight="1">
      <c r="A29" s="71">
        <v>18</v>
      </c>
      <c r="B29" s="64" t="s">
        <v>770</v>
      </c>
      <c r="C29" s="13" t="s">
        <v>771</v>
      </c>
      <c r="D29" s="14" t="s">
        <v>304</v>
      </c>
      <c r="E29" s="78"/>
      <c r="F29" s="15" t="str">
        <f t="shared" si="0"/>
        <v>Không XL</v>
      </c>
      <c r="G29" s="71"/>
      <c r="H29" s="15" t="str">
        <f t="shared" si="1"/>
        <v>Không XL</v>
      </c>
      <c r="I29" s="16"/>
    </row>
    <row r="30" spans="1:9" s="3" customFormat="1" ht="23.25" customHeight="1">
      <c r="A30" s="71">
        <v>19</v>
      </c>
      <c r="B30" s="64" t="s">
        <v>772</v>
      </c>
      <c r="C30" s="13" t="s">
        <v>773</v>
      </c>
      <c r="D30" s="14" t="s">
        <v>236</v>
      </c>
      <c r="E30" s="78"/>
      <c r="F30" s="15" t="str">
        <f t="shared" si="0"/>
        <v>Không XL</v>
      </c>
      <c r="G30" s="71"/>
      <c r="H30" s="15" t="str">
        <f t="shared" si="1"/>
        <v>Không XL</v>
      </c>
      <c r="I30" s="31"/>
    </row>
    <row r="31" spans="1:9" s="3" customFormat="1" ht="23.25" customHeight="1">
      <c r="A31" s="71">
        <v>20</v>
      </c>
      <c r="B31" s="64" t="s">
        <v>774</v>
      </c>
      <c r="C31" s="13" t="s">
        <v>775</v>
      </c>
      <c r="D31" s="14" t="s">
        <v>175</v>
      </c>
      <c r="E31" s="78"/>
      <c r="F31" s="15" t="str">
        <f t="shared" si="0"/>
        <v>Không XL</v>
      </c>
      <c r="G31" s="71"/>
      <c r="H31" s="15" t="str">
        <f t="shared" si="1"/>
        <v>Không XL</v>
      </c>
      <c r="I31" s="75"/>
    </row>
    <row r="32" spans="1:9" s="3" customFormat="1" ht="23.25" customHeight="1">
      <c r="A32" s="71">
        <v>21</v>
      </c>
      <c r="B32" s="64" t="s">
        <v>776</v>
      </c>
      <c r="C32" s="13" t="s">
        <v>777</v>
      </c>
      <c r="D32" s="14" t="s">
        <v>175</v>
      </c>
      <c r="E32" s="78"/>
      <c r="F32" s="15" t="str">
        <f t="shared" si="0"/>
        <v>Không XL</v>
      </c>
      <c r="G32" s="71"/>
      <c r="H32" s="15" t="str">
        <f t="shared" si="1"/>
        <v>Không XL</v>
      </c>
      <c r="I32" s="31"/>
    </row>
    <row r="33" spans="1:9" s="3" customFormat="1" ht="23.25" customHeight="1">
      <c r="A33" s="71">
        <v>22</v>
      </c>
      <c r="B33" s="64" t="s">
        <v>778</v>
      </c>
      <c r="C33" s="13" t="s">
        <v>227</v>
      </c>
      <c r="D33" s="14" t="s">
        <v>180</v>
      </c>
      <c r="E33" s="78"/>
      <c r="F33" s="15" t="str">
        <f t="shared" si="0"/>
        <v>Không XL</v>
      </c>
      <c r="G33" s="71"/>
      <c r="H33" s="15" t="str">
        <f t="shared" si="1"/>
        <v>Không XL</v>
      </c>
      <c r="I33" s="31"/>
    </row>
    <row r="34" spans="1:9" s="3" customFormat="1" ht="23.25" customHeight="1">
      <c r="A34" s="71">
        <v>23</v>
      </c>
      <c r="B34" s="64" t="s">
        <v>779</v>
      </c>
      <c r="C34" s="13" t="s">
        <v>780</v>
      </c>
      <c r="D34" s="14" t="s">
        <v>201</v>
      </c>
      <c r="E34" s="78"/>
      <c r="F34" s="15" t="str">
        <f t="shared" si="0"/>
        <v>Không XL</v>
      </c>
      <c r="G34" s="71"/>
      <c r="H34" s="15" t="str">
        <f t="shared" si="1"/>
        <v>Không XL</v>
      </c>
      <c r="I34" s="31"/>
    </row>
    <row r="35" spans="1:9" s="3" customFormat="1" ht="23.25" customHeight="1">
      <c r="A35" s="71">
        <v>24</v>
      </c>
      <c r="B35" s="64" t="s">
        <v>781</v>
      </c>
      <c r="C35" s="13" t="s">
        <v>782</v>
      </c>
      <c r="D35" s="14" t="s">
        <v>783</v>
      </c>
      <c r="E35" s="78"/>
      <c r="F35" s="15" t="str">
        <f t="shared" si="0"/>
        <v>Không XL</v>
      </c>
      <c r="G35" s="71"/>
      <c r="H35" s="15" t="str">
        <f t="shared" si="1"/>
        <v>Không XL</v>
      </c>
      <c r="I35" s="31" t="s">
        <v>184</v>
      </c>
    </row>
    <row r="36" spans="1:9" s="3" customFormat="1" ht="23.25" customHeight="1">
      <c r="A36" s="71">
        <v>25</v>
      </c>
      <c r="B36" s="64" t="s">
        <v>784</v>
      </c>
      <c r="C36" s="13" t="s">
        <v>785</v>
      </c>
      <c r="D36" s="14" t="s">
        <v>264</v>
      </c>
      <c r="E36" s="78"/>
      <c r="F36" s="15" t="str">
        <f t="shared" si="0"/>
        <v>Không XL</v>
      </c>
      <c r="G36" s="71"/>
      <c r="H36" s="15" t="str">
        <f t="shared" si="1"/>
        <v>Không XL</v>
      </c>
      <c r="I36" s="16" t="s">
        <v>189</v>
      </c>
    </row>
    <row r="37" spans="1:9" s="3" customFormat="1" ht="23.25" customHeight="1">
      <c r="A37" s="71">
        <v>26</v>
      </c>
      <c r="B37" s="64" t="s">
        <v>786</v>
      </c>
      <c r="C37" s="13" t="s">
        <v>301</v>
      </c>
      <c r="D37" s="14" t="s">
        <v>203</v>
      </c>
      <c r="E37" s="78"/>
      <c r="F37" s="15" t="str">
        <f t="shared" si="0"/>
        <v>Không XL</v>
      </c>
      <c r="G37" s="71"/>
      <c r="H37" s="15" t="str">
        <f t="shared" si="1"/>
        <v>Không XL</v>
      </c>
      <c r="I37" s="16"/>
    </row>
    <row r="38" spans="1:9" s="3" customFormat="1" ht="23.25" customHeight="1">
      <c r="A38" s="71">
        <v>27</v>
      </c>
      <c r="B38" s="64" t="s">
        <v>787</v>
      </c>
      <c r="C38" s="13" t="s">
        <v>395</v>
      </c>
      <c r="D38" s="14" t="s">
        <v>203</v>
      </c>
      <c r="E38" s="78"/>
      <c r="F38" s="15" t="str">
        <f t="shared" si="0"/>
        <v>Không XL</v>
      </c>
      <c r="G38" s="71"/>
      <c r="H38" s="15" t="str">
        <f t="shared" si="1"/>
        <v>Không XL</v>
      </c>
      <c r="I38" s="16"/>
    </row>
    <row r="39" spans="1:9" s="3" customFormat="1" ht="23.25" customHeight="1">
      <c r="A39" s="71">
        <v>28</v>
      </c>
      <c r="B39" s="64" t="s">
        <v>788</v>
      </c>
      <c r="C39" s="13" t="s">
        <v>789</v>
      </c>
      <c r="D39" s="14" t="s">
        <v>205</v>
      </c>
      <c r="E39" s="78"/>
      <c r="F39" s="15" t="str">
        <f t="shared" si="0"/>
        <v>Không XL</v>
      </c>
      <c r="G39" s="71"/>
      <c r="H39" s="15" t="str">
        <f t="shared" si="1"/>
        <v>Không XL</v>
      </c>
      <c r="I39" s="16" t="s">
        <v>170</v>
      </c>
    </row>
    <row r="40" spans="1:9" s="3" customFormat="1" ht="23.25" customHeight="1">
      <c r="A40" s="71">
        <v>29</v>
      </c>
      <c r="B40" s="64" t="s">
        <v>790</v>
      </c>
      <c r="C40" s="13" t="s">
        <v>791</v>
      </c>
      <c r="D40" s="14" t="s">
        <v>444</v>
      </c>
      <c r="E40" s="78"/>
      <c r="F40" s="15" t="str">
        <f t="shared" si="0"/>
        <v>Không XL</v>
      </c>
      <c r="G40" s="71"/>
      <c r="H40" s="15" t="str">
        <f t="shared" si="1"/>
        <v>Không XL</v>
      </c>
      <c r="I40" s="16"/>
    </row>
    <row r="41" spans="1:9" s="3" customFormat="1" ht="23.25" customHeight="1">
      <c r="A41" s="71">
        <v>30</v>
      </c>
      <c r="B41" s="64" t="s">
        <v>792</v>
      </c>
      <c r="C41" s="13" t="s">
        <v>793</v>
      </c>
      <c r="D41" s="14" t="s">
        <v>444</v>
      </c>
      <c r="E41" s="78"/>
      <c r="F41" s="15" t="str">
        <f t="shared" si="0"/>
        <v>Không XL</v>
      </c>
      <c r="G41" s="71"/>
      <c r="H41" s="15" t="str">
        <f t="shared" si="1"/>
        <v>Không XL</v>
      </c>
      <c r="I41" s="31" t="s">
        <v>167</v>
      </c>
    </row>
    <row r="42" spans="1:9" s="3" customFormat="1" ht="23.25" customHeight="1">
      <c r="A42" s="71">
        <v>31</v>
      </c>
      <c r="B42" s="64" t="s">
        <v>794</v>
      </c>
      <c r="C42" s="13" t="s">
        <v>795</v>
      </c>
      <c r="D42" s="14" t="s">
        <v>215</v>
      </c>
      <c r="E42" s="78"/>
      <c r="F42" s="15" t="str">
        <f t="shared" si="0"/>
        <v>Không XL</v>
      </c>
      <c r="G42" s="71"/>
      <c r="H42" s="15" t="str">
        <f t="shared" si="1"/>
        <v>Không XL</v>
      </c>
      <c r="I42" s="16"/>
    </row>
    <row r="43" spans="1:9" s="3" customFormat="1" ht="23.25" customHeight="1">
      <c r="A43" s="71">
        <v>32</v>
      </c>
      <c r="B43" s="64" t="s">
        <v>796</v>
      </c>
      <c r="C43" s="13" t="s">
        <v>269</v>
      </c>
      <c r="D43" s="14" t="s">
        <v>307</v>
      </c>
      <c r="E43" s="78"/>
      <c r="F43" s="15" t="str">
        <f t="shared" si="0"/>
        <v>Không XL</v>
      </c>
      <c r="G43" s="71"/>
      <c r="H43" s="15" t="str">
        <f t="shared" si="1"/>
        <v>Không XL</v>
      </c>
      <c r="I43" s="16"/>
    </row>
    <row r="44" spans="1:9" s="3" customFormat="1" ht="23.25" customHeight="1">
      <c r="A44" s="71">
        <v>33</v>
      </c>
      <c r="B44" s="64" t="s">
        <v>797</v>
      </c>
      <c r="C44" s="13" t="s">
        <v>798</v>
      </c>
      <c r="D44" s="14" t="s">
        <v>218</v>
      </c>
      <c r="E44" s="78"/>
      <c r="F44" s="15" t="str">
        <f t="shared" si="0"/>
        <v>Không XL</v>
      </c>
      <c r="G44" s="71"/>
      <c r="H44" s="15" t="str">
        <f t="shared" si="1"/>
        <v>Không XL</v>
      </c>
      <c r="I44" s="31"/>
    </row>
    <row r="45" spans="1:9" s="3" customFormat="1" ht="23.25" customHeight="1">
      <c r="A45" s="71">
        <v>34</v>
      </c>
      <c r="B45" s="64" t="s">
        <v>799</v>
      </c>
      <c r="C45" s="13" t="s">
        <v>293</v>
      </c>
      <c r="D45" s="14" t="s">
        <v>245</v>
      </c>
      <c r="E45" s="78"/>
      <c r="F45" s="15" t="str">
        <f t="shared" si="0"/>
        <v>Không XL</v>
      </c>
      <c r="G45" s="71"/>
      <c r="H45" s="15" t="str">
        <f t="shared" si="1"/>
        <v>Không XL</v>
      </c>
      <c r="I45" s="16"/>
    </row>
    <row r="46" spans="1:9" s="3" customFormat="1" ht="23.25" customHeight="1">
      <c r="A46" s="71">
        <v>35</v>
      </c>
      <c r="B46" s="64" t="s">
        <v>800</v>
      </c>
      <c r="C46" s="13" t="s">
        <v>272</v>
      </c>
      <c r="D46" s="14" t="s">
        <v>300</v>
      </c>
      <c r="E46" s="78"/>
      <c r="F46" s="15" t="str">
        <f t="shared" si="0"/>
        <v>Không XL</v>
      </c>
      <c r="G46" s="71"/>
      <c r="H46" s="15" t="str">
        <f t="shared" si="1"/>
        <v>Không XL</v>
      </c>
      <c r="I46" s="31"/>
    </row>
    <row r="47" spans="1:9" s="3" customFormat="1" ht="23.25" customHeight="1">
      <c r="A47" s="71">
        <v>36</v>
      </c>
      <c r="B47" s="64" t="s">
        <v>801</v>
      </c>
      <c r="C47" s="13" t="s">
        <v>802</v>
      </c>
      <c r="D47" s="14" t="s">
        <v>224</v>
      </c>
      <c r="E47" s="78"/>
      <c r="F47" s="15" t="str">
        <f t="shared" si="0"/>
        <v>Không XL</v>
      </c>
      <c r="G47" s="71"/>
      <c r="H47" s="15" t="str">
        <f t="shared" si="1"/>
        <v>Không XL</v>
      </c>
      <c r="I47" s="16"/>
    </row>
    <row r="48" spans="1:9" s="3" customFormat="1" ht="23.25" customHeight="1">
      <c r="A48" s="71">
        <v>37</v>
      </c>
      <c r="B48" s="64" t="s">
        <v>803</v>
      </c>
      <c r="C48" s="13" t="s">
        <v>804</v>
      </c>
      <c r="D48" s="14" t="s">
        <v>263</v>
      </c>
      <c r="E48" s="78"/>
      <c r="F48" s="15" t="str">
        <f t="shared" si="0"/>
        <v>Không XL</v>
      </c>
      <c r="G48" s="71"/>
      <c r="H48" s="15" t="str">
        <f t="shared" si="1"/>
        <v>Không XL</v>
      </c>
      <c r="I48" s="31"/>
    </row>
    <row r="49" spans="1:9" ht="20.100000000000001" customHeight="1">
      <c r="A49" s="6"/>
      <c r="B49" s="6"/>
      <c r="C49" s="127" t="s">
        <v>148</v>
      </c>
      <c r="D49" s="127"/>
      <c r="E49" s="127"/>
      <c r="F49" s="127"/>
      <c r="G49" s="127"/>
      <c r="H49" s="127"/>
      <c r="I49" s="127"/>
    </row>
    <row r="50" spans="1:9" ht="18" customHeight="1">
      <c r="C50" s="120" t="s">
        <v>149</v>
      </c>
      <c r="D50" s="121"/>
      <c r="E50" s="128" t="s">
        <v>144</v>
      </c>
      <c r="F50" s="129"/>
      <c r="G50" s="128" t="s">
        <v>145</v>
      </c>
      <c r="H50" s="129"/>
      <c r="I50" s="114" t="s">
        <v>10</v>
      </c>
    </row>
    <row r="51" spans="1:9" s="3" customFormat="1" ht="18" customHeight="1">
      <c r="C51" s="122"/>
      <c r="D51" s="123"/>
      <c r="E51" s="10" t="s">
        <v>150</v>
      </c>
      <c r="F51" s="16" t="s">
        <v>151</v>
      </c>
      <c r="G51" s="10" t="s">
        <v>150</v>
      </c>
      <c r="H51" s="16" t="s">
        <v>151</v>
      </c>
      <c r="I51" s="115"/>
    </row>
    <row r="52" spans="1:9" ht="18" customHeight="1">
      <c r="C52" s="103" t="s">
        <v>152</v>
      </c>
      <c r="D52" s="104"/>
      <c r="E52" s="17">
        <f>COUNTIF(F12:F48,"Xuất sắc")</f>
        <v>0</v>
      </c>
      <c r="F52" s="18">
        <f>E52*100/$A$48</f>
        <v>0</v>
      </c>
      <c r="G52" s="17">
        <f>COUNTIF(H12:H48,"Xuất sắc")</f>
        <v>0</v>
      </c>
      <c r="H52" s="18">
        <f>G52*100/$A$48</f>
        <v>0</v>
      </c>
      <c r="I52" s="28"/>
    </row>
    <row r="53" spans="1:9" ht="18" customHeight="1">
      <c r="C53" s="103" t="s">
        <v>153</v>
      </c>
      <c r="D53" s="104"/>
      <c r="E53" s="17">
        <f>COUNTIF(F12:F48,"Tốt")</f>
        <v>0</v>
      </c>
      <c r="F53" s="18">
        <f t="shared" ref="F53:F57" si="2">E53*100/$A$48</f>
        <v>0</v>
      </c>
      <c r="G53" s="17">
        <f>COUNTIF(H12:H48,"Tốt")</f>
        <v>0</v>
      </c>
      <c r="H53" s="18">
        <f t="shared" ref="H53:H57" si="3">G53*100/$A$48</f>
        <v>0</v>
      </c>
      <c r="I53" s="28"/>
    </row>
    <row r="54" spans="1:9" ht="18" customHeight="1">
      <c r="C54" s="103" t="s">
        <v>154</v>
      </c>
      <c r="D54" s="104"/>
      <c r="E54" s="17">
        <f>COUNTIF(F12:F48,"Khá")</f>
        <v>0</v>
      </c>
      <c r="F54" s="18">
        <f t="shared" si="2"/>
        <v>0</v>
      </c>
      <c r="G54" s="17">
        <f>COUNTIF(H12:H48,"Khá")</f>
        <v>0</v>
      </c>
      <c r="H54" s="18">
        <f t="shared" si="3"/>
        <v>0</v>
      </c>
      <c r="I54" s="28"/>
    </row>
    <row r="55" spans="1:9" ht="18" customHeight="1">
      <c r="C55" s="103" t="s">
        <v>155</v>
      </c>
      <c r="D55" s="104"/>
      <c r="E55" s="17">
        <f>COUNTIF(F12:F48,"TB")</f>
        <v>0</v>
      </c>
      <c r="F55" s="18">
        <f t="shared" si="2"/>
        <v>0</v>
      </c>
      <c r="G55" s="17">
        <f>COUNTIF(H12:H48,"TB")</f>
        <v>0</v>
      </c>
      <c r="H55" s="18">
        <f t="shared" si="3"/>
        <v>0</v>
      </c>
      <c r="I55" s="28"/>
    </row>
    <row r="56" spans="1:9" ht="18" customHeight="1">
      <c r="C56" s="103" t="s">
        <v>156</v>
      </c>
      <c r="D56" s="104"/>
      <c r="E56" s="17">
        <f>COUNTIF(F12:F48,"Yếu")</f>
        <v>0</v>
      </c>
      <c r="F56" s="18">
        <f t="shared" si="2"/>
        <v>0</v>
      </c>
      <c r="G56" s="17">
        <f>COUNTIF(H12:H48,"Yếu")</f>
        <v>0</v>
      </c>
      <c r="H56" s="18">
        <f t="shared" si="3"/>
        <v>0</v>
      </c>
      <c r="I56" s="28"/>
    </row>
    <row r="57" spans="1:9" ht="18" customHeight="1" thickBot="1">
      <c r="C57" s="124" t="s">
        <v>157</v>
      </c>
      <c r="D57" s="125"/>
      <c r="E57" s="19">
        <f>COUNTIF(F12:F48,"Không XL")</f>
        <v>37</v>
      </c>
      <c r="F57" s="20">
        <f t="shared" si="2"/>
        <v>100</v>
      </c>
      <c r="G57" s="19">
        <f>COUNTIF(H12:H48,"Không XL")</f>
        <v>37</v>
      </c>
      <c r="H57" s="20">
        <f t="shared" si="3"/>
        <v>100</v>
      </c>
      <c r="I57" s="29"/>
    </row>
    <row r="58" spans="1:9" ht="9" customHeight="1">
      <c r="C58" s="70"/>
      <c r="D58" s="70"/>
      <c r="F58" s="22"/>
    </row>
    <row r="59" spans="1:9" ht="18" customHeight="1">
      <c r="E59" s="126" t="s">
        <v>806</v>
      </c>
      <c r="F59" s="126"/>
      <c r="G59" s="126"/>
      <c r="H59" s="126"/>
      <c r="I59" s="126"/>
    </row>
    <row r="60" spans="1:9" ht="16.5" customHeight="1">
      <c r="A60" s="30"/>
      <c r="B60" s="90" t="s">
        <v>273</v>
      </c>
      <c r="C60" s="90"/>
      <c r="D60" s="90" t="s">
        <v>274</v>
      </c>
      <c r="E60" s="90"/>
      <c r="F60" s="90"/>
      <c r="G60" s="130" t="s">
        <v>275</v>
      </c>
      <c r="H60" s="130"/>
      <c r="I60" s="130"/>
    </row>
    <row r="61" spans="1:9" ht="16.5">
      <c r="D61" s="66"/>
      <c r="I61" s="72"/>
    </row>
    <row r="62" spans="1:9" ht="16.5">
      <c r="D62" s="66"/>
      <c r="I62" s="72"/>
    </row>
    <row r="63" spans="1:9" ht="16.5">
      <c r="D63" s="66"/>
      <c r="I63" s="72"/>
    </row>
    <row r="64" spans="1:9" ht="16.5">
      <c r="D64" s="66"/>
      <c r="I64" s="72"/>
    </row>
    <row r="65" spans="2:9" s="74" customFormat="1" ht="16.5" customHeight="1">
      <c r="B65" s="131" t="s">
        <v>276</v>
      </c>
      <c r="C65" s="131"/>
      <c r="D65" s="131" t="s">
        <v>162</v>
      </c>
      <c r="E65" s="131"/>
      <c r="F65" s="131"/>
      <c r="G65" s="131" t="s">
        <v>805</v>
      </c>
      <c r="H65" s="131"/>
      <c r="I65" s="131"/>
    </row>
  </sheetData>
  <mergeCells count="33">
    <mergeCell ref="B60:C60"/>
    <mergeCell ref="D60:F60"/>
    <mergeCell ref="G60:I60"/>
    <mergeCell ref="B65:C65"/>
    <mergeCell ref="D65:F65"/>
    <mergeCell ref="G65:I65"/>
    <mergeCell ref="E59:I59"/>
    <mergeCell ref="C49:I49"/>
    <mergeCell ref="C50:D51"/>
    <mergeCell ref="E50:F50"/>
    <mergeCell ref="G50:H50"/>
    <mergeCell ref="I50:I51"/>
    <mergeCell ref="C52:D52"/>
    <mergeCell ref="C53:D53"/>
    <mergeCell ref="C54:D54"/>
    <mergeCell ref="C55:D55"/>
    <mergeCell ref="C56:D56"/>
    <mergeCell ref="C57:D57"/>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pageMargins left="0.51181102362204722" right="0.23622047244094491" top="0.35433070866141736" bottom="0.23622047244094491" header="0" footer="0.19685039370078741"/>
  <pageSetup paperSize="9" scale="95" orientation="portrait" r:id="rId1"/>
  <headerFooter differentFirst="1">
    <oddHeader>&amp;C&amp;P</oddHead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7"/>
  <sheetViews>
    <sheetView view="pageBreakPreview" zoomScaleNormal="100" workbookViewId="0">
      <selection activeCell="C16" sqref="C16"/>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02" t="s">
        <v>136</v>
      </c>
      <c r="B2" s="91"/>
      <c r="C2" s="91"/>
      <c r="D2" s="91"/>
      <c r="E2" s="91" t="s">
        <v>135</v>
      </c>
      <c r="F2" s="91"/>
      <c r="G2" s="91"/>
      <c r="H2" s="91"/>
      <c r="I2" s="91"/>
      <c r="J2" s="24"/>
      <c r="K2" s="24"/>
      <c r="L2" s="24"/>
      <c r="M2" s="24"/>
      <c r="N2" s="24"/>
      <c r="O2" s="24"/>
      <c r="P2" s="24"/>
      <c r="Q2" s="24"/>
      <c r="R2" s="24"/>
      <c r="S2" s="24"/>
      <c r="T2" s="24"/>
    </row>
    <row r="3" spans="1:20" ht="17.100000000000001" customHeight="1">
      <c r="A3" s="102" t="s">
        <v>138</v>
      </c>
      <c r="B3" s="102"/>
      <c r="C3" s="102"/>
      <c r="D3" s="102"/>
      <c r="E3" s="92" t="s">
        <v>137</v>
      </c>
      <c r="F3" s="92"/>
      <c r="G3" s="92"/>
      <c r="H3" s="92"/>
      <c r="I3" s="92"/>
      <c r="J3" s="24"/>
      <c r="K3" s="24"/>
      <c r="L3" s="24"/>
      <c r="M3" s="24"/>
      <c r="N3" s="24"/>
      <c r="O3" s="24"/>
      <c r="P3" s="24"/>
      <c r="Q3" s="24"/>
      <c r="R3" s="24"/>
      <c r="S3" s="24"/>
      <c r="T3" s="24"/>
    </row>
    <row r="4" spans="1:20" ht="17.100000000000001" customHeight="1">
      <c r="A4" s="133" t="s">
        <v>277</v>
      </c>
      <c r="B4" s="133"/>
      <c r="C4" s="133"/>
      <c r="D4" s="133"/>
      <c r="E4" s="90"/>
      <c r="F4" s="90"/>
      <c r="G4" s="90"/>
      <c r="H4" s="90"/>
      <c r="I4" s="90"/>
      <c r="J4" s="24"/>
      <c r="K4" s="24"/>
      <c r="L4" s="24"/>
      <c r="M4" s="24"/>
      <c r="N4" s="24"/>
      <c r="O4" s="24"/>
      <c r="P4" s="24"/>
      <c r="Q4" s="24"/>
      <c r="R4" s="24"/>
      <c r="S4" s="24"/>
      <c r="T4" s="24"/>
    </row>
    <row r="5" spans="1:20" s="1" customFormat="1" ht="12" customHeight="1">
      <c r="A5" s="67"/>
      <c r="B5" s="67"/>
      <c r="C5" s="67"/>
      <c r="D5" s="67"/>
      <c r="E5" s="8"/>
      <c r="I5" s="68"/>
      <c r="J5" s="8"/>
      <c r="K5" s="8"/>
      <c r="L5" s="8"/>
      <c r="M5" s="8"/>
      <c r="N5" s="8"/>
      <c r="O5" s="8"/>
      <c r="P5" s="8"/>
      <c r="Q5" s="8"/>
      <c r="R5" s="8"/>
      <c r="S5" s="8"/>
      <c r="T5" s="8"/>
    </row>
    <row r="6" spans="1:20" ht="21" customHeight="1">
      <c r="A6" s="106" t="s">
        <v>139</v>
      </c>
      <c r="B6" s="106"/>
      <c r="C6" s="106"/>
      <c r="D6" s="106"/>
      <c r="E6" s="106"/>
      <c r="F6" s="106"/>
      <c r="G6" s="106"/>
      <c r="H6" s="106"/>
      <c r="I6" s="106"/>
      <c r="J6" s="25"/>
      <c r="K6" s="25"/>
      <c r="L6" s="25"/>
      <c r="M6" s="25"/>
      <c r="N6" s="25"/>
      <c r="O6" s="25"/>
      <c r="P6" s="25"/>
      <c r="Q6" s="25"/>
      <c r="R6" s="25"/>
      <c r="S6" s="25"/>
      <c r="T6" s="25"/>
    </row>
    <row r="7" spans="1:20" s="2" customFormat="1" ht="20.100000000000001" customHeight="1">
      <c r="A7" s="106" t="s">
        <v>278</v>
      </c>
      <c r="B7" s="106"/>
      <c r="C7" s="106"/>
      <c r="D7" s="106"/>
      <c r="E7" s="106"/>
      <c r="F7" s="106"/>
      <c r="G7" s="106"/>
      <c r="H7" s="106"/>
      <c r="I7" s="106"/>
      <c r="J7" s="26"/>
      <c r="K7" s="26"/>
      <c r="L7" s="26"/>
      <c r="M7" s="26"/>
      <c r="N7" s="26"/>
      <c r="O7" s="26"/>
      <c r="P7" s="26"/>
      <c r="Q7" s="26"/>
      <c r="R7" s="26"/>
      <c r="S7" s="26"/>
      <c r="T7" s="26"/>
    </row>
    <row r="8" spans="1:20" s="2" customFormat="1" ht="18" customHeight="1">
      <c r="A8" s="132" t="s">
        <v>808</v>
      </c>
      <c r="B8" s="107"/>
      <c r="C8" s="107"/>
      <c r="D8" s="107"/>
      <c r="E8" s="107"/>
      <c r="F8" s="107"/>
      <c r="G8" s="107"/>
      <c r="H8" s="107"/>
      <c r="I8" s="107"/>
      <c r="J8" s="27"/>
      <c r="K8" s="27"/>
      <c r="L8" s="27"/>
      <c r="M8" s="27"/>
      <c r="N8" s="27"/>
      <c r="O8" s="27"/>
      <c r="P8" s="27"/>
      <c r="Q8" s="27"/>
      <c r="R8" s="27"/>
      <c r="S8" s="27"/>
      <c r="T8" s="27"/>
    </row>
    <row r="9" spans="1:20" s="2" customFormat="1" ht="12" customHeight="1">
      <c r="A9" s="73"/>
      <c r="B9" s="73"/>
      <c r="C9" s="73"/>
      <c r="D9" s="73"/>
      <c r="E9" s="73"/>
      <c r="F9" s="73"/>
      <c r="G9" s="73"/>
      <c r="H9" s="73"/>
      <c r="I9" s="73"/>
      <c r="J9" s="27"/>
      <c r="K9" s="27"/>
      <c r="L9" s="27"/>
      <c r="M9" s="27"/>
      <c r="N9" s="27"/>
      <c r="O9" s="27"/>
      <c r="P9" s="27"/>
      <c r="Q9" s="27"/>
      <c r="R9" s="27"/>
      <c r="S9" s="27"/>
      <c r="T9" s="27"/>
    </row>
    <row r="10" spans="1:20" s="3" customFormat="1" ht="18" customHeight="1">
      <c r="A10" s="110" t="s">
        <v>4</v>
      </c>
      <c r="B10" s="110" t="s">
        <v>142</v>
      </c>
      <c r="C10" s="116" t="s">
        <v>143</v>
      </c>
      <c r="D10" s="117"/>
      <c r="E10" s="108" t="s">
        <v>144</v>
      </c>
      <c r="F10" s="109"/>
      <c r="G10" s="108" t="s">
        <v>145</v>
      </c>
      <c r="H10" s="109"/>
      <c r="I10" s="113" t="s">
        <v>10</v>
      </c>
    </row>
    <row r="11" spans="1:20" s="3" customFormat="1" ht="30" customHeight="1">
      <c r="A11" s="111"/>
      <c r="B11" s="112"/>
      <c r="C11" s="118"/>
      <c r="D11" s="119"/>
      <c r="E11" s="10" t="s">
        <v>146</v>
      </c>
      <c r="F11" s="10" t="s">
        <v>147</v>
      </c>
      <c r="G11" s="10" t="s">
        <v>146</v>
      </c>
      <c r="H11" s="10" t="s">
        <v>147</v>
      </c>
      <c r="I11" s="111"/>
    </row>
    <row r="12" spans="1:20" s="3" customFormat="1" ht="24.75" customHeight="1">
      <c r="A12" s="71">
        <v>1</v>
      </c>
      <c r="B12" s="64" t="s">
        <v>809</v>
      </c>
      <c r="C12" s="13" t="s">
        <v>810</v>
      </c>
      <c r="D12" s="14" t="s">
        <v>186</v>
      </c>
      <c r="E12" s="79"/>
      <c r="F12" s="15" t="str">
        <f t="shared" ref="F12:F50" si="0">IF(AND(E12&gt;=90),"Xuất sắc",IF(AND(E12&gt;=80),"Tốt",IF(AND(E12&gt;=70),"Khá",IF(AND(E12&gt;=60),"TB",IF(AND(E12&gt;=50),"TB",IF(AND(E12&lt;50),IF(AND(E12&gt;0),"Yếu",IF(AND(E12=0),"Không XL"," "))))))))</f>
        <v>Không XL</v>
      </c>
      <c r="G12" s="71"/>
      <c r="H12" s="15" t="str">
        <f t="shared" ref="H12:H50" si="1">IF(AND(G12&gt;=90),"Xuất sắc",IF(AND(G12&gt;=80),"Tốt",IF(AND(G12&gt;=70),"Khá",IF(AND(G12&gt;=60),"TB",IF(AND(G12&gt;=50),"TB",IF(AND(G12&lt;50),IF(AND(G12&gt;0),"Yếu",IF(AND(G12=0),"Không XL"," "))))))))</f>
        <v>Không XL</v>
      </c>
      <c r="I12" s="31" t="s">
        <v>189</v>
      </c>
    </row>
    <row r="13" spans="1:20" s="3" customFormat="1" ht="24.75" customHeight="1">
      <c r="A13" s="71">
        <v>2</v>
      </c>
      <c r="B13" s="64" t="s">
        <v>811</v>
      </c>
      <c r="C13" s="13" t="s">
        <v>182</v>
      </c>
      <c r="D13" s="14" t="s">
        <v>187</v>
      </c>
      <c r="E13" s="79"/>
      <c r="F13" s="15" t="str">
        <f t="shared" si="0"/>
        <v>Không XL</v>
      </c>
      <c r="G13" s="71"/>
      <c r="H13" s="15" t="str">
        <f t="shared" si="1"/>
        <v>Không XL</v>
      </c>
      <c r="I13" s="31"/>
    </row>
    <row r="14" spans="1:20" s="3" customFormat="1" ht="24.75" customHeight="1">
      <c r="A14" s="71">
        <v>3</v>
      </c>
      <c r="B14" s="64" t="s">
        <v>812</v>
      </c>
      <c r="C14" s="13" t="s">
        <v>813</v>
      </c>
      <c r="D14" s="14" t="s">
        <v>187</v>
      </c>
      <c r="E14" s="79"/>
      <c r="F14" s="15" t="str">
        <f t="shared" si="0"/>
        <v>Không XL</v>
      </c>
      <c r="G14" s="71"/>
      <c r="H14" s="15" t="str">
        <f t="shared" si="1"/>
        <v>Không XL</v>
      </c>
      <c r="I14" s="31"/>
    </row>
    <row r="15" spans="1:20" s="3" customFormat="1" ht="24.75" customHeight="1">
      <c r="A15" s="71">
        <v>4</v>
      </c>
      <c r="B15" s="64" t="s">
        <v>814</v>
      </c>
      <c r="C15" s="13" t="s">
        <v>815</v>
      </c>
      <c r="D15" s="14" t="s">
        <v>311</v>
      </c>
      <c r="E15" s="79"/>
      <c r="F15" s="15" t="str">
        <f t="shared" si="0"/>
        <v>Không XL</v>
      </c>
      <c r="G15" s="71"/>
      <c r="H15" s="15" t="str">
        <f t="shared" si="1"/>
        <v>Không XL</v>
      </c>
      <c r="I15" s="31"/>
    </row>
    <row r="16" spans="1:20" s="3" customFormat="1" ht="24.75" customHeight="1">
      <c r="A16" s="71">
        <v>5</v>
      </c>
      <c r="B16" s="64" t="s">
        <v>816</v>
      </c>
      <c r="C16" s="13" t="s">
        <v>817</v>
      </c>
      <c r="D16" s="14" t="s">
        <v>818</v>
      </c>
      <c r="E16" s="79"/>
      <c r="F16" s="15" t="str">
        <f t="shared" si="0"/>
        <v>Không XL</v>
      </c>
      <c r="G16" s="71"/>
      <c r="H16" s="15" t="str">
        <f t="shared" si="1"/>
        <v>Không XL</v>
      </c>
      <c r="I16" s="31"/>
    </row>
    <row r="17" spans="1:9" s="3" customFormat="1" ht="24.75" customHeight="1">
      <c r="A17" s="71">
        <v>6</v>
      </c>
      <c r="B17" s="64" t="s">
        <v>819</v>
      </c>
      <c r="C17" s="13" t="s">
        <v>820</v>
      </c>
      <c r="D17" s="14" t="s">
        <v>231</v>
      </c>
      <c r="E17" s="79"/>
      <c r="F17" s="15" t="str">
        <f t="shared" si="0"/>
        <v>Không XL</v>
      </c>
      <c r="G17" s="71"/>
      <c r="H17" s="15" t="str">
        <f t="shared" si="1"/>
        <v>Không XL</v>
      </c>
      <c r="I17" s="31"/>
    </row>
    <row r="18" spans="1:9" s="3" customFormat="1" ht="24.75" customHeight="1">
      <c r="A18" s="71">
        <v>7</v>
      </c>
      <c r="B18" s="64" t="s">
        <v>821</v>
      </c>
      <c r="C18" s="13" t="s">
        <v>192</v>
      </c>
      <c r="D18" s="14" t="s">
        <v>191</v>
      </c>
      <c r="E18" s="79"/>
      <c r="F18" s="15" t="str">
        <f t="shared" si="0"/>
        <v>Không XL</v>
      </c>
      <c r="G18" s="71"/>
      <c r="H18" s="15" t="str">
        <f t="shared" si="1"/>
        <v>Không XL</v>
      </c>
      <c r="I18" s="31"/>
    </row>
    <row r="19" spans="1:9" s="3" customFormat="1" ht="24.75" customHeight="1">
      <c r="A19" s="71">
        <v>8</v>
      </c>
      <c r="B19" s="64" t="s">
        <v>822</v>
      </c>
      <c r="C19" s="13" t="s">
        <v>227</v>
      </c>
      <c r="D19" s="14" t="s">
        <v>191</v>
      </c>
      <c r="E19" s="79"/>
      <c r="F19" s="15" t="str">
        <f t="shared" si="0"/>
        <v>Không XL</v>
      </c>
      <c r="G19" s="71"/>
      <c r="H19" s="15" t="str">
        <f t="shared" si="1"/>
        <v>Không XL</v>
      </c>
      <c r="I19" s="31"/>
    </row>
    <row r="20" spans="1:9" s="3" customFormat="1" ht="24.75" customHeight="1">
      <c r="A20" s="71">
        <v>9</v>
      </c>
      <c r="B20" s="64" t="s">
        <v>823</v>
      </c>
      <c r="C20" s="13" t="s">
        <v>824</v>
      </c>
      <c r="D20" s="14" t="s">
        <v>249</v>
      </c>
      <c r="E20" s="79"/>
      <c r="F20" s="15" t="str">
        <f t="shared" si="0"/>
        <v>Không XL</v>
      </c>
      <c r="G20" s="71"/>
      <c r="H20" s="15" t="str">
        <f t="shared" si="1"/>
        <v>Không XL</v>
      </c>
      <c r="I20" s="31"/>
    </row>
    <row r="21" spans="1:9" s="3" customFormat="1" ht="24.75" customHeight="1">
      <c r="A21" s="71">
        <v>10</v>
      </c>
      <c r="B21" s="64" t="s">
        <v>825</v>
      </c>
      <c r="C21" s="13" t="s">
        <v>826</v>
      </c>
      <c r="D21" s="14" t="s">
        <v>249</v>
      </c>
      <c r="E21" s="79"/>
      <c r="F21" s="15" t="str">
        <f t="shared" si="0"/>
        <v>Không XL</v>
      </c>
      <c r="G21" s="71"/>
      <c r="H21" s="15" t="str">
        <f t="shared" si="1"/>
        <v>Không XL</v>
      </c>
      <c r="I21" s="31"/>
    </row>
    <row r="22" spans="1:9" s="3" customFormat="1" ht="24.75" customHeight="1">
      <c r="A22" s="71">
        <v>11</v>
      </c>
      <c r="B22" s="64" t="s">
        <v>827</v>
      </c>
      <c r="C22" s="13" t="s">
        <v>265</v>
      </c>
      <c r="D22" s="14" t="s">
        <v>279</v>
      </c>
      <c r="E22" s="79"/>
      <c r="F22" s="15" t="str">
        <f t="shared" si="0"/>
        <v>Không XL</v>
      </c>
      <c r="G22" s="71"/>
      <c r="H22" s="15" t="str">
        <f t="shared" si="1"/>
        <v>Không XL</v>
      </c>
      <c r="I22" s="31" t="s">
        <v>193</v>
      </c>
    </row>
    <row r="23" spans="1:9" s="3" customFormat="1" ht="24.75" customHeight="1">
      <c r="A23" s="71">
        <v>12</v>
      </c>
      <c r="B23" s="64" t="s">
        <v>828</v>
      </c>
      <c r="C23" s="13" t="s">
        <v>266</v>
      </c>
      <c r="D23" s="14" t="s">
        <v>235</v>
      </c>
      <c r="E23" s="79"/>
      <c r="F23" s="15" t="str">
        <f t="shared" si="0"/>
        <v>Không XL</v>
      </c>
      <c r="G23" s="71"/>
      <c r="H23" s="15" t="str">
        <f t="shared" si="1"/>
        <v>Không XL</v>
      </c>
      <c r="I23" s="31"/>
    </row>
    <row r="24" spans="1:9" s="3" customFormat="1" ht="24.75" customHeight="1">
      <c r="A24" s="71">
        <v>13</v>
      </c>
      <c r="B24" s="64" t="s">
        <v>829</v>
      </c>
      <c r="C24" s="13" t="s">
        <v>192</v>
      </c>
      <c r="D24" s="14" t="s">
        <v>169</v>
      </c>
      <c r="E24" s="79"/>
      <c r="F24" s="15" t="str">
        <f t="shared" si="0"/>
        <v>Không XL</v>
      </c>
      <c r="G24" s="71"/>
      <c r="H24" s="15" t="str">
        <f t="shared" si="1"/>
        <v>Không XL</v>
      </c>
      <c r="I24" s="31"/>
    </row>
    <row r="25" spans="1:9" s="3" customFormat="1" ht="24.75" customHeight="1">
      <c r="A25" s="71">
        <v>14</v>
      </c>
      <c r="B25" s="64" t="s">
        <v>830</v>
      </c>
      <c r="C25" s="13" t="s">
        <v>831</v>
      </c>
      <c r="D25" s="14" t="s">
        <v>171</v>
      </c>
      <c r="E25" s="79"/>
      <c r="F25" s="15" t="str">
        <f t="shared" si="0"/>
        <v>Không XL</v>
      </c>
      <c r="G25" s="71"/>
      <c r="H25" s="15" t="str">
        <f t="shared" si="1"/>
        <v>Không XL</v>
      </c>
      <c r="I25" s="16"/>
    </row>
    <row r="26" spans="1:9" s="3" customFormat="1" ht="24.75" customHeight="1">
      <c r="A26" s="71">
        <v>15</v>
      </c>
      <c r="B26" s="64" t="s">
        <v>832</v>
      </c>
      <c r="C26" s="13" t="s">
        <v>833</v>
      </c>
      <c r="D26" s="14" t="s">
        <v>171</v>
      </c>
      <c r="E26" s="79"/>
      <c r="F26" s="15" t="str">
        <f t="shared" si="0"/>
        <v>Không XL</v>
      </c>
      <c r="G26" s="71"/>
      <c r="H26" s="15" t="str">
        <f t="shared" si="1"/>
        <v>Không XL</v>
      </c>
      <c r="I26" s="16"/>
    </row>
    <row r="27" spans="1:9" s="3" customFormat="1" ht="24.75" customHeight="1">
      <c r="A27" s="71">
        <v>16</v>
      </c>
      <c r="B27" s="64" t="s">
        <v>834</v>
      </c>
      <c r="C27" s="13" t="s">
        <v>835</v>
      </c>
      <c r="D27" s="14" t="s">
        <v>171</v>
      </c>
      <c r="E27" s="79"/>
      <c r="F27" s="15" t="str">
        <f t="shared" si="0"/>
        <v>Không XL</v>
      </c>
      <c r="G27" s="71"/>
      <c r="H27" s="15" t="str">
        <f t="shared" si="1"/>
        <v>Không XL</v>
      </c>
      <c r="I27" s="16"/>
    </row>
    <row r="28" spans="1:9" s="3" customFormat="1" ht="24.75" customHeight="1">
      <c r="A28" s="71">
        <v>17</v>
      </c>
      <c r="B28" s="64" t="s">
        <v>836</v>
      </c>
      <c r="C28" s="13" t="s">
        <v>176</v>
      </c>
      <c r="D28" s="14" t="s">
        <v>837</v>
      </c>
      <c r="E28" s="79"/>
      <c r="F28" s="15" t="str">
        <f t="shared" si="0"/>
        <v>Không XL</v>
      </c>
      <c r="G28" s="71"/>
      <c r="H28" s="15" t="str">
        <f t="shared" si="1"/>
        <v>Không XL</v>
      </c>
      <c r="I28" s="16"/>
    </row>
    <row r="29" spans="1:9" s="3" customFormat="1" ht="24.75" customHeight="1">
      <c r="A29" s="71">
        <v>18</v>
      </c>
      <c r="B29" s="64" t="s">
        <v>838</v>
      </c>
      <c r="C29" s="13" t="s">
        <v>839</v>
      </c>
      <c r="D29" s="14" t="s">
        <v>196</v>
      </c>
      <c r="E29" s="79"/>
      <c r="F29" s="15" t="str">
        <f t="shared" si="0"/>
        <v>Không XL</v>
      </c>
      <c r="G29" s="71"/>
      <c r="H29" s="15" t="str">
        <f t="shared" si="1"/>
        <v>Không XL</v>
      </c>
      <c r="I29" s="16"/>
    </row>
    <row r="30" spans="1:9" s="3" customFormat="1" ht="24.75" customHeight="1">
      <c r="A30" s="71">
        <v>19</v>
      </c>
      <c r="B30" s="64" t="s">
        <v>840</v>
      </c>
      <c r="C30" s="13" t="s">
        <v>841</v>
      </c>
      <c r="D30" s="14" t="s">
        <v>196</v>
      </c>
      <c r="E30" s="79"/>
      <c r="F30" s="15" t="str">
        <f t="shared" si="0"/>
        <v>Không XL</v>
      </c>
      <c r="G30" s="71"/>
      <c r="H30" s="15" t="str">
        <f t="shared" si="1"/>
        <v>Không XL</v>
      </c>
      <c r="I30" s="31"/>
    </row>
    <row r="31" spans="1:9" s="3" customFormat="1" ht="24.75" customHeight="1">
      <c r="A31" s="71">
        <v>20</v>
      </c>
      <c r="B31" s="64" t="s">
        <v>842</v>
      </c>
      <c r="C31" s="13" t="s">
        <v>843</v>
      </c>
      <c r="D31" s="14" t="s">
        <v>236</v>
      </c>
      <c r="E31" s="79"/>
      <c r="F31" s="15" t="str">
        <f t="shared" si="0"/>
        <v>Không XL</v>
      </c>
      <c r="G31" s="71"/>
      <c r="H31" s="15" t="str">
        <f t="shared" si="1"/>
        <v>Không XL</v>
      </c>
      <c r="I31" s="31" t="s">
        <v>211</v>
      </c>
    </row>
    <row r="32" spans="1:9" s="3" customFormat="1" ht="24.75" customHeight="1">
      <c r="A32" s="71">
        <v>21</v>
      </c>
      <c r="B32" s="64" t="s">
        <v>844</v>
      </c>
      <c r="C32" s="13" t="s">
        <v>845</v>
      </c>
      <c r="D32" s="14" t="s">
        <v>846</v>
      </c>
      <c r="E32" s="79"/>
      <c r="F32" s="15" t="str">
        <f t="shared" si="0"/>
        <v>Không XL</v>
      </c>
      <c r="G32" s="71"/>
      <c r="H32" s="15" t="str">
        <f t="shared" si="1"/>
        <v>Không XL</v>
      </c>
      <c r="I32" s="31" t="s">
        <v>167</v>
      </c>
    </row>
    <row r="33" spans="1:9" s="3" customFormat="1" ht="24.75" customHeight="1">
      <c r="A33" s="71">
        <v>22</v>
      </c>
      <c r="B33" s="64" t="s">
        <v>847</v>
      </c>
      <c r="C33" s="13" t="s">
        <v>848</v>
      </c>
      <c r="D33" s="14" t="s">
        <v>180</v>
      </c>
      <c r="E33" s="79"/>
      <c r="F33" s="15" t="str">
        <f t="shared" si="0"/>
        <v>Không XL</v>
      </c>
      <c r="G33" s="71"/>
      <c r="H33" s="15" t="str">
        <f t="shared" si="1"/>
        <v>Không XL</v>
      </c>
      <c r="I33" s="31"/>
    </row>
    <row r="34" spans="1:9" s="3" customFormat="1" ht="24.75" customHeight="1">
      <c r="A34" s="71">
        <v>23</v>
      </c>
      <c r="B34" s="64" t="s">
        <v>849</v>
      </c>
      <c r="C34" s="13" t="s">
        <v>850</v>
      </c>
      <c r="D34" s="14" t="s">
        <v>201</v>
      </c>
      <c r="E34" s="79"/>
      <c r="F34" s="15" t="str">
        <f t="shared" si="0"/>
        <v>Không XL</v>
      </c>
      <c r="G34" s="71"/>
      <c r="H34" s="15" t="str">
        <f t="shared" si="1"/>
        <v>Không XL</v>
      </c>
      <c r="I34" s="31" t="s">
        <v>184</v>
      </c>
    </row>
    <row r="35" spans="1:9" s="3" customFormat="1" ht="24.75" customHeight="1">
      <c r="A35" s="71">
        <v>24</v>
      </c>
      <c r="B35" s="64" t="s">
        <v>851</v>
      </c>
      <c r="C35" s="13" t="s">
        <v>852</v>
      </c>
      <c r="D35" s="14" t="s">
        <v>201</v>
      </c>
      <c r="E35" s="79"/>
      <c r="F35" s="15" t="str">
        <f t="shared" si="0"/>
        <v>Không XL</v>
      </c>
      <c r="G35" s="71"/>
      <c r="H35" s="15" t="str">
        <f t="shared" si="1"/>
        <v>Không XL</v>
      </c>
      <c r="I35" s="31" t="s">
        <v>170</v>
      </c>
    </row>
    <row r="36" spans="1:9" s="3" customFormat="1" ht="24.75" customHeight="1">
      <c r="A36" s="71">
        <v>25</v>
      </c>
      <c r="B36" s="64" t="s">
        <v>853</v>
      </c>
      <c r="C36" s="13" t="s">
        <v>854</v>
      </c>
      <c r="D36" s="14" t="s">
        <v>181</v>
      </c>
      <c r="E36" s="79"/>
      <c r="F36" s="15" t="str">
        <f t="shared" si="0"/>
        <v>Không XL</v>
      </c>
      <c r="G36" s="71"/>
      <c r="H36" s="15" t="str">
        <f t="shared" si="1"/>
        <v>Không XL</v>
      </c>
      <c r="I36" s="16"/>
    </row>
    <row r="37" spans="1:9" s="3" customFormat="1" ht="24.75" customHeight="1">
      <c r="A37" s="71">
        <v>26</v>
      </c>
      <c r="B37" s="64" t="s">
        <v>855</v>
      </c>
      <c r="C37" s="13" t="s">
        <v>254</v>
      </c>
      <c r="D37" s="14" t="s">
        <v>496</v>
      </c>
      <c r="E37" s="79"/>
      <c r="F37" s="15" t="str">
        <f t="shared" si="0"/>
        <v>Không XL</v>
      </c>
      <c r="G37" s="71"/>
      <c r="H37" s="15" t="str">
        <f t="shared" si="1"/>
        <v>Không XL</v>
      </c>
      <c r="I37" s="16"/>
    </row>
    <row r="38" spans="1:9" s="3" customFormat="1" ht="24.75" customHeight="1">
      <c r="A38" s="79">
        <v>27</v>
      </c>
      <c r="B38" s="64" t="s">
        <v>856</v>
      </c>
      <c r="C38" s="13" t="s">
        <v>857</v>
      </c>
      <c r="D38" s="14" t="s">
        <v>239</v>
      </c>
      <c r="E38" s="79"/>
      <c r="F38" s="15" t="str">
        <f t="shared" si="0"/>
        <v>Không XL</v>
      </c>
      <c r="G38" s="71"/>
      <c r="H38" s="15" t="str">
        <f t="shared" si="1"/>
        <v>Không XL</v>
      </c>
      <c r="I38" s="65"/>
    </row>
    <row r="39" spans="1:9" s="3" customFormat="1" ht="24.75" customHeight="1">
      <c r="A39" s="79">
        <v>28</v>
      </c>
      <c r="B39" s="64" t="s">
        <v>858</v>
      </c>
      <c r="C39" s="13" t="s">
        <v>265</v>
      </c>
      <c r="D39" s="14" t="s">
        <v>271</v>
      </c>
      <c r="E39" s="79"/>
      <c r="F39" s="15" t="str">
        <f t="shared" si="0"/>
        <v>Không XL</v>
      </c>
      <c r="G39" s="71"/>
      <c r="H39" s="15" t="str">
        <f t="shared" si="1"/>
        <v>Không XL</v>
      </c>
      <c r="I39" s="16"/>
    </row>
    <row r="40" spans="1:9" s="3" customFormat="1" ht="24.75" customHeight="1">
      <c r="A40" s="79">
        <v>29</v>
      </c>
      <c r="B40" s="64" t="s">
        <v>859</v>
      </c>
      <c r="C40" s="13" t="s">
        <v>860</v>
      </c>
      <c r="D40" s="14" t="s">
        <v>208</v>
      </c>
      <c r="E40" s="79"/>
      <c r="F40" s="15" t="str">
        <f t="shared" si="0"/>
        <v>Không XL</v>
      </c>
      <c r="G40" s="71"/>
      <c r="H40" s="15" t="str">
        <f t="shared" si="1"/>
        <v>Không XL</v>
      </c>
      <c r="I40" s="31" t="s">
        <v>223</v>
      </c>
    </row>
    <row r="41" spans="1:9" s="3" customFormat="1" ht="24.75" customHeight="1">
      <c r="A41" s="79">
        <v>30</v>
      </c>
      <c r="B41" s="64" t="s">
        <v>861</v>
      </c>
      <c r="C41" s="13" t="s">
        <v>862</v>
      </c>
      <c r="D41" s="14" t="s">
        <v>208</v>
      </c>
      <c r="E41" s="79"/>
      <c r="F41" s="15" t="str">
        <f t="shared" si="0"/>
        <v>Không XL</v>
      </c>
      <c r="G41" s="71"/>
      <c r="H41" s="15" t="str">
        <f t="shared" si="1"/>
        <v>Không XL</v>
      </c>
      <c r="I41" s="16"/>
    </row>
    <row r="42" spans="1:9" s="3" customFormat="1" ht="24.75" customHeight="1">
      <c r="A42" s="79">
        <v>31</v>
      </c>
      <c r="B42" s="64" t="s">
        <v>863</v>
      </c>
      <c r="C42" s="13" t="s">
        <v>864</v>
      </c>
      <c r="D42" s="14" t="s">
        <v>449</v>
      </c>
      <c r="E42" s="79"/>
      <c r="F42" s="15" t="str">
        <f t="shared" si="0"/>
        <v>Không XL</v>
      </c>
      <c r="G42" s="71"/>
      <c r="H42" s="15" t="str">
        <f t="shared" si="1"/>
        <v>Không XL</v>
      </c>
      <c r="I42" s="16"/>
    </row>
    <row r="43" spans="1:9" s="3" customFormat="1" ht="24.75" customHeight="1">
      <c r="A43" s="79">
        <v>32</v>
      </c>
      <c r="B43" s="64" t="s">
        <v>865</v>
      </c>
      <c r="C43" s="13" t="s">
        <v>866</v>
      </c>
      <c r="D43" s="14" t="s">
        <v>245</v>
      </c>
      <c r="E43" s="79"/>
      <c r="F43" s="15" t="str">
        <f t="shared" si="0"/>
        <v>Không XL</v>
      </c>
      <c r="G43" s="71"/>
      <c r="H43" s="15" t="str">
        <f t="shared" si="1"/>
        <v>Không XL</v>
      </c>
      <c r="I43" s="31"/>
    </row>
    <row r="44" spans="1:9" s="3" customFormat="1" ht="24.75" customHeight="1">
      <c r="A44" s="79">
        <v>33</v>
      </c>
      <c r="B44" s="64" t="s">
        <v>867</v>
      </c>
      <c r="C44" s="13" t="s">
        <v>868</v>
      </c>
      <c r="D44" s="14" t="s">
        <v>221</v>
      </c>
      <c r="E44" s="79"/>
      <c r="F44" s="15" t="str">
        <f t="shared" si="0"/>
        <v>Không XL</v>
      </c>
      <c r="G44" s="71"/>
      <c r="H44" s="15" t="str">
        <f t="shared" si="1"/>
        <v>Không XL</v>
      </c>
      <c r="I44" s="16"/>
    </row>
    <row r="45" spans="1:9" s="3" customFormat="1" ht="24.75" customHeight="1">
      <c r="A45" s="79">
        <v>34</v>
      </c>
      <c r="B45" s="64" t="s">
        <v>869</v>
      </c>
      <c r="C45" s="13" t="s">
        <v>870</v>
      </c>
      <c r="D45" s="14" t="s">
        <v>221</v>
      </c>
      <c r="E45" s="79"/>
      <c r="F45" s="15" t="str">
        <f t="shared" si="0"/>
        <v>Không XL</v>
      </c>
      <c r="G45" s="71"/>
      <c r="H45" s="15" t="str">
        <f t="shared" si="1"/>
        <v>Không XL</v>
      </c>
      <c r="I45" s="31"/>
    </row>
    <row r="46" spans="1:9" s="3" customFormat="1" ht="24.75" customHeight="1">
      <c r="A46" s="79">
        <v>35</v>
      </c>
      <c r="B46" s="64" t="s">
        <v>871</v>
      </c>
      <c r="C46" s="13" t="s">
        <v>295</v>
      </c>
      <c r="D46" s="14" t="s">
        <v>221</v>
      </c>
      <c r="E46" s="79"/>
      <c r="F46" s="15" t="str">
        <f t="shared" si="0"/>
        <v>Không XL</v>
      </c>
      <c r="G46" s="71"/>
      <c r="H46" s="15" t="str">
        <f t="shared" si="1"/>
        <v>Không XL</v>
      </c>
      <c r="I46" s="16"/>
    </row>
    <row r="47" spans="1:9" s="3" customFormat="1" ht="24.75" customHeight="1">
      <c r="A47" s="79">
        <v>36</v>
      </c>
      <c r="B47" s="64" t="s">
        <v>872</v>
      </c>
      <c r="C47" s="13" t="s">
        <v>252</v>
      </c>
      <c r="D47" s="14" t="s">
        <v>222</v>
      </c>
      <c r="E47" s="79"/>
      <c r="F47" s="15" t="str">
        <f t="shared" si="0"/>
        <v>Không XL</v>
      </c>
      <c r="G47" s="71"/>
      <c r="H47" s="15" t="str">
        <f t="shared" si="1"/>
        <v>Không XL</v>
      </c>
      <c r="I47" s="31"/>
    </row>
    <row r="48" spans="1:9" s="3" customFormat="1" ht="24.75" customHeight="1">
      <c r="A48" s="79">
        <v>37</v>
      </c>
      <c r="B48" s="64" t="s">
        <v>873</v>
      </c>
      <c r="C48" s="13" t="s">
        <v>874</v>
      </c>
      <c r="D48" s="14" t="s">
        <v>224</v>
      </c>
      <c r="E48" s="79"/>
      <c r="F48" s="15" t="str">
        <f t="shared" si="0"/>
        <v>Không XL</v>
      </c>
      <c r="G48" s="71"/>
      <c r="H48" s="15" t="str">
        <f t="shared" si="1"/>
        <v>Không XL</v>
      </c>
      <c r="I48" s="16"/>
    </row>
    <row r="49" spans="1:9" s="3" customFormat="1" ht="24.75" customHeight="1">
      <c r="A49" s="79">
        <v>38</v>
      </c>
      <c r="B49" s="64" t="s">
        <v>875</v>
      </c>
      <c r="C49" s="13" t="s">
        <v>876</v>
      </c>
      <c r="D49" s="14" t="s">
        <v>877</v>
      </c>
      <c r="E49" s="79"/>
      <c r="F49" s="15" t="str">
        <f t="shared" si="0"/>
        <v>Không XL</v>
      </c>
      <c r="G49" s="71"/>
      <c r="H49" s="15" t="str">
        <f t="shared" si="1"/>
        <v>Không XL</v>
      </c>
      <c r="I49" s="16"/>
    </row>
    <row r="50" spans="1:9" s="3" customFormat="1" ht="24.75" customHeight="1">
      <c r="A50" s="79">
        <v>39</v>
      </c>
      <c r="B50" s="64" t="s">
        <v>878</v>
      </c>
      <c r="C50" s="13" t="s">
        <v>879</v>
      </c>
      <c r="D50" s="14" t="s">
        <v>302</v>
      </c>
      <c r="E50" s="79"/>
      <c r="F50" s="15" t="str">
        <f t="shared" si="0"/>
        <v>Không XL</v>
      </c>
      <c r="G50" s="71"/>
      <c r="H50" s="15" t="str">
        <f t="shared" si="1"/>
        <v>Không XL</v>
      </c>
      <c r="I50" s="16"/>
    </row>
    <row r="51" spans="1:9" ht="20.100000000000001" customHeight="1">
      <c r="A51" s="6"/>
      <c r="B51" s="6"/>
      <c r="C51" s="127" t="s">
        <v>148</v>
      </c>
      <c r="D51" s="127"/>
      <c r="E51" s="127"/>
      <c r="F51" s="127"/>
      <c r="G51" s="127"/>
      <c r="H51" s="127"/>
      <c r="I51" s="127"/>
    </row>
    <row r="52" spans="1:9" ht="18" customHeight="1">
      <c r="C52" s="120" t="s">
        <v>149</v>
      </c>
      <c r="D52" s="121"/>
      <c r="E52" s="128" t="s">
        <v>144</v>
      </c>
      <c r="F52" s="129"/>
      <c r="G52" s="128" t="s">
        <v>145</v>
      </c>
      <c r="H52" s="129"/>
      <c r="I52" s="114" t="s">
        <v>10</v>
      </c>
    </row>
    <row r="53" spans="1:9" s="3" customFormat="1" ht="18" customHeight="1">
      <c r="C53" s="122"/>
      <c r="D53" s="123"/>
      <c r="E53" s="10" t="s">
        <v>150</v>
      </c>
      <c r="F53" s="16" t="s">
        <v>151</v>
      </c>
      <c r="G53" s="10" t="s">
        <v>150</v>
      </c>
      <c r="H53" s="16" t="s">
        <v>151</v>
      </c>
      <c r="I53" s="115"/>
    </row>
    <row r="54" spans="1:9" ht="18" customHeight="1">
      <c r="C54" s="103" t="s">
        <v>152</v>
      </c>
      <c r="D54" s="104"/>
      <c r="E54" s="17">
        <f>COUNTIF(F12:F50,"Xuất sắc")</f>
        <v>0</v>
      </c>
      <c r="F54" s="18">
        <f>E54*100/$A$50</f>
        <v>0</v>
      </c>
      <c r="G54" s="17">
        <f>COUNTIF(H12:H50,"Xuất sắc")</f>
        <v>0</v>
      </c>
      <c r="H54" s="18">
        <f>G54*100/$A$50</f>
        <v>0</v>
      </c>
      <c r="I54" s="28"/>
    </row>
    <row r="55" spans="1:9" ht="18" customHeight="1">
      <c r="C55" s="103" t="s">
        <v>153</v>
      </c>
      <c r="D55" s="104"/>
      <c r="E55" s="17">
        <f>COUNTIF(F12:F50,"Tốt")</f>
        <v>0</v>
      </c>
      <c r="F55" s="18">
        <f t="shared" ref="F55:F59" si="2">E55*100/$A$50</f>
        <v>0</v>
      </c>
      <c r="G55" s="17">
        <f>COUNTIF(H12:H50,"Tốt")</f>
        <v>0</v>
      </c>
      <c r="H55" s="18">
        <f t="shared" ref="H55:H59" si="3">G55*100/$A$50</f>
        <v>0</v>
      </c>
      <c r="I55" s="28"/>
    </row>
    <row r="56" spans="1:9" ht="18" customHeight="1">
      <c r="C56" s="103" t="s">
        <v>154</v>
      </c>
      <c r="D56" s="104"/>
      <c r="E56" s="17">
        <f>COUNTIF(F12:F50,"Khá")</f>
        <v>0</v>
      </c>
      <c r="F56" s="18">
        <f t="shared" si="2"/>
        <v>0</v>
      </c>
      <c r="G56" s="17">
        <f>COUNTIF(H12:H50,"Khá")</f>
        <v>0</v>
      </c>
      <c r="H56" s="18">
        <f t="shared" si="3"/>
        <v>0</v>
      </c>
      <c r="I56" s="28"/>
    </row>
    <row r="57" spans="1:9" ht="18" customHeight="1">
      <c r="C57" s="103" t="s">
        <v>155</v>
      </c>
      <c r="D57" s="104"/>
      <c r="E57" s="17">
        <f>COUNTIF(F12:F50,"TB")</f>
        <v>0</v>
      </c>
      <c r="F57" s="18">
        <f t="shared" si="2"/>
        <v>0</v>
      </c>
      <c r="G57" s="17">
        <f>COUNTIF(H12:H50,"TB")</f>
        <v>0</v>
      </c>
      <c r="H57" s="18">
        <f t="shared" si="3"/>
        <v>0</v>
      </c>
      <c r="I57" s="28"/>
    </row>
    <row r="58" spans="1:9" ht="18" customHeight="1">
      <c r="C58" s="103" t="s">
        <v>156</v>
      </c>
      <c r="D58" s="104"/>
      <c r="E58" s="17">
        <f>COUNTIF(F12:F50,"Yếu")</f>
        <v>0</v>
      </c>
      <c r="F58" s="18">
        <f t="shared" si="2"/>
        <v>0</v>
      </c>
      <c r="G58" s="17">
        <f>COUNTIF(H12:H50,"Yếu")</f>
        <v>0</v>
      </c>
      <c r="H58" s="18">
        <f t="shared" si="3"/>
        <v>0</v>
      </c>
      <c r="I58" s="28"/>
    </row>
    <row r="59" spans="1:9" ht="18" customHeight="1" thickBot="1">
      <c r="C59" s="124" t="s">
        <v>157</v>
      </c>
      <c r="D59" s="125"/>
      <c r="E59" s="19">
        <f>COUNTIF(F12:F50,"Không XL")</f>
        <v>39</v>
      </c>
      <c r="F59" s="20">
        <f t="shared" si="2"/>
        <v>100</v>
      </c>
      <c r="G59" s="19">
        <f>COUNTIF(H12:H50,"Không XL")</f>
        <v>39</v>
      </c>
      <c r="H59" s="20">
        <f t="shared" si="3"/>
        <v>100</v>
      </c>
      <c r="I59" s="29"/>
    </row>
    <row r="60" spans="1:9" ht="9" customHeight="1">
      <c r="C60" s="70"/>
      <c r="D60" s="70"/>
      <c r="F60" s="22"/>
    </row>
    <row r="61" spans="1:9" ht="18" customHeight="1">
      <c r="E61" s="126" t="s">
        <v>806</v>
      </c>
      <c r="F61" s="126"/>
      <c r="G61" s="126"/>
      <c r="H61" s="126"/>
      <c r="I61" s="126"/>
    </row>
    <row r="62" spans="1:9" ht="16.5" customHeight="1">
      <c r="A62" s="30"/>
      <c r="B62" s="90" t="s">
        <v>273</v>
      </c>
      <c r="C62" s="90"/>
      <c r="D62" s="90" t="s">
        <v>274</v>
      </c>
      <c r="E62" s="90"/>
      <c r="F62" s="90"/>
      <c r="G62" s="130" t="s">
        <v>275</v>
      </c>
      <c r="H62" s="130"/>
      <c r="I62" s="130"/>
    </row>
    <row r="63" spans="1:9" ht="16.5">
      <c r="D63" s="66"/>
      <c r="I63" s="72"/>
    </row>
    <row r="64" spans="1:9" ht="16.5">
      <c r="D64" s="66"/>
      <c r="I64" s="72"/>
    </row>
    <row r="65" spans="2:9" ht="16.5">
      <c r="D65" s="66"/>
      <c r="I65" s="72"/>
    </row>
    <row r="66" spans="2:9" ht="16.5">
      <c r="D66" s="66"/>
      <c r="I66" s="72"/>
    </row>
    <row r="67" spans="2:9" s="74" customFormat="1" ht="16.5" customHeight="1">
      <c r="B67" s="131" t="s">
        <v>276</v>
      </c>
      <c r="C67" s="131"/>
      <c r="D67" s="131" t="s">
        <v>162</v>
      </c>
      <c r="E67" s="131"/>
      <c r="F67" s="131"/>
      <c r="G67" s="131" t="s">
        <v>459</v>
      </c>
      <c r="H67" s="131"/>
      <c r="I67" s="131"/>
    </row>
  </sheetData>
  <mergeCells count="33">
    <mergeCell ref="B62:C62"/>
    <mergeCell ref="D62:F62"/>
    <mergeCell ref="G62:I62"/>
    <mergeCell ref="B67:C67"/>
    <mergeCell ref="D67:F67"/>
    <mergeCell ref="G67:I67"/>
    <mergeCell ref="E61:I61"/>
    <mergeCell ref="C51:I51"/>
    <mergeCell ref="C52:D53"/>
    <mergeCell ref="E52:F52"/>
    <mergeCell ref="G52:H52"/>
    <mergeCell ref="I52:I53"/>
    <mergeCell ref="C54:D54"/>
    <mergeCell ref="C55:D55"/>
    <mergeCell ref="C56:D56"/>
    <mergeCell ref="C57:D57"/>
    <mergeCell ref="C58:D58"/>
    <mergeCell ref="C59:D59"/>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pageMargins left="0.51181102362204722" right="0.23622047244094491" top="0.51" bottom="0.23622047244094491" header="0" footer="0.19685039370078741"/>
  <pageSetup paperSize="9" scale="95" orientation="portrait" r:id="rId1"/>
  <headerFooter differentFirst="1">
    <oddHeader>&amp;C&amp;P</oddHead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1"/>
  <sheetViews>
    <sheetView view="pageBreakPreview" zoomScaleNormal="100" workbookViewId="0">
      <selection activeCell="C43" sqref="C43:I43"/>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02" t="s">
        <v>136</v>
      </c>
      <c r="B2" s="91"/>
      <c r="C2" s="91"/>
      <c r="D2" s="91"/>
      <c r="E2" s="91" t="s">
        <v>135</v>
      </c>
      <c r="F2" s="91"/>
      <c r="G2" s="91"/>
      <c r="H2" s="91"/>
      <c r="I2" s="91"/>
      <c r="J2" s="24"/>
      <c r="K2" s="24"/>
      <c r="L2" s="24"/>
      <c r="M2" s="24"/>
      <c r="N2" s="24"/>
      <c r="O2" s="24"/>
      <c r="P2" s="24"/>
      <c r="Q2" s="24"/>
      <c r="R2" s="24"/>
      <c r="S2" s="24"/>
      <c r="T2" s="24"/>
    </row>
    <row r="3" spans="1:20" ht="17.100000000000001" customHeight="1">
      <c r="A3" s="102" t="s">
        <v>138</v>
      </c>
      <c r="B3" s="102"/>
      <c r="C3" s="102"/>
      <c r="D3" s="102"/>
      <c r="E3" s="92" t="s">
        <v>137</v>
      </c>
      <c r="F3" s="92"/>
      <c r="G3" s="92"/>
      <c r="H3" s="92"/>
      <c r="I3" s="92"/>
      <c r="J3" s="24"/>
      <c r="K3" s="24"/>
      <c r="L3" s="24"/>
      <c r="M3" s="24"/>
      <c r="N3" s="24"/>
      <c r="O3" s="24"/>
      <c r="P3" s="24"/>
      <c r="Q3" s="24"/>
      <c r="R3" s="24"/>
      <c r="S3" s="24"/>
      <c r="T3" s="24"/>
    </row>
    <row r="4" spans="1:20" ht="17.100000000000001" customHeight="1">
      <c r="A4" s="133" t="s">
        <v>277</v>
      </c>
      <c r="B4" s="133"/>
      <c r="C4" s="133"/>
      <c r="D4" s="133"/>
      <c r="E4" s="90"/>
      <c r="F4" s="90"/>
      <c r="G4" s="90"/>
      <c r="H4" s="90"/>
      <c r="I4" s="90"/>
      <c r="J4" s="24"/>
      <c r="K4" s="24"/>
      <c r="L4" s="24"/>
      <c r="M4" s="24"/>
      <c r="N4" s="24"/>
      <c r="O4" s="24"/>
      <c r="P4" s="24"/>
      <c r="Q4" s="24"/>
      <c r="R4" s="24"/>
      <c r="S4" s="24"/>
      <c r="T4" s="24"/>
    </row>
    <row r="5" spans="1:20" s="1" customFormat="1" ht="12" customHeight="1">
      <c r="A5" s="67"/>
      <c r="B5" s="67"/>
      <c r="C5" s="67"/>
      <c r="D5" s="67"/>
      <c r="E5" s="8"/>
      <c r="I5" s="68"/>
      <c r="J5" s="8"/>
      <c r="K5" s="8"/>
      <c r="L5" s="8"/>
      <c r="M5" s="8"/>
      <c r="N5" s="8"/>
      <c r="O5" s="8"/>
      <c r="P5" s="8"/>
      <c r="Q5" s="8"/>
      <c r="R5" s="8"/>
      <c r="S5" s="8"/>
      <c r="T5" s="8"/>
    </row>
    <row r="6" spans="1:20" ht="21" customHeight="1">
      <c r="A6" s="106" t="s">
        <v>139</v>
      </c>
      <c r="B6" s="106"/>
      <c r="C6" s="106"/>
      <c r="D6" s="106"/>
      <c r="E6" s="106"/>
      <c r="F6" s="106"/>
      <c r="G6" s="106"/>
      <c r="H6" s="106"/>
      <c r="I6" s="106"/>
      <c r="J6" s="25"/>
      <c r="K6" s="25"/>
      <c r="L6" s="25"/>
      <c r="M6" s="25"/>
      <c r="N6" s="25"/>
      <c r="O6" s="25"/>
      <c r="P6" s="25"/>
      <c r="Q6" s="25"/>
      <c r="R6" s="25"/>
      <c r="S6" s="25"/>
      <c r="T6" s="25"/>
    </row>
    <row r="7" spans="1:20" s="2" customFormat="1" ht="20.100000000000001" customHeight="1">
      <c r="A7" s="106" t="s">
        <v>278</v>
      </c>
      <c r="B7" s="106"/>
      <c r="C7" s="106"/>
      <c r="D7" s="106"/>
      <c r="E7" s="106"/>
      <c r="F7" s="106"/>
      <c r="G7" s="106"/>
      <c r="H7" s="106"/>
      <c r="I7" s="106"/>
      <c r="J7" s="26"/>
      <c r="K7" s="26"/>
      <c r="L7" s="26"/>
      <c r="M7" s="26"/>
      <c r="N7" s="26"/>
      <c r="O7" s="26"/>
      <c r="P7" s="26"/>
      <c r="Q7" s="26"/>
      <c r="R7" s="26"/>
      <c r="S7" s="26"/>
      <c r="T7" s="26"/>
    </row>
    <row r="8" spans="1:20" s="2" customFormat="1" ht="18" customHeight="1">
      <c r="A8" s="132" t="s">
        <v>913</v>
      </c>
      <c r="B8" s="107"/>
      <c r="C8" s="107"/>
      <c r="D8" s="107"/>
      <c r="E8" s="107"/>
      <c r="F8" s="107"/>
      <c r="G8" s="107"/>
      <c r="H8" s="107"/>
      <c r="I8" s="107"/>
      <c r="J8" s="27"/>
      <c r="K8" s="27"/>
      <c r="L8" s="27"/>
      <c r="M8" s="27"/>
      <c r="N8" s="27"/>
      <c r="O8" s="27"/>
      <c r="P8" s="27"/>
      <c r="Q8" s="27"/>
      <c r="R8" s="27"/>
      <c r="S8" s="27"/>
      <c r="T8" s="27"/>
    </row>
    <row r="9" spans="1:20" s="2" customFormat="1" ht="12" customHeight="1">
      <c r="A9" s="73"/>
      <c r="B9" s="73"/>
      <c r="C9" s="73"/>
      <c r="D9" s="73"/>
      <c r="E9" s="73"/>
      <c r="F9" s="73"/>
      <c r="G9" s="73"/>
      <c r="H9" s="73"/>
      <c r="I9" s="73"/>
      <c r="J9" s="27"/>
      <c r="K9" s="27"/>
      <c r="L9" s="27"/>
      <c r="M9" s="27"/>
      <c r="N9" s="27"/>
      <c r="O9" s="27"/>
      <c r="P9" s="27"/>
      <c r="Q9" s="27"/>
      <c r="R9" s="27"/>
      <c r="S9" s="27"/>
      <c r="T9" s="27"/>
    </row>
    <row r="10" spans="1:20" s="3" customFormat="1" ht="18" customHeight="1">
      <c r="A10" s="110" t="s">
        <v>4</v>
      </c>
      <c r="B10" s="110" t="s">
        <v>142</v>
      </c>
      <c r="C10" s="116" t="s">
        <v>143</v>
      </c>
      <c r="D10" s="117"/>
      <c r="E10" s="108" t="s">
        <v>144</v>
      </c>
      <c r="F10" s="109"/>
      <c r="G10" s="108" t="s">
        <v>145</v>
      </c>
      <c r="H10" s="109"/>
      <c r="I10" s="113" t="s">
        <v>10</v>
      </c>
    </row>
    <row r="11" spans="1:20" s="3" customFormat="1" ht="30" customHeight="1">
      <c r="A11" s="111"/>
      <c r="B11" s="112"/>
      <c r="C11" s="118"/>
      <c r="D11" s="119"/>
      <c r="E11" s="10" t="s">
        <v>146</v>
      </c>
      <c r="F11" s="10" t="s">
        <v>147</v>
      </c>
      <c r="G11" s="10" t="s">
        <v>146</v>
      </c>
      <c r="H11" s="10" t="s">
        <v>147</v>
      </c>
      <c r="I11" s="111"/>
    </row>
    <row r="12" spans="1:20" s="3" customFormat="1" ht="27" customHeight="1">
      <c r="A12" s="71">
        <v>1</v>
      </c>
      <c r="B12" s="64" t="s">
        <v>880</v>
      </c>
      <c r="C12" s="13" t="s">
        <v>294</v>
      </c>
      <c r="D12" s="14" t="s">
        <v>228</v>
      </c>
      <c r="E12" s="79"/>
      <c r="F12" s="15" t="str">
        <f t="shared" ref="F12:F34" si="0">IF(AND(E12&gt;=90),"Xuất sắc",IF(AND(E12&gt;=80),"Tốt",IF(AND(E12&gt;=70),"Khá",IF(AND(E12&gt;=60),"TB",IF(AND(E12&gt;=50),"TB",IF(AND(E12&lt;50),IF(AND(E12&gt;0),"Yếu",IF(AND(E12=0),"Không XL"," "))))))))</f>
        <v>Không XL</v>
      </c>
      <c r="G12" s="71"/>
      <c r="H12" s="15" t="str">
        <f t="shared" ref="H12:H34" si="1">IF(AND(G12&gt;=90),"Xuất sắc",IF(AND(G12&gt;=80),"Tốt",IF(AND(G12&gt;=70),"Khá",IF(AND(G12&gt;=60),"TB",IF(AND(G12&gt;=50),"TB",IF(AND(G12&lt;50),IF(AND(G12&gt;0),"Yếu",IF(AND(G12=0),"Không XL"," "))))))))</f>
        <v>Không XL</v>
      </c>
      <c r="I12" s="31"/>
    </row>
    <row r="13" spans="1:20" s="3" customFormat="1" ht="27" customHeight="1">
      <c r="A13" s="71">
        <v>2</v>
      </c>
      <c r="B13" s="64" t="s">
        <v>881</v>
      </c>
      <c r="C13" s="13" t="s">
        <v>882</v>
      </c>
      <c r="D13" s="14" t="s">
        <v>186</v>
      </c>
      <c r="E13" s="79"/>
      <c r="F13" s="15" t="str">
        <f t="shared" si="0"/>
        <v>Không XL</v>
      </c>
      <c r="G13" s="71"/>
      <c r="H13" s="15" t="str">
        <f t="shared" si="1"/>
        <v>Không XL</v>
      </c>
      <c r="I13" s="31"/>
    </row>
    <row r="14" spans="1:20" s="3" customFormat="1" ht="27" customHeight="1">
      <c r="A14" s="71">
        <v>3</v>
      </c>
      <c r="B14" s="64" t="s">
        <v>883</v>
      </c>
      <c r="C14" s="13" t="s">
        <v>884</v>
      </c>
      <c r="D14" s="14" t="s">
        <v>261</v>
      </c>
      <c r="E14" s="79"/>
      <c r="F14" s="15" t="str">
        <f t="shared" si="0"/>
        <v>Không XL</v>
      </c>
      <c r="G14" s="71"/>
      <c r="H14" s="15" t="str">
        <f t="shared" si="1"/>
        <v>Không XL</v>
      </c>
      <c r="I14" s="31"/>
    </row>
    <row r="15" spans="1:20" s="3" customFormat="1" ht="27" customHeight="1">
      <c r="A15" s="71">
        <v>4</v>
      </c>
      <c r="B15" s="64" t="s">
        <v>885</v>
      </c>
      <c r="C15" s="13" t="s">
        <v>886</v>
      </c>
      <c r="D15" s="14" t="s">
        <v>171</v>
      </c>
      <c r="E15" s="79"/>
      <c r="F15" s="15" t="str">
        <f t="shared" si="0"/>
        <v>Không XL</v>
      </c>
      <c r="G15" s="71"/>
      <c r="H15" s="15" t="str">
        <f t="shared" si="1"/>
        <v>Không XL</v>
      </c>
      <c r="I15" s="31" t="s">
        <v>167</v>
      </c>
    </row>
    <row r="16" spans="1:20" s="3" customFormat="1" ht="27" customHeight="1">
      <c r="A16" s="71">
        <v>5</v>
      </c>
      <c r="B16" s="64" t="s">
        <v>887</v>
      </c>
      <c r="C16" s="13" t="s">
        <v>343</v>
      </c>
      <c r="D16" s="14" t="s">
        <v>171</v>
      </c>
      <c r="E16" s="79"/>
      <c r="F16" s="15" t="str">
        <f t="shared" si="0"/>
        <v>Không XL</v>
      </c>
      <c r="G16" s="71"/>
      <c r="H16" s="15" t="str">
        <f t="shared" si="1"/>
        <v>Không XL</v>
      </c>
      <c r="I16" s="31"/>
    </row>
    <row r="17" spans="1:9" s="3" customFormat="1" ht="27" customHeight="1">
      <c r="A17" s="71">
        <v>6</v>
      </c>
      <c r="B17" s="64" t="s">
        <v>888</v>
      </c>
      <c r="C17" s="13" t="s">
        <v>343</v>
      </c>
      <c r="D17" s="14" t="s">
        <v>196</v>
      </c>
      <c r="E17" s="79"/>
      <c r="F17" s="15" t="str">
        <f t="shared" si="0"/>
        <v>Không XL</v>
      </c>
      <c r="G17" s="71"/>
      <c r="H17" s="15" t="str">
        <f t="shared" si="1"/>
        <v>Không XL</v>
      </c>
      <c r="I17" s="31"/>
    </row>
    <row r="18" spans="1:9" s="3" customFormat="1" ht="27" customHeight="1">
      <c r="A18" s="71">
        <v>7</v>
      </c>
      <c r="B18" s="64" t="s">
        <v>889</v>
      </c>
      <c r="C18" s="13" t="s">
        <v>890</v>
      </c>
      <c r="D18" s="14" t="s">
        <v>198</v>
      </c>
      <c r="E18" s="79"/>
      <c r="F18" s="15" t="str">
        <f t="shared" si="0"/>
        <v>Không XL</v>
      </c>
      <c r="G18" s="71"/>
      <c r="H18" s="15" t="str">
        <f t="shared" si="1"/>
        <v>Không XL</v>
      </c>
      <c r="I18" s="31" t="s">
        <v>189</v>
      </c>
    </row>
    <row r="19" spans="1:9" s="3" customFormat="1" ht="27" customHeight="1">
      <c r="A19" s="71">
        <v>8</v>
      </c>
      <c r="B19" s="64" t="s">
        <v>891</v>
      </c>
      <c r="C19" s="13" t="s">
        <v>798</v>
      </c>
      <c r="D19" s="14" t="s">
        <v>352</v>
      </c>
      <c r="E19" s="79"/>
      <c r="F19" s="15" t="str">
        <f t="shared" si="0"/>
        <v>Không XL</v>
      </c>
      <c r="G19" s="71"/>
      <c r="H19" s="15" t="str">
        <f t="shared" si="1"/>
        <v>Không XL</v>
      </c>
      <c r="I19" s="31"/>
    </row>
    <row r="20" spans="1:9" s="3" customFormat="1" ht="27" customHeight="1">
      <c r="A20" s="71">
        <v>9</v>
      </c>
      <c r="B20" s="64" t="s">
        <v>892</v>
      </c>
      <c r="C20" s="13" t="s">
        <v>177</v>
      </c>
      <c r="D20" s="14" t="s">
        <v>893</v>
      </c>
      <c r="E20" s="79"/>
      <c r="F20" s="15" t="str">
        <f t="shared" si="0"/>
        <v>Không XL</v>
      </c>
      <c r="G20" s="71"/>
      <c r="H20" s="15" t="str">
        <f t="shared" si="1"/>
        <v>Không XL</v>
      </c>
      <c r="I20" s="31"/>
    </row>
    <row r="21" spans="1:9" s="3" customFormat="1" ht="27" customHeight="1">
      <c r="A21" s="71">
        <v>10</v>
      </c>
      <c r="B21" s="64" t="s">
        <v>894</v>
      </c>
      <c r="C21" s="13" t="s">
        <v>217</v>
      </c>
      <c r="D21" s="14" t="s">
        <v>199</v>
      </c>
      <c r="E21" s="79"/>
      <c r="F21" s="15" t="str">
        <f t="shared" si="0"/>
        <v>Không XL</v>
      </c>
      <c r="G21" s="71"/>
      <c r="H21" s="15" t="str">
        <f t="shared" si="1"/>
        <v>Không XL</v>
      </c>
      <c r="I21" s="31"/>
    </row>
    <row r="22" spans="1:9" s="3" customFormat="1" ht="27" customHeight="1">
      <c r="A22" s="71">
        <v>11</v>
      </c>
      <c r="B22" s="64" t="s">
        <v>895</v>
      </c>
      <c r="C22" s="13" t="s">
        <v>297</v>
      </c>
      <c r="D22" s="14" t="s">
        <v>201</v>
      </c>
      <c r="E22" s="79"/>
      <c r="F22" s="15" t="str">
        <f t="shared" si="0"/>
        <v>Không XL</v>
      </c>
      <c r="G22" s="71"/>
      <c r="H22" s="15" t="str">
        <f t="shared" si="1"/>
        <v>Không XL</v>
      </c>
      <c r="I22" s="31"/>
    </row>
    <row r="23" spans="1:9" s="3" customFormat="1" ht="27" customHeight="1">
      <c r="A23" s="71">
        <v>12</v>
      </c>
      <c r="B23" s="64" t="s">
        <v>896</v>
      </c>
      <c r="C23" s="13" t="s">
        <v>177</v>
      </c>
      <c r="D23" s="14" t="s">
        <v>181</v>
      </c>
      <c r="E23" s="79"/>
      <c r="F23" s="15" t="str">
        <f t="shared" si="0"/>
        <v>Không XL</v>
      </c>
      <c r="G23" s="71"/>
      <c r="H23" s="15" t="str">
        <f t="shared" si="1"/>
        <v>Không XL</v>
      </c>
      <c r="I23" s="31"/>
    </row>
    <row r="24" spans="1:9" s="3" customFormat="1" ht="27" customHeight="1">
      <c r="A24" s="71">
        <v>13</v>
      </c>
      <c r="B24" s="64" t="s">
        <v>897</v>
      </c>
      <c r="C24" s="13" t="s">
        <v>898</v>
      </c>
      <c r="D24" s="14" t="s">
        <v>183</v>
      </c>
      <c r="E24" s="79"/>
      <c r="F24" s="15" t="str">
        <f t="shared" si="0"/>
        <v>Không XL</v>
      </c>
      <c r="G24" s="71"/>
      <c r="H24" s="15" t="str">
        <f t="shared" si="1"/>
        <v>Không XL</v>
      </c>
      <c r="I24" s="31" t="s">
        <v>184</v>
      </c>
    </row>
    <row r="25" spans="1:9" s="3" customFormat="1" ht="27" customHeight="1">
      <c r="A25" s="71">
        <v>14</v>
      </c>
      <c r="B25" s="64" t="s">
        <v>899</v>
      </c>
      <c r="C25" s="13" t="s">
        <v>900</v>
      </c>
      <c r="D25" s="14" t="s">
        <v>239</v>
      </c>
      <c r="E25" s="79"/>
      <c r="F25" s="15" t="str">
        <f t="shared" si="0"/>
        <v>Không XL</v>
      </c>
      <c r="G25" s="71"/>
      <c r="H25" s="15" t="str">
        <f t="shared" si="1"/>
        <v>Không XL</v>
      </c>
      <c r="I25" s="16"/>
    </row>
    <row r="26" spans="1:9" s="3" customFormat="1" ht="27" customHeight="1">
      <c r="A26" s="71">
        <v>15</v>
      </c>
      <c r="B26" s="64" t="s">
        <v>901</v>
      </c>
      <c r="C26" s="13" t="s">
        <v>902</v>
      </c>
      <c r="D26" s="14" t="s">
        <v>203</v>
      </c>
      <c r="E26" s="79"/>
      <c r="F26" s="15" t="str">
        <f t="shared" si="0"/>
        <v>Không XL</v>
      </c>
      <c r="G26" s="71"/>
      <c r="H26" s="15" t="str">
        <f t="shared" si="1"/>
        <v>Không XL</v>
      </c>
      <c r="I26" s="16"/>
    </row>
    <row r="27" spans="1:9" s="3" customFormat="1" ht="27" customHeight="1">
      <c r="A27" s="71">
        <v>16</v>
      </c>
      <c r="B27" s="64" t="s">
        <v>903</v>
      </c>
      <c r="C27" s="13" t="s">
        <v>168</v>
      </c>
      <c r="D27" s="14" t="s">
        <v>206</v>
      </c>
      <c r="E27" s="79"/>
      <c r="F27" s="15" t="str">
        <f t="shared" si="0"/>
        <v>Không XL</v>
      </c>
      <c r="G27" s="71"/>
      <c r="H27" s="15" t="str">
        <f t="shared" si="1"/>
        <v>Không XL</v>
      </c>
      <c r="I27" s="16" t="s">
        <v>170</v>
      </c>
    </row>
    <row r="28" spans="1:9" s="3" customFormat="1" ht="27" customHeight="1">
      <c r="A28" s="71">
        <v>17</v>
      </c>
      <c r="B28" s="64" t="s">
        <v>904</v>
      </c>
      <c r="C28" s="13" t="s">
        <v>204</v>
      </c>
      <c r="D28" s="14" t="s">
        <v>208</v>
      </c>
      <c r="E28" s="79"/>
      <c r="F28" s="15" t="str">
        <f t="shared" si="0"/>
        <v>Không XL</v>
      </c>
      <c r="G28" s="71"/>
      <c r="H28" s="15" t="str">
        <f t="shared" si="1"/>
        <v>Không XL</v>
      </c>
      <c r="I28" s="16"/>
    </row>
    <row r="29" spans="1:9" s="3" customFormat="1" ht="27" customHeight="1">
      <c r="A29" s="71">
        <v>18</v>
      </c>
      <c r="B29" s="64" t="s">
        <v>905</v>
      </c>
      <c r="C29" s="13" t="s">
        <v>906</v>
      </c>
      <c r="D29" s="14" t="s">
        <v>444</v>
      </c>
      <c r="E29" s="79"/>
      <c r="F29" s="15" t="str">
        <f t="shared" si="0"/>
        <v>Không XL</v>
      </c>
      <c r="G29" s="71"/>
      <c r="H29" s="15" t="str">
        <f t="shared" si="1"/>
        <v>Không XL</v>
      </c>
      <c r="I29" s="16"/>
    </row>
    <row r="30" spans="1:9" s="3" customFormat="1" ht="27" customHeight="1">
      <c r="A30" s="71">
        <v>19</v>
      </c>
      <c r="B30" s="64" t="s">
        <v>907</v>
      </c>
      <c r="C30" s="13" t="s">
        <v>254</v>
      </c>
      <c r="D30" s="14" t="s">
        <v>444</v>
      </c>
      <c r="E30" s="79"/>
      <c r="F30" s="15" t="str">
        <f t="shared" si="0"/>
        <v>Không XL</v>
      </c>
      <c r="G30" s="71"/>
      <c r="H30" s="15" t="str">
        <f t="shared" si="1"/>
        <v>Không XL</v>
      </c>
      <c r="I30" s="31"/>
    </row>
    <row r="31" spans="1:9" s="3" customFormat="1" ht="27" customHeight="1">
      <c r="A31" s="71">
        <v>20</v>
      </c>
      <c r="B31" s="64" t="s">
        <v>908</v>
      </c>
      <c r="C31" s="13" t="s">
        <v>798</v>
      </c>
      <c r="D31" s="14" t="s">
        <v>244</v>
      </c>
      <c r="E31" s="79"/>
      <c r="F31" s="15" t="str">
        <f t="shared" si="0"/>
        <v>Không XL</v>
      </c>
      <c r="G31" s="71"/>
      <c r="H31" s="15" t="str">
        <f t="shared" si="1"/>
        <v>Không XL</v>
      </c>
      <c r="I31" s="31"/>
    </row>
    <row r="32" spans="1:9" s="3" customFormat="1" ht="27" customHeight="1">
      <c r="A32" s="71">
        <v>21</v>
      </c>
      <c r="B32" s="64" t="s">
        <v>909</v>
      </c>
      <c r="C32" s="13" t="s">
        <v>204</v>
      </c>
      <c r="D32" s="14" t="s">
        <v>245</v>
      </c>
      <c r="E32" s="79"/>
      <c r="F32" s="15" t="str">
        <f t="shared" si="0"/>
        <v>Không XL</v>
      </c>
      <c r="G32" s="71"/>
      <c r="H32" s="15" t="str">
        <f t="shared" si="1"/>
        <v>Không XL</v>
      </c>
      <c r="I32" s="31"/>
    </row>
    <row r="33" spans="1:9" s="3" customFormat="1" ht="27" customHeight="1">
      <c r="A33" s="71">
        <v>22</v>
      </c>
      <c r="B33" s="64" t="s">
        <v>910</v>
      </c>
      <c r="C33" s="13" t="s">
        <v>911</v>
      </c>
      <c r="D33" s="14" t="s">
        <v>221</v>
      </c>
      <c r="E33" s="79"/>
      <c r="F33" s="15" t="str">
        <f t="shared" si="0"/>
        <v>Không XL</v>
      </c>
      <c r="G33" s="71"/>
      <c r="H33" s="15" t="str">
        <f t="shared" si="1"/>
        <v>Không XL</v>
      </c>
      <c r="I33" s="31"/>
    </row>
    <row r="34" spans="1:9" s="3" customFormat="1" ht="27" customHeight="1">
      <c r="A34" s="71">
        <v>23</v>
      </c>
      <c r="B34" s="64" t="s">
        <v>912</v>
      </c>
      <c r="C34" s="13" t="s">
        <v>230</v>
      </c>
      <c r="D34" s="14" t="s">
        <v>299</v>
      </c>
      <c r="E34" s="79"/>
      <c r="F34" s="15" t="str">
        <f t="shared" si="0"/>
        <v>Không XL</v>
      </c>
      <c r="G34" s="71"/>
      <c r="H34" s="15" t="str">
        <f t="shared" si="1"/>
        <v>Không XL</v>
      </c>
      <c r="I34" s="31" t="s">
        <v>193</v>
      </c>
    </row>
    <row r="35" spans="1:9" ht="20.100000000000001" customHeight="1">
      <c r="A35" s="6"/>
      <c r="B35" s="6"/>
      <c r="C35" s="127" t="s">
        <v>148</v>
      </c>
      <c r="D35" s="127"/>
      <c r="E35" s="127"/>
      <c r="F35" s="127"/>
      <c r="G35" s="127"/>
      <c r="H35" s="127"/>
      <c r="I35" s="127"/>
    </row>
    <row r="36" spans="1:9" ht="18" customHeight="1">
      <c r="C36" s="120" t="s">
        <v>149</v>
      </c>
      <c r="D36" s="121"/>
      <c r="E36" s="128" t="s">
        <v>144</v>
      </c>
      <c r="F36" s="129"/>
      <c r="G36" s="128" t="s">
        <v>145</v>
      </c>
      <c r="H36" s="129"/>
      <c r="I36" s="114" t="s">
        <v>10</v>
      </c>
    </row>
    <row r="37" spans="1:9" s="3" customFormat="1" ht="18" customHeight="1">
      <c r="C37" s="122"/>
      <c r="D37" s="123"/>
      <c r="E37" s="10" t="s">
        <v>150</v>
      </c>
      <c r="F37" s="16" t="s">
        <v>151</v>
      </c>
      <c r="G37" s="10" t="s">
        <v>150</v>
      </c>
      <c r="H37" s="16" t="s">
        <v>151</v>
      </c>
      <c r="I37" s="115"/>
    </row>
    <row r="38" spans="1:9" ht="18" customHeight="1">
      <c r="C38" s="103" t="s">
        <v>152</v>
      </c>
      <c r="D38" s="104"/>
      <c r="E38" s="17">
        <f>COUNTIF(F12:F34,"Xuất sắc")</f>
        <v>0</v>
      </c>
      <c r="F38" s="18">
        <f>E38*100/$A$34</f>
        <v>0</v>
      </c>
      <c r="G38" s="17">
        <f>COUNTIF(H12:H34,"Xuất sắc")</f>
        <v>0</v>
      </c>
      <c r="H38" s="18">
        <f>G38*100/$A$34</f>
        <v>0</v>
      </c>
      <c r="I38" s="28"/>
    </row>
    <row r="39" spans="1:9" ht="18" customHeight="1">
      <c r="C39" s="103" t="s">
        <v>153</v>
      </c>
      <c r="D39" s="104"/>
      <c r="E39" s="17">
        <f>COUNTIF(F12:F34,"Tốt")</f>
        <v>0</v>
      </c>
      <c r="F39" s="18">
        <f t="shared" ref="F39:F43" si="2">E39*100/$A$34</f>
        <v>0</v>
      </c>
      <c r="G39" s="17">
        <f>COUNTIF(H12:H34,"Tốt")</f>
        <v>0</v>
      </c>
      <c r="H39" s="18">
        <f t="shared" ref="H39:H43" si="3">G39*100/$A$34</f>
        <v>0</v>
      </c>
      <c r="I39" s="28"/>
    </row>
    <row r="40" spans="1:9" ht="18" customHeight="1">
      <c r="C40" s="103" t="s">
        <v>154</v>
      </c>
      <c r="D40" s="104"/>
      <c r="E40" s="17">
        <f>COUNTIF(F12:F34,"Khá")</f>
        <v>0</v>
      </c>
      <c r="F40" s="18">
        <f t="shared" si="2"/>
        <v>0</v>
      </c>
      <c r="G40" s="17">
        <f>COUNTIF(H12:H34,"Khá")</f>
        <v>0</v>
      </c>
      <c r="H40" s="18">
        <f t="shared" si="3"/>
        <v>0</v>
      </c>
      <c r="I40" s="28"/>
    </row>
    <row r="41" spans="1:9" ht="18" customHeight="1">
      <c r="C41" s="103" t="s">
        <v>155</v>
      </c>
      <c r="D41" s="104"/>
      <c r="E41" s="17">
        <f>COUNTIF(F12:F34,"TB")</f>
        <v>0</v>
      </c>
      <c r="F41" s="18">
        <f t="shared" si="2"/>
        <v>0</v>
      </c>
      <c r="G41" s="17">
        <f>COUNTIF(H12:H34,"TB")</f>
        <v>0</v>
      </c>
      <c r="H41" s="18">
        <f t="shared" si="3"/>
        <v>0</v>
      </c>
      <c r="I41" s="28"/>
    </row>
    <row r="42" spans="1:9" ht="18" customHeight="1">
      <c r="C42" s="103" t="s">
        <v>156</v>
      </c>
      <c r="D42" s="104"/>
      <c r="E42" s="17">
        <f>COUNTIF(F12:F34,"Yếu")</f>
        <v>0</v>
      </c>
      <c r="F42" s="18">
        <f t="shared" si="2"/>
        <v>0</v>
      </c>
      <c r="G42" s="17">
        <f>COUNTIF(H12:H34,"Yếu")</f>
        <v>0</v>
      </c>
      <c r="H42" s="18">
        <f t="shared" si="3"/>
        <v>0</v>
      </c>
      <c r="I42" s="28"/>
    </row>
    <row r="43" spans="1:9" ht="18" customHeight="1" thickBot="1">
      <c r="C43" s="124" t="s">
        <v>157</v>
      </c>
      <c r="D43" s="125"/>
      <c r="E43" s="19">
        <f>COUNTIF(F12:F34,"Không XL")</f>
        <v>23</v>
      </c>
      <c r="F43" s="20">
        <f t="shared" si="2"/>
        <v>100</v>
      </c>
      <c r="G43" s="19">
        <f>COUNTIF(H12:H34,"Không XL")</f>
        <v>23</v>
      </c>
      <c r="H43" s="20">
        <f t="shared" si="3"/>
        <v>100</v>
      </c>
      <c r="I43" s="29"/>
    </row>
    <row r="44" spans="1:9" ht="9" customHeight="1">
      <c r="C44" s="70"/>
      <c r="D44" s="70"/>
      <c r="F44" s="22"/>
    </row>
    <row r="45" spans="1:9" ht="18" customHeight="1">
      <c r="E45" s="126" t="s">
        <v>390</v>
      </c>
      <c r="F45" s="126"/>
      <c r="G45" s="126"/>
      <c r="H45" s="126"/>
      <c r="I45" s="126"/>
    </row>
    <row r="46" spans="1:9" ht="16.5" customHeight="1">
      <c r="A46" s="30"/>
      <c r="B46" s="90" t="s">
        <v>273</v>
      </c>
      <c r="C46" s="90"/>
      <c r="D46" s="90" t="s">
        <v>274</v>
      </c>
      <c r="E46" s="90"/>
      <c r="F46" s="90"/>
      <c r="G46" s="130" t="s">
        <v>275</v>
      </c>
      <c r="H46" s="130"/>
      <c r="I46" s="130"/>
    </row>
    <row r="47" spans="1:9" ht="16.5">
      <c r="D47" s="66"/>
      <c r="I47" s="72"/>
    </row>
    <row r="48" spans="1:9" ht="16.5">
      <c r="D48" s="66"/>
      <c r="I48" s="72"/>
    </row>
    <row r="49" spans="2:9" ht="16.5">
      <c r="D49" s="66"/>
      <c r="I49" s="72"/>
    </row>
    <row r="50" spans="2:9" ht="16.5">
      <c r="D50" s="66"/>
      <c r="I50" s="72"/>
    </row>
    <row r="51" spans="2:9" s="74" customFormat="1" ht="16.5" customHeight="1">
      <c r="B51" s="131" t="s">
        <v>276</v>
      </c>
      <c r="C51" s="131"/>
      <c r="D51" s="131" t="s">
        <v>162</v>
      </c>
      <c r="E51" s="131"/>
      <c r="F51" s="131"/>
      <c r="G51" s="131" t="s">
        <v>914</v>
      </c>
      <c r="H51" s="131"/>
      <c r="I51" s="131"/>
    </row>
  </sheetData>
  <mergeCells count="33">
    <mergeCell ref="B46:C46"/>
    <mergeCell ref="D46:F46"/>
    <mergeCell ref="G46:I46"/>
    <mergeCell ref="B51:C51"/>
    <mergeCell ref="D51:F51"/>
    <mergeCell ref="G51:I51"/>
    <mergeCell ref="E45:I45"/>
    <mergeCell ref="C35:I35"/>
    <mergeCell ref="C36:D37"/>
    <mergeCell ref="E36:F36"/>
    <mergeCell ref="G36:H36"/>
    <mergeCell ref="I36:I37"/>
    <mergeCell ref="C38:D38"/>
    <mergeCell ref="C39:D39"/>
    <mergeCell ref="C40:D40"/>
    <mergeCell ref="C41:D41"/>
    <mergeCell ref="C42:D42"/>
    <mergeCell ref="C43:D43"/>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pageMargins left="0.51181102362204722" right="0.23622047244094491" top="0.43" bottom="0.39" header="0" footer="0.19685039370078741"/>
  <pageSetup paperSize="9" scale="95" orientation="portrait" r:id="rId1"/>
  <headerFooter differentFirst="1">
    <oddHeader>&amp;C&amp;P</oddHead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7"/>
  <sheetViews>
    <sheetView view="pageBreakPreview" topLeftCell="A7" zoomScaleNormal="100" workbookViewId="0">
      <selection activeCell="F13" sqref="F13"/>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02" t="s">
        <v>136</v>
      </c>
      <c r="B2" s="91"/>
      <c r="C2" s="91"/>
      <c r="D2" s="91"/>
      <c r="E2" s="91" t="s">
        <v>135</v>
      </c>
      <c r="F2" s="91"/>
      <c r="G2" s="91"/>
      <c r="H2" s="91"/>
      <c r="I2" s="91"/>
      <c r="J2" s="24"/>
      <c r="K2" s="24"/>
      <c r="L2" s="24"/>
      <c r="M2" s="24"/>
      <c r="N2" s="24"/>
      <c r="O2" s="24"/>
      <c r="P2" s="24"/>
      <c r="Q2" s="24"/>
      <c r="R2" s="24"/>
      <c r="S2" s="24"/>
      <c r="T2" s="24"/>
    </row>
    <row r="3" spans="1:20" ht="17.100000000000001" customHeight="1">
      <c r="A3" s="102" t="s">
        <v>138</v>
      </c>
      <c r="B3" s="102"/>
      <c r="C3" s="102"/>
      <c r="D3" s="102"/>
      <c r="E3" s="92" t="s">
        <v>137</v>
      </c>
      <c r="F3" s="92"/>
      <c r="G3" s="92"/>
      <c r="H3" s="92"/>
      <c r="I3" s="92"/>
      <c r="J3" s="24"/>
      <c r="K3" s="24"/>
      <c r="L3" s="24"/>
      <c r="M3" s="24"/>
      <c r="N3" s="24"/>
      <c r="O3" s="24"/>
      <c r="P3" s="24"/>
      <c r="Q3" s="24"/>
      <c r="R3" s="24"/>
      <c r="S3" s="24"/>
      <c r="T3" s="24"/>
    </row>
    <row r="4" spans="1:20" ht="17.100000000000001" customHeight="1">
      <c r="A4" s="133" t="s">
        <v>277</v>
      </c>
      <c r="B4" s="133"/>
      <c r="C4" s="133"/>
      <c r="D4" s="133"/>
      <c r="E4" s="90"/>
      <c r="F4" s="90"/>
      <c r="G4" s="90"/>
      <c r="H4" s="90"/>
      <c r="I4" s="90"/>
      <c r="J4" s="24"/>
      <c r="K4" s="24"/>
      <c r="L4" s="24"/>
      <c r="M4" s="24"/>
      <c r="N4" s="24"/>
      <c r="O4" s="24"/>
      <c r="P4" s="24"/>
      <c r="Q4" s="24"/>
      <c r="R4" s="24"/>
      <c r="S4" s="24"/>
      <c r="T4" s="24"/>
    </row>
    <row r="5" spans="1:20" s="1" customFormat="1" ht="12" customHeight="1">
      <c r="A5" s="67"/>
      <c r="B5" s="67"/>
      <c r="C5" s="67"/>
      <c r="D5" s="67"/>
      <c r="E5" s="8"/>
      <c r="I5" s="68"/>
      <c r="J5" s="8"/>
      <c r="K5" s="8"/>
      <c r="L5" s="8"/>
      <c r="M5" s="8"/>
      <c r="N5" s="8"/>
      <c r="O5" s="8"/>
      <c r="P5" s="8"/>
      <c r="Q5" s="8"/>
      <c r="R5" s="8"/>
      <c r="S5" s="8"/>
      <c r="T5" s="8"/>
    </row>
    <row r="6" spans="1:20" ht="21" customHeight="1">
      <c r="A6" s="106" t="s">
        <v>139</v>
      </c>
      <c r="B6" s="106"/>
      <c r="C6" s="106"/>
      <c r="D6" s="106"/>
      <c r="E6" s="106"/>
      <c r="F6" s="106"/>
      <c r="G6" s="106"/>
      <c r="H6" s="106"/>
      <c r="I6" s="106"/>
      <c r="J6" s="25"/>
      <c r="K6" s="25"/>
      <c r="L6" s="25"/>
      <c r="M6" s="25"/>
      <c r="N6" s="25"/>
      <c r="O6" s="25"/>
      <c r="P6" s="25"/>
      <c r="Q6" s="25"/>
      <c r="R6" s="25"/>
      <c r="S6" s="25"/>
      <c r="T6" s="25"/>
    </row>
    <row r="7" spans="1:20" s="2" customFormat="1" ht="20.100000000000001" customHeight="1">
      <c r="A7" s="106" t="s">
        <v>278</v>
      </c>
      <c r="B7" s="106"/>
      <c r="C7" s="106"/>
      <c r="D7" s="106"/>
      <c r="E7" s="106"/>
      <c r="F7" s="106"/>
      <c r="G7" s="106"/>
      <c r="H7" s="106"/>
      <c r="I7" s="106"/>
      <c r="J7" s="26"/>
      <c r="K7" s="26"/>
      <c r="L7" s="26"/>
      <c r="M7" s="26"/>
      <c r="N7" s="26"/>
      <c r="O7" s="26"/>
      <c r="P7" s="26"/>
      <c r="Q7" s="26"/>
      <c r="R7" s="26"/>
      <c r="S7" s="26"/>
      <c r="T7" s="26"/>
    </row>
    <row r="8" spans="1:20" s="2" customFormat="1" ht="18" customHeight="1">
      <c r="A8" s="132" t="s">
        <v>930</v>
      </c>
      <c r="B8" s="107"/>
      <c r="C8" s="107"/>
      <c r="D8" s="107"/>
      <c r="E8" s="107"/>
      <c r="F8" s="107"/>
      <c r="G8" s="107"/>
      <c r="H8" s="107"/>
      <c r="I8" s="107"/>
      <c r="J8" s="27"/>
      <c r="K8" s="27"/>
      <c r="L8" s="27"/>
      <c r="M8" s="27"/>
      <c r="N8" s="27"/>
      <c r="O8" s="27"/>
      <c r="P8" s="27"/>
      <c r="Q8" s="27"/>
      <c r="R8" s="27"/>
      <c r="S8" s="27"/>
      <c r="T8" s="27"/>
    </row>
    <row r="9" spans="1:20" s="2" customFormat="1" ht="12" customHeight="1">
      <c r="A9" s="83"/>
      <c r="B9" s="83"/>
      <c r="C9" s="83"/>
      <c r="D9" s="83"/>
      <c r="E9" s="83"/>
      <c r="F9" s="83"/>
      <c r="G9" s="83"/>
      <c r="H9" s="83"/>
      <c r="I9" s="83"/>
      <c r="J9" s="27"/>
      <c r="K9" s="27"/>
      <c r="L9" s="27"/>
      <c r="M9" s="27"/>
      <c r="N9" s="27"/>
      <c r="O9" s="27"/>
      <c r="P9" s="27"/>
      <c r="Q9" s="27"/>
      <c r="R9" s="27"/>
      <c r="S9" s="27"/>
      <c r="T9" s="27"/>
    </row>
    <row r="10" spans="1:20" s="3" customFormat="1" ht="18" customHeight="1">
      <c r="A10" s="110" t="s">
        <v>4</v>
      </c>
      <c r="B10" s="110" t="s">
        <v>142</v>
      </c>
      <c r="C10" s="116" t="s">
        <v>143</v>
      </c>
      <c r="D10" s="117"/>
      <c r="E10" s="108" t="s">
        <v>144</v>
      </c>
      <c r="F10" s="109"/>
      <c r="G10" s="108" t="s">
        <v>145</v>
      </c>
      <c r="H10" s="109"/>
      <c r="I10" s="113" t="s">
        <v>10</v>
      </c>
    </row>
    <row r="11" spans="1:20" s="3" customFormat="1" ht="30" customHeight="1">
      <c r="A11" s="111"/>
      <c r="B11" s="112"/>
      <c r="C11" s="118"/>
      <c r="D11" s="119"/>
      <c r="E11" s="10" t="s">
        <v>146</v>
      </c>
      <c r="F11" s="10" t="s">
        <v>147</v>
      </c>
      <c r="G11" s="10" t="s">
        <v>146</v>
      </c>
      <c r="H11" s="10" t="s">
        <v>147</v>
      </c>
      <c r="I11" s="111"/>
    </row>
    <row r="12" spans="1:20" s="3" customFormat="1" ht="27" customHeight="1">
      <c r="A12" s="82">
        <v>1</v>
      </c>
      <c r="B12" s="64" t="s">
        <v>915</v>
      </c>
      <c r="C12" s="13" t="s">
        <v>441</v>
      </c>
      <c r="D12" s="14" t="s">
        <v>187</v>
      </c>
      <c r="E12" s="82"/>
      <c r="F12" s="15" t="str">
        <f t="shared" ref="F12:F20" si="0">IF(AND(E12&gt;=90),"Xuất sắc",IF(AND(E12&gt;=80),"Tốt",IF(AND(E12&gt;=70),"Khá",IF(AND(E12&gt;=60),"TB",IF(AND(E12&gt;=50),"TB",IF(AND(E12&lt;50),IF(AND(E12&gt;0),"Yếu",IF(AND(E12=0),"Không XL"," "))))))))</f>
        <v>Không XL</v>
      </c>
      <c r="G12" s="82"/>
      <c r="H12" s="15" t="str">
        <f t="shared" ref="H12:H20" si="1">IF(AND(G12&gt;=90),"Xuất sắc",IF(AND(G12&gt;=80),"Tốt",IF(AND(G12&gt;=70),"Khá",IF(AND(G12&gt;=60),"TB",IF(AND(G12&gt;=50),"TB",IF(AND(G12&lt;50),IF(AND(G12&gt;0),"Yếu",IF(AND(G12=0),"Không XL"," "))))))))</f>
        <v>Không XL</v>
      </c>
      <c r="I12" s="31"/>
    </row>
    <row r="13" spans="1:20" s="3" customFormat="1" ht="27" customHeight="1">
      <c r="A13" s="82">
        <v>2</v>
      </c>
      <c r="B13" s="64" t="s">
        <v>916</v>
      </c>
      <c r="C13" s="13" t="s">
        <v>204</v>
      </c>
      <c r="D13" s="14" t="s">
        <v>165</v>
      </c>
      <c r="E13" s="82"/>
      <c r="F13" s="15" t="str">
        <f t="shared" si="0"/>
        <v>Không XL</v>
      </c>
      <c r="G13" s="82"/>
      <c r="H13" s="15" t="str">
        <f t="shared" si="1"/>
        <v>Không XL</v>
      </c>
      <c r="I13" s="31" t="s">
        <v>167</v>
      </c>
    </row>
    <row r="14" spans="1:20" s="3" customFormat="1" ht="27" customHeight="1">
      <c r="A14" s="82">
        <v>3</v>
      </c>
      <c r="B14" s="64" t="s">
        <v>917</v>
      </c>
      <c r="C14" s="13" t="s">
        <v>918</v>
      </c>
      <c r="D14" s="14" t="s">
        <v>165</v>
      </c>
      <c r="E14" s="82"/>
      <c r="F14" s="15" t="str">
        <f t="shared" si="0"/>
        <v>Không XL</v>
      </c>
      <c r="G14" s="82"/>
      <c r="H14" s="15" t="str">
        <f t="shared" si="1"/>
        <v>Không XL</v>
      </c>
      <c r="I14" s="31" t="s">
        <v>260</v>
      </c>
    </row>
    <row r="15" spans="1:20" s="3" customFormat="1" ht="27" customHeight="1">
      <c r="A15" s="82">
        <v>4</v>
      </c>
      <c r="B15" s="64" t="s">
        <v>919</v>
      </c>
      <c r="C15" s="13" t="s">
        <v>920</v>
      </c>
      <c r="D15" s="14" t="s">
        <v>304</v>
      </c>
      <c r="E15" s="82"/>
      <c r="F15" s="15" t="str">
        <f t="shared" si="0"/>
        <v>Không XL</v>
      </c>
      <c r="G15" s="82"/>
      <c r="H15" s="15" t="str">
        <f t="shared" si="1"/>
        <v>Không XL</v>
      </c>
      <c r="I15" s="31"/>
    </row>
    <row r="16" spans="1:20" s="3" customFormat="1" ht="27" customHeight="1">
      <c r="A16" s="82">
        <v>5</v>
      </c>
      <c r="B16" s="64" t="s">
        <v>921</v>
      </c>
      <c r="C16" s="13" t="s">
        <v>922</v>
      </c>
      <c r="D16" s="14" t="s">
        <v>352</v>
      </c>
      <c r="E16" s="82"/>
      <c r="F16" s="15" t="str">
        <f t="shared" si="0"/>
        <v>Không XL</v>
      </c>
      <c r="G16" s="82"/>
      <c r="H16" s="15" t="str">
        <f t="shared" si="1"/>
        <v>Không XL</v>
      </c>
      <c r="I16" s="31"/>
    </row>
    <row r="17" spans="1:9" s="3" customFormat="1" ht="27" customHeight="1">
      <c r="A17" s="82">
        <v>6</v>
      </c>
      <c r="B17" s="64" t="s">
        <v>923</v>
      </c>
      <c r="C17" s="13" t="s">
        <v>316</v>
      </c>
      <c r="D17" s="14" t="s">
        <v>199</v>
      </c>
      <c r="E17" s="82"/>
      <c r="F17" s="15" t="str">
        <f t="shared" si="0"/>
        <v>Không XL</v>
      </c>
      <c r="G17" s="82"/>
      <c r="H17" s="15" t="str">
        <f t="shared" si="1"/>
        <v>Không XL</v>
      </c>
      <c r="I17" s="31"/>
    </row>
    <row r="18" spans="1:9" s="3" customFormat="1" ht="27" customHeight="1">
      <c r="A18" s="82">
        <v>7</v>
      </c>
      <c r="B18" s="64" t="s">
        <v>924</v>
      </c>
      <c r="C18" s="13" t="s">
        <v>265</v>
      </c>
      <c r="D18" s="14" t="s">
        <v>283</v>
      </c>
      <c r="E18" s="82"/>
      <c r="F18" s="15" t="str">
        <f t="shared" si="0"/>
        <v>Không XL</v>
      </c>
      <c r="G18" s="82"/>
      <c r="H18" s="15" t="str">
        <f t="shared" si="1"/>
        <v>Không XL</v>
      </c>
      <c r="I18" s="31"/>
    </row>
    <row r="19" spans="1:9" s="3" customFormat="1" ht="27" customHeight="1">
      <c r="A19" s="82">
        <v>8</v>
      </c>
      <c r="B19" s="64" t="s">
        <v>925</v>
      </c>
      <c r="C19" s="13" t="s">
        <v>926</v>
      </c>
      <c r="D19" s="14" t="s">
        <v>239</v>
      </c>
      <c r="E19" s="82"/>
      <c r="F19" s="15" t="str">
        <f t="shared" si="0"/>
        <v>Không XL</v>
      </c>
      <c r="G19" s="82"/>
      <c r="H19" s="15" t="str">
        <f t="shared" si="1"/>
        <v>Không XL</v>
      </c>
      <c r="I19" s="31"/>
    </row>
    <row r="20" spans="1:9" s="3" customFormat="1" ht="27" customHeight="1">
      <c r="A20" s="82">
        <v>9</v>
      </c>
      <c r="B20" s="64" t="s">
        <v>927</v>
      </c>
      <c r="C20" s="13" t="s">
        <v>928</v>
      </c>
      <c r="D20" s="14" t="s">
        <v>929</v>
      </c>
      <c r="E20" s="82"/>
      <c r="F20" s="15" t="str">
        <f t="shared" si="0"/>
        <v>Không XL</v>
      </c>
      <c r="G20" s="82"/>
      <c r="H20" s="15" t="str">
        <f t="shared" si="1"/>
        <v>Không XL</v>
      </c>
      <c r="I20" s="31"/>
    </row>
    <row r="21" spans="1:9" ht="20.100000000000001" customHeight="1">
      <c r="A21" s="6"/>
      <c r="B21" s="6"/>
      <c r="C21" s="127" t="s">
        <v>148</v>
      </c>
      <c r="D21" s="127"/>
      <c r="E21" s="127"/>
      <c r="F21" s="127"/>
      <c r="G21" s="127"/>
      <c r="H21" s="127"/>
      <c r="I21" s="127"/>
    </row>
    <row r="22" spans="1:9" ht="18" customHeight="1">
      <c r="C22" s="120" t="s">
        <v>149</v>
      </c>
      <c r="D22" s="121"/>
      <c r="E22" s="128" t="s">
        <v>144</v>
      </c>
      <c r="F22" s="129"/>
      <c r="G22" s="128" t="s">
        <v>145</v>
      </c>
      <c r="H22" s="129"/>
      <c r="I22" s="114" t="s">
        <v>10</v>
      </c>
    </row>
    <row r="23" spans="1:9" s="3" customFormat="1" ht="18" customHeight="1">
      <c r="C23" s="122"/>
      <c r="D23" s="123"/>
      <c r="E23" s="10" t="s">
        <v>150</v>
      </c>
      <c r="F23" s="16" t="s">
        <v>151</v>
      </c>
      <c r="G23" s="10" t="s">
        <v>150</v>
      </c>
      <c r="H23" s="16" t="s">
        <v>151</v>
      </c>
      <c r="I23" s="115"/>
    </row>
    <row r="24" spans="1:9" ht="18" customHeight="1">
      <c r="C24" s="103" t="s">
        <v>152</v>
      </c>
      <c r="D24" s="104"/>
      <c r="E24" s="17">
        <f>COUNTIF(F12:F20,"Xuất sắc")</f>
        <v>0</v>
      </c>
      <c r="F24" s="18">
        <f>E24*100/$A$20</f>
        <v>0</v>
      </c>
      <c r="G24" s="17">
        <f>COUNTIF(H12:H20,"Xuất sắc")</f>
        <v>0</v>
      </c>
      <c r="H24" s="18">
        <f>G24*100/$A$20</f>
        <v>0</v>
      </c>
      <c r="I24" s="28"/>
    </row>
    <row r="25" spans="1:9" ht="18" customHeight="1">
      <c r="C25" s="103" t="s">
        <v>153</v>
      </c>
      <c r="D25" s="104"/>
      <c r="E25" s="17">
        <f>COUNTIF(F12:F20,"Tốt")</f>
        <v>0</v>
      </c>
      <c r="F25" s="18">
        <f t="shared" ref="F25:F29" si="2">E25*100/$A$20</f>
        <v>0</v>
      </c>
      <c r="G25" s="17">
        <f>COUNTIF(H12:H20,"Tốt")</f>
        <v>0</v>
      </c>
      <c r="H25" s="18">
        <f t="shared" ref="H25:H29" si="3">G25*100/$A$20</f>
        <v>0</v>
      </c>
      <c r="I25" s="28"/>
    </row>
    <row r="26" spans="1:9" ht="18" customHeight="1">
      <c r="C26" s="103" t="s">
        <v>154</v>
      </c>
      <c r="D26" s="104"/>
      <c r="E26" s="17">
        <f>COUNTIF(F12:F20,"Khá")</f>
        <v>0</v>
      </c>
      <c r="F26" s="18">
        <f t="shared" si="2"/>
        <v>0</v>
      </c>
      <c r="G26" s="17">
        <f>COUNTIF(H12:H20,"Khá")</f>
        <v>0</v>
      </c>
      <c r="H26" s="18">
        <f t="shared" si="3"/>
        <v>0</v>
      </c>
      <c r="I26" s="28"/>
    </row>
    <row r="27" spans="1:9" ht="18" customHeight="1">
      <c r="C27" s="103" t="s">
        <v>155</v>
      </c>
      <c r="D27" s="104"/>
      <c r="E27" s="17">
        <f>COUNTIF(F12:F20,"TB")</f>
        <v>0</v>
      </c>
      <c r="F27" s="18">
        <f t="shared" si="2"/>
        <v>0</v>
      </c>
      <c r="G27" s="17">
        <f>COUNTIF(H12:H20,"TB")</f>
        <v>0</v>
      </c>
      <c r="H27" s="18">
        <f t="shared" si="3"/>
        <v>0</v>
      </c>
      <c r="I27" s="28"/>
    </row>
    <row r="28" spans="1:9" ht="18" customHeight="1">
      <c r="C28" s="103" t="s">
        <v>156</v>
      </c>
      <c r="D28" s="104"/>
      <c r="E28" s="17">
        <f>COUNTIF(F12:F20,"Yếu")</f>
        <v>0</v>
      </c>
      <c r="F28" s="18">
        <f t="shared" si="2"/>
        <v>0</v>
      </c>
      <c r="G28" s="17">
        <f>COUNTIF(H12:H20,"Yếu")</f>
        <v>0</v>
      </c>
      <c r="H28" s="18">
        <f t="shared" si="3"/>
        <v>0</v>
      </c>
      <c r="I28" s="28"/>
    </row>
    <row r="29" spans="1:9" ht="18" customHeight="1" thickBot="1">
      <c r="C29" s="124" t="s">
        <v>157</v>
      </c>
      <c r="D29" s="125"/>
      <c r="E29" s="19">
        <f>COUNTIF(F12:F20,"Không XL")</f>
        <v>9</v>
      </c>
      <c r="F29" s="20">
        <f t="shared" si="2"/>
        <v>100</v>
      </c>
      <c r="G29" s="19">
        <f>COUNTIF(H12:H20,"Không XL")</f>
        <v>9</v>
      </c>
      <c r="H29" s="20">
        <f t="shared" si="3"/>
        <v>100</v>
      </c>
      <c r="I29" s="29"/>
    </row>
    <row r="30" spans="1:9" ht="9" customHeight="1">
      <c r="C30" s="81"/>
      <c r="D30" s="81"/>
      <c r="F30" s="22"/>
    </row>
    <row r="31" spans="1:9" ht="18" customHeight="1">
      <c r="E31" s="126" t="s">
        <v>390</v>
      </c>
      <c r="F31" s="126"/>
      <c r="G31" s="126"/>
      <c r="H31" s="126"/>
      <c r="I31" s="126"/>
    </row>
    <row r="32" spans="1:9" ht="16.5" customHeight="1">
      <c r="A32" s="30"/>
      <c r="B32" s="90" t="s">
        <v>273</v>
      </c>
      <c r="C32" s="90"/>
      <c r="D32" s="90" t="s">
        <v>274</v>
      </c>
      <c r="E32" s="90"/>
      <c r="F32" s="90"/>
      <c r="G32" s="130" t="s">
        <v>275</v>
      </c>
      <c r="H32" s="130"/>
      <c r="I32" s="130"/>
    </row>
    <row r="33" spans="2:9" ht="16.5">
      <c r="D33" s="66"/>
      <c r="I33" s="80"/>
    </row>
    <row r="34" spans="2:9" ht="16.5">
      <c r="D34" s="66"/>
      <c r="I34" s="80"/>
    </row>
    <row r="35" spans="2:9" ht="16.5">
      <c r="D35" s="66"/>
      <c r="I35" s="80"/>
    </row>
    <row r="36" spans="2:9" ht="16.5">
      <c r="D36" s="66"/>
      <c r="I36" s="80"/>
    </row>
    <row r="37" spans="2:9" s="84" customFormat="1" ht="16.5" customHeight="1">
      <c r="B37" s="131" t="s">
        <v>276</v>
      </c>
      <c r="C37" s="131"/>
      <c r="D37" s="131" t="s">
        <v>162</v>
      </c>
      <c r="E37" s="131"/>
      <c r="F37" s="131"/>
      <c r="G37" s="131" t="s">
        <v>558</v>
      </c>
      <c r="H37" s="131"/>
      <c r="I37" s="131"/>
    </row>
  </sheetData>
  <mergeCells count="33">
    <mergeCell ref="A2:D2"/>
    <mergeCell ref="E2:I2"/>
    <mergeCell ref="A3:D3"/>
    <mergeCell ref="E3:I3"/>
    <mergeCell ref="A4:D4"/>
    <mergeCell ref="E4:I4"/>
    <mergeCell ref="A6:I6"/>
    <mergeCell ref="A7:I7"/>
    <mergeCell ref="A8:I8"/>
    <mergeCell ref="A10:A11"/>
    <mergeCell ref="B10:B11"/>
    <mergeCell ref="C10:D11"/>
    <mergeCell ref="E10:F10"/>
    <mergeCell ref="G10:H10"/>
    <mergeCell ref="I10:I11"/>
    <mergeCell ref="E31:I31"/>
    <mergeCell ref="C21:I21"/>
    <mergeCell ref="C22:D23"/>
    <mergeCell ref="E22:F22"/>
    <mergeCell ref="G22:H22"/>
    <mergeCell ref="I22:I23"/>
    <mergeCell ref="C24:D24"/>
    <mergeCell ref="C25:D25"/>
    <mergeCell ref="C26:D26"/>
    <mergeCell ref="C27:D27"/>
    <mergeCell ref="C28:D28"/>
    <mergeCell ref="C29:D29"/>
    <mergeCell ref="B32:C32"/>
    <mergeCell ref="D32:F32"/>
    <mergeCell ref="G32:I32"/>
    <mergeCell ref="B37:C37"/>
    <mergeCell ref="D37:F37"/>
    <mergeCell ref="G37:I37"/>
  </mergeCells>
  <pageMargins left="0.51181102362204722" right="0.23622047244094491" top="0.43" bottom="0.39" header="0" footer="0.19685039370078741"/>
  <pageSetup paperSize="9" scale="95" orientation="portrait" r:id="rId1"/>
  <headerFooter differentFirst="1">
    <oddHeader>&amp;C&amp;P</oddHead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
  <sheetViews>
    <sheetView view="pageBreakPreview" zoomScaleNormal="100" workbookViewId="0">
      <selection activeCell="F11" sqref="F11"/>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02" t="s">
        <v>136</v>
      </c>
      <c r="B2" s="91"/>
      <c r="C2" s="91"/>
      <c r="D2" s="91"/>
      <c r="E2" s="91" t="s">
        <v>135</v>
      </c>
      <c r="F2" s="91"/>
      <c r="G2" s="91"/>
      <c r="H2" s="91"/>
      <c r="I2" s="91"/>
      <c r="J2" s="24"/>
      <c r="K2" s="24"/>
      <c r="L2" s="24"/>
      <c r="M2" s="24"/>
      <c r="N2" s="24"/>
      <c r="O2" s="24"/>
      <c r="P2" s="24"/>
      <c r="Q2" s="24"/>
      <c r="R2" s="24"/>
      <c r="S2" s="24"/>
      <c r="T2" s="24"/>
    </row>
    <row r="3" spans="1:20" ht="17.100000000000001" customHeight="1">
      <c r="A3" s="102" t="s">
        <v>138</v>
      </c>
      <c r="B3" s="102"/>
      <c r="C3" s="102"/>
      <c r="D3" s="102"/>
      <c r="E3" s="92" t="s">
        <v>137</v>
      </c>
      <c r="F3" s="92"/>
      <c r="G3" s="92"/>
      <c r="H3" s="92"/>
      <c r="I3" s="92"/>
      <c r="J3" s="24"/>
      <c r="K3" s="24"/>
      <c r="L3" s="24"/>
      <c r="M3" s="24"/>
      <c r="N3" s="24"/>
      <c r="O3" s="24"/>
      <c r="P3" s="24"/>
      <c r="Q3" s="24"/>
      <c r="R3" s="24"/>
      <c r="S3" s="24"/>
      <c r="T3" s="24"/>
    </row>
    <row r="4" spans="1:20" ht="17.100000000000001" customHeight="1">
      <c r="A4" s="133" t="s">
        <v>277</v>
      </c>
      <c r="B4" s="133"/>
      <c r="C4" s="133"/>
      <c r="D4" s="133"/>
      <c r="E4" s="90"/>
      <c r="F4" s="90"/>
      <c r="G4" s="90"/>
      <c r="H4" s="90"/>
      <c r="I4" s="90"/>
      <c r="J4" s="24"/>
      <c r="K4" s="24"/>
      <c r="L4" s="24"/>
      <c r="M4" s="24"/>
      <c r="N4" s="24"/>
      <c r="O4" s="24"/>
      <c r="P4" s="24"/>
      <c r="Q4" s="24"/>
      <c r="R4" s="24"/>
      <c r="S4" s="24"/>
      <c r="T4" s="24"/>
    </row>
    <row r="5" spans="1:20" s="1" customFormat="1" ht="12" customHeight="1">
      <c r="A5" s="67"/>
      <c r="B5" s="67"/>
      <c r="C5" s="67"/>
      <c r="D5" s="67"/>
      <c r="E5" s="8"/>
      <c r="I5" s="68"/>
      <c r="J5" s="8"/>
      <c r="K5" s="8"/>
      <c r="L5" s="8"/>
      <c r="M5" s="8"/>
      <c r="N5" s="8"/>
      <c r="O5" s="8"/>
      <c r="P5" s="8"/>
      <c r="Q5" s="8"/>
      <c r="R5" s="8"/>
      <c r="S5" s="8"/>
      <c r="T5" s="8"/>
    </row>
    <row r="6" spans="1:20" ht="21" customHeight="1">
      <c r="A6" s="106" t="s">
        <v>139</v>
      </c>
      <c r="B6" s="106"/>
      <c r="C6" s="106"/>
      <c r="D6" s="106"/>
      <c r="E6" s="106"/>
      <c r="F6" s="106"/>
      <c r="G6" s="106"/>
      <c r="H6" s="106"/>
      <c r="I6" s="106"/>
      <c r="J6" s="25"/>
      <c r="K6" s="25"/>
      <c r="L6" s="25"/>
      <c r="M6" s="25"/>
      <c r="N6" s="25"/>
      <c r="O6" s="25"/>
      <c r="P6" s="25"/>
      <c r="Q6" s="25"/>
      <c r="R6" s="25"/>
      <c r="S6" s="25"/>
      <c r="T6" s="25"/>
    </row>
    <row r="7" spans="1:20" s="2" customFormat="1" ht="20.100000000000001" customHeight="1">
      <c r="A7" s="106" t="s">
        <v>278</v>
      </c>
      <c r="B7" s="106"/>
      <c r="C7" s="106"/>
      <c r="D7" s="106"/>
      <c r="E7" s="106"/>
      <c r="F7" s="106"/>
      <c r="G7" s="106"/>
      <c r="H7" s="106"/>
      <c r="I7" s="106"/>
      <c r="J7" s="26"/>
      <c r="K7" s="26"/>
      <c r="L7" s="26"/>
      <c r="M7" s="26"/>
      <c r="N7" s="26"/>
      <c r="O7" s="26"/>
      <c r="P7" s="26"/>
      <c r="Q7" s="26"/>
      <c r="R7" s="26"/>
      <c r="S7" s="26"/>
      <c r="T7" s="26"/>
    </row>
    <row r="8" spans="1:20" s="2" customFormat="1" ht="18" customHeight="1">
      <c r="A8" s="132" t="s">
        <v>962</v>
      </c>
      <c r="B8" s="107"/>
      <c r="C8" s="107"/>
      <c r="D8" s="107"/>
      <c r="E8" s="107"/>
      <c r="F8" s="107"/>
      <c r="G8" s="107"/>
      <c r="H8" s="107"/>
      <c r="I8" s="107"/>
      <c r="J8" s="27"/>
      <c r="K8" s="27"/>
      <c r="L8" s="27"/>
      <c r="M8" s="27"/>
      <c r="N8" s="27"/>
      <c r="O8" s="27"/>
      <c r="P8" s="27"/>
      <c r="Q8" s="27"/>
      <c r="R8" s="27"/>
      <c r="S8" s="27"/>
      <c r="T8" s="27"/>
    </row>
    <row r="9" spans="1:20" s="2" customFormat="1" ht="12" customHeight="1">
      <c r="A9" s="83"/>
      <c r="B9" s="83"/>
      <c r="C9" s="83"/>
      <c r="D9" s="83"/>
      <c r="E9" s="83"/>
      <c r="F9" s="83"/>
      <c r="G9" s="83"/>
      <c r="H9" s="83"/>
      <c r="I9" s="83"/>
      <c r="J9" s="27"/>
      <c r="K9" s="27"/>
      <c r="L9" s="27"/>
      <c r="M9" s="27"/>
      <c r="N9" s="27"/>
      <c r="O9" s="27"/>
      <c r="P9" s="27"/>
      <c r="Q9" s="27"/>
      <c r="R9" s="27"/>
      <c r="S9" s="27"/>
      <c r="T9" s="27"/>
    </row>
    <row r="10" spans="1:20" s="3" customFormat="1" ht="18" customHeight="1">
      <c r="A10" s="110" t="s">
        <v>4</v>
      </c>
      <c r="B10" s="110" t="s">
        <v>142</v>
      </c>
      <c r="C10" s="116" t="s">
        <v>143</v>
      </c>
      <c r="D10" s="117"/>
      <c r="E10" s="108" t="s">
        <v>144</v>
      </c>
      <c r="F10" s="109"/>
      <c r="G10" s="108" t="s">
        <v>145</v>
      </c>
      <c r="H10" s="109"/>
      <c r="I10" s="113" t="s">
        <v>10</v>
      </c>
    </row>
    <row r="11" spans="1:20" s="3" customFormat="1" ht="30" customHeight="1">
      <c r="A11" s="111"/>
      <c r="B11" s="112"/>
      <c r="C11" s="118"/>
      <c r="D11" s="119"/>
      <c r="E11" s="10" t="s">
        <v>146</v>
      </c>
      <c r="F11" s="10" t="s">
        <v>147</v>
      </c>
      <c r="G11" s="10" t="s">
        <v>146</v>
      </c>
      <c r="H11" s="10" t="s">
        <v>147</v>
      </c>
      <c r="I11" s="111"/>
    </row>
    <row r="12" spans="1:20" s="3" customFormat="1" ht="21.75" customHeight="1">
      <c r="A12" s="82">
        <v>1</v>
      </c>
      <c r="B12" s="64" t="s">
        <v>931</v>
      </c>
      <c r="C12" s="13" t="s">
        <v>291</v>
      </c>
      <c r="D12" s="14" t="s">
        <v>228</v>
      </c>
      <c r="E12" s="82"/>
      <c r="F12" s="15" t="str">
        <f t="shared" ref="F12:F27" si="0">IF(AND(E12&gt;=90),"Xuất sắc",IF(AND(E12&gt;=80),"Tốt",IF(AND(E12&gt;=70),"Khá",IF(AND(E12&gt;=60),"TB",IF(AND(E12&gt;=50),"TB",IF(AND(E12&lt;50),IF(AND(E12&gt;0),"Yếu",IF(AND(E12=0),"Không XL"," "))))))))</f>
        <v>Không XL</v>
      </c>
      <c r="G12" s="82"/>
      <c r="H12" s="15" t="str">
        <f t="shared" ref="H12:H27" si="1">IF(AND(G12&gt;=90),"Xuất sắc",IF(AND(G12&gt;=80),"Tốt",IF(AND(G12&gt;=70),"Khá",IF(AND(G12&gt;=60),"TB",IF(AND(G12&gt;=50),"TB",IF(AND(G12&lt;50),IF(AND(G12&gt;0),"Yếu",IF(AND(G12=0),"Không XL"," "))))))))</f>
        <v>Không XL</v>
      </c>
      <c r="I12" s="31"/>
    </row>
    <row r="13" spans="1:20" s="3" customFormat="1" ht="21.75" customHeight="1">
      <c r="A13" s="82">
        <v>2</v>
      </c>
      <c r="B13" s="64" t="s">
        <v>932</v>
      </c>
      <c r="C13" s="13" t="s">
        <v>250</v>
      </c>
      <c r="D13" s="14" t="s">
        <v>187</v>
      </c>
      <c r="E13" s="82"/>
      <c r="F13" s="15" t="str">
        <f t="shared" si="0"/>
        <v>Không XL</v>
      </c>
      <c r="G13" s="82"/>
      <c r="H13" s="15" t="str">
        <f t="shared" si="1"/>
        <v>Không XL</v>
      </c>
      <c r="I13" s="31"/>
    </row>
    <row r="14" spans="1:20" s="3" customFormat="1" ht="21.75" customHeight="1">
      <c r="A14" s="82">
        <v>3</v>
      </c>
      <c r="B14" s="64" t="s">
        <v>933</v>
      </c>
      <c r="C14" s="13" t="s">
        <v>934</v>
      </c>
      <c r="D14" s="14" t="s">
        <v>935</v>
      </c>
      <c r="E14" s="82"/>
      <c r="F14" s="15" t="str">
        <f t="shared" si="0"/>
        <v>Không XL</v>
      </c>
      <c r="G14" s="82"/>
      <c r="H14" s="15" t="str">
        <f t="shared" si="1"/>
        <v>Không XL</v>
      </c>
      <c r="I14" s="31" t="s">
        <v>167</v>
      </c>
    </row>
    <row r="15" spans="1:20" s="3" customFormat="1" ht="21.75" customHeight="1">
      <c r="A15" s="82">
        <v>4</v>
      </c>
      <c r="B15" s="64" t="s">
        <v>936</v>
      </c>
      <c r="C15" s="13" t="s">
        <v>937</v>
      </c>
      <c r="D15" s="14" t="s">
        <v>171</v>
      </c>
      <c r="E15" s="82"/>
      <c r="F15" s="15" t="str">
        <f t="shared" si="0"/>
        <v>Không XL</v>
      </c>
      <c r="G15" s="82"/>
      <c r="H15" s="15" t="str">
        <f t="shared" si="1"/>
        <v>Không XL</v>
      </c>
      <c r="I15" s="31"/>
    </row>
    <row r="16" spans="1:20" s="3" customFormat="1" ht="21.75" customHeight="1">
      <c r="A16" s="82">
        <v>5</v>
      </c>
      <c r="B16" s="64" t="s">
        <v>938</v>
      </c>
      <c r="C16" s="13" t="s">
        <v>939</v>
      </c>
      <c r="D16" s="14" t="s">
        <v>236</v>
      </c>
      <c r="E16" s="82"/>
      <c r="F16" s="15" t="str">
        <f t="shared" si="0"/>
        <v>Không XL</v>
      </c>
      <c r="G16" s="82"/>
      <c r="H16" s="15" t="str">
        <f t="shared" si="1"/>
        <v>Không XL</v>
      </c>
      <c r="I16" s="31"/>
    </row>
    <row r="17" spans="1:9" s="3" customFormat="1" ht="21.75" customHeight="1">
      <c r="A17" s="82">
        <v>6</v>
      </c>
      <c r="B17" s="64" t="s">
        <v>940</v>
      </c>
      <c r="C17" s="13" t="s">
        <v>941</v>
      </c>
      <c r="D17" s="14" t="s">
        <v>236</v>
      </c>
      <c r="E17" s="82"/>
      <c r="F17" s="15" t="str">
        <f t="shared" si="0"/>
        <v>Không XL</v>
      </c>
      <c r="G17" s="82"/>
      <c r="H17" s="15" t="str">
        <f t="shared" si="1"/>
        <v>Không XL</v>
      </c>
      <c r="I17" s="31"/>
    </row>
    <row r="18" spans="1:9" s="3" customFormat="1" ht="21.75" customHeight="1">
      <c r="A18" s="82">
        <v>7</v>
      </c>
      <c r="B18" s="64" t="s">
        <v>942</v>
      </c>
      <c r="C18" s="13" t="s">
        <v>943</v>
      </c>
      <c r="D18" s="14" t="s">
        <v>199</v>
      </c>
      <c r="E18" s="82"/>
      <c r="F18" s="15" t="str">
        <f t="shared" si="0"/>
        <v>Không XL</v>
      </c>
      <c r="G18" s="82"/>
      <c r="H18" s="15" t="str">
        <f t="shared" si="1"/>
        <v>Không XL</v>
      </c>
      <c r="I18" s="31"/>
    </row>
    <row r="19" spans="1:9" s="3" customFormat="1" ht="21.75" customHeight="1">
      <c r="A19" s="82">
        <v>8</v>
      </c>
      <c r="B19" s="64" t="s">
        <v>944</v>
      </c>
      <c r="C19" s="13" t="s">
        <v>945</v>
      </c>
      <c r="D19" s="14" t="s">
        <v>180</v>
      </c>
      <c r="E19" s="82"/>
      <c r="F19" s="15" t="str">
        <f t="shared" si="0"/>
        <v>Không XL</v>
      </c>
      <c r="G19" s="82"/>
      <c r="H19" s="15" t="str">
        <f t="shared" si="1"/>
        <v>Không XL</v>
      </c>
      <c r="I19" s="31" t="s">
        <v>260</v>
      </c>
    </row>
    <row r="20" spans="1:9" s="3" customFormat="1" ht="21.75" customHeight="1">
      <c r="A20" s="82">
        <v>9</v>
      </c>
      <c r="B20" s="64" t="s">
        <v>946</v>
      </c>
      <c r="C20" s="13" t="s">
        <v>947</v>
      </c>
      <c r="D20" s="14" t="s">
        <v>183</v>
      </c>
      <c r="E20" s="82"/>
      <c r="F20" s="15" t="str">
        <f t="shared" si="0"/>
        <v>Không XL</v>
      </c>
      <c r="G20" s="82"/>
      <c r="H20" s="15" t="str">
        <f t="shared" si="1"/>
        <v>Không XL</v>
      </c>
      <c r="I20" s="31"/>
    </row>
    <row r="21" spans="1:9" s="3" customFormat="1" ht="21.75" customHeight="1">
      <c r="A21" s="82">
        <v>10</v>
      </c>
      <c r="B21" s="64" t="s">
        <v>948</v>
      </c>
      <c r="C21" s="13" t="s">
        <v>949</v>
      </c>
      <c r="D21" s="14" t="s">
        <v>271</v>
      </c>
      <c r="E21" s="82"/>
      <c r="F21" s="15" t="str">
        <f t="shared" si="0"/>
        <v>Không XL</v>
      </c>
      <c r="G21" s="82"/>
      <c r="H21" s="15" t="str">
        <f t="shared" si="1"/>
        <v>Không XL</v>
      </c>
      <c r="I21" s="31"/>
    </row>
    <row r="22" spans="1:9" s="3" customFormat="1" ht="21.75" customHeight="1">
      <c r="A22" s="82">
        <v>11</v>
      </c>
      <c r="B22" s="64" t="s">
        <v>950</v>
      </c>
      <c r="C22" s="13" t="s">
        <v>280</v>
      </c>
      <c r="D22" s="14" t="s">
        <v>203</v>
      </c>
      <c r="E22" s="82"/>
      <c r="F22" s="15" t="str">
        <f t="shared" si="0"/>
        <v>Không XL</v>
      </c>
      <c r="G22" s="82"/>
      <c r="H22" s="15" t="str">
        <f t="shared" si="1"/>
        <v>Không XL</v>
      </c>
      <c r="I22" s="31"/>
    </row>
    <row r="23" spans="1:9" s="3" customFormat="1" ht="21.75" customHeight="1">
      <c r="A23" s="82">
        <v>12</v>
      </c>
      <c r="B23" s="64" t="s">
        <v>951</v>
      </c>
      <c r="C23" s="13" t="s">
        <v>952</v>
      </c>
      <c r="D23" s="14" t="s">
        <v>953</v>
      </c>
      <c r="E23" s="82"/>
      <c r="F23" s="15" t="str">
        <f t="shared" si="0"/>
        <v>Không XL</v>
      </c>
      <c r="G23" s="82"/>
      <c r="H23" s="15" t="str">
        <f t="shared" si="1"/>
        <v>Không XL</v>
      </c>
      <c r="I23" s="31"/>
    </row>
    <row r="24" spans="1:9" s="3" customFormat="1" ht="21.75" customHeight="1">
      <c r="A24" s="82">
        <v>13</v>
      </c>
      <c r="B24" s="64" t="s">
        <v>954</v>
      </c>
      <c r="C24" s="13" t="s">
        <v>955</v>
      </c>
      <c r="D24" s="14" t="s">
        <v>208</v>
      </c>
      <c r="E24" s="82"/>
      <c r="F24" s="15" t="str">
        <f t="shared" si="0"/>
        <v>Không XL</v>
      </c>
      <c r="G24" s="82"/>
      <c r="H24" s="15" t="str">
        <f t="shared" si="1"/>
        <v>Không XL</v>
      </c>
      <c r="I24" s="31"/>
    </row>
    <row r="25" spans="1:9" s="3" customFormat="1" ht="21.75" customHeight="1">
      <c r="A25" s="82">
        <v>14</v>
      </c>
      <c r="B25" s="64" t="s">
        <v>956</v>
      </c>
      <c r="C25" s="13" t="s">
        <v>241</v>
      </c>
      <c r="D25" s="14" t="s">
        <v>957</v>
      </c>
      <c r="E25" s="82"/>
      <c r="F25" s="15" t="str">
        <f t="shared" si="0"/>
        <v>Không XL</v>
      </c>
      <c r="G25" s="82"/>
      <c r="H25" s="15" t="str">
        <f t="shared" si="1"/>
        <v>Không XL</v>
      </c>
      <c r="I25" s="31"/>
    </row>
    <row r="26" spans="1:9" s="3" customFormat="1" ht="21.75" customHeight="1">
      <c r="A26" s="82">
        <v>15</v>
      </c>
      <c r="B26" s="64" t="s">
        <v>958</v>
      </c>
      <c r="C26" s="13" t="s">
        <v>959</v>
      </c>
      <c r="D26" s="14" t="s">
        <v>299</v>
      </c>
      <c r="E26" s="82"/>
      <c r="F26" s="15" t="str">
        <f t="shared" si="0"/>
        <v>Không XL</v>
      </c>
      <c r="G26" s="82"/>
      <c r="H26" s="15" t="str">
        <f t="shared" si="1"/>
        <v>Không XL</v>
      </c>
      <c r="I26" s="31"/>
    </row>
    <row r="27" spans="1:9" s="3" customFormat="1" ht="21.75" customHeight="1">
      <c r="A27" s="82">
        <v>16</v>
      </c>
      <c r="B27" s="64" t="s">
        <v>960</v>
      </c>
      <c r="C27" s="13" t="s">
        <v>961</v>
      </c>
      <c r="D27" s="14" t="s">
        <v>296</v>
      </c>
      <c r="E27" s="82"/>
      <c r="F27" s="15" t="str">
        <f t="shared" si="0"/>
        <v>Không XL</v>
      </c>
      <c r="G27" s="82"/>
      <c r="H27" s="15" t="str">
        <f t="shared" si="1"/>
        <v>Không XL</v>
      </c>
      <c r="I27" s="31"/>
    </row>
    <row r="28" spans="1:9" ht="20.100000000000001" customHeight="1">
      <c r="A28" s="6"/>
      <c r="B28" s="6"/>
      <c r="C28" s="127" t="s">
        <v>148</v>
      </c>
      <c r="D28" s="127"/>
      <c r="E28" s="127"/>
      <c r="F28" s="127"/>
      <c r="G28" s="127"/>
      <c r="H28" s="127"/>
      <c r="I28" s="127"/>
    </row>
    <row r="29" spans="1:9" ht="18" customHeight="1">
      <c r="C29" s="120" t="s">
        <v>149</v>
      </c>
      <c r="D29" s="121"/>
      <c r="E29" s="128" t="s">
        <v>144</v>
      </c>
      <c r="F29" s="129"/>
      <c r="G29" s="128" t="s">
        <v>145</v>
      </c>
      <c r="H29" s="129"/>
      <c r="I29" s="114" t="s">
        <v>10</v>
      </c>
    </row>
    <row r="30" spans="1:9" s="3" customFormat="1" ht="18" customHeight="1">
      <c r="C30" s="122"/>
      <c r="D30" s="123"/>
      <c r="E30" s="10" t="s">
        <v>150</v>
      </c>
      <c r="F30" s="16" t="s">
        <v>151</v>
      </c>
      <c r="G30" s="10" t="s">
        <v>150</v>
      </c>
      <c r="H30" s="16" t="s">
        <v>151</v>
      </c>
      <c r="I30" s="115"/>
    </row>
    <row r="31" spans="1:9" ht="18" customHeight="1">
      <c r="C31" s="103" t="s">
        <v>152</v>
      </c>
      <c r="D31" s="104"/>
      <c r="E31" s="17">
        <f>COUNTIF(F12:F27,"Xuất sắc")</f>
        <v>0</v>
      </c>
      <c r="F31" s="18">
        <f>E31*100/$A$27</f>
        <v>0</v>
      </c>
      <c r="G31" s="17">
        <f>COUNTIF(H12:H27,"Xuất sắc")</f>
        <v>0</v>
      </c>
      <c r="H31" s="18">
        <f>G31*100/$A$27</f>
        <v>0</v>
      </c>
      <c r="I31" s="28"/>
    </row>
    <row r="32" spans="1:9" ht="18" customHeight="1">
      <c r="C32" s="103" t="s">
        <v>153</v>
      </c>
      <c r="D32" s="104"/>
      <c r="E32" s="17">
        <f>COUNTIF(F12:F27,"Tốt")</f>
        <v>0</v>
      </c>
      <c r="F32" s="18">
        <f t="shared" ref="F32:F36" si="2">E32*100/$A$27</f>
        <v>0</v>
      </c>
      <c r="G32" s="17">
        <f>COUNTIF(H12:H27,"Tốt")</f>
        <v>0</v>
      </c>
      <c r="H32" s="18">
        <f t="shared" ref="H32:H36" si="3">G32*100/$A$27</f>
        <v>0</v>
      </c>
      <c r="I32" s="28"/>
    </row>
    <row r="33" spans="1:9" ht="18" customHeight="1">
      <c r="C33" s="103" t="s">
        <v>154</v>
      </c>
      <c r="D33" s="104"/>
      <c r="E33" s="17">
        <f>COUNTIF(F12:F27,"Khá")</f>
        <v>0</v>
      </c>
      <c r="F33" s="18">
        <f t="shared" si="2"/>
        <v>0</v>
      </c>
      <c r="G33" s="17">
        <f>COUNTIF(H12:H27,"Khá")</f>
        <v>0</v>
      </c>
      <c r="H33" s="18">
        <f t="shared" si="3"/>
        <v>0</v>
      </c>
      <c r="I33" s="28"/>
    </row>
    <row r="34" spans="1:9" ht="18" customHeight="1">
      <c r="C34" s="103" t="s">
        <v>155</v>
      </c>
      <c r="D34" s="104"/>
      <c r="E34" s="17">
        <f>COUNTIF(F12:F27,"TB")</f>
        <v>0</v>
      </c>
      <c r="F34" s="18">
        <f t="shared" si="2"/>
        <v>0</v>
      </c>
      <c r="G34" s="17">
        <f>COUNTIF(H12:H27,"TB")</f>
        <v>0</v>
      </c>
      <c r="H34" s="18">
        <f t="shared" si="3"/>
        <v>0</v>
      </c>
      <c r="I34" s="28"/>
    </row>
    <row r="35" spans="1:9" ht="18" customHeight="1">
      <c r="C35" s="103" t="s">
        <v>156</v>
      </c>
      <c r="D35" s="104"/>
      <c r="E35" s="17">
        <f>COUNTIF(F12:F27,"Yếu")</f>
        <v>0</v>
      </c>
      <c r="F35" s="18">
        <f t="shared" si="2"/>
        <v>0</v>
      </c>
      <c r="G35" s="17">
        <f>COUNTIF(H12:H27,"Yếu")</f>
        <v>0</v>
      </c>
      <c r="H35" s="18">
        <f t="shared" si="3"/>
        <v>0</v>
      </c>
      <c r="I35" s="28"/>
    </row>
    <row r="36" spans="1:9" ht="18" customHeight="1" thickBot="1">
      <c r="C36" s="124" t="s">
        <v>157</v>
      </c>
      <c r="D36" s="125"/>
      <c r="E36" s="19">
        <f>COUNTIF(F12:F27,"Không XL")</f>
        <v>16</v>
      </c>
      <c r="F36" s="20">
        <f t="shared" si="2"/>
        <v>100</v>
      </c>
      <c r="G36" s="19">
        <f>COUNTIF(H12:H27,"Không XL")</f>
        <v>16</v>
      </c>
      <c r="H36" s="20">
        <f t="shared" si="3"/>
        <v>100</v>
      </c>
      <c r="I36" s="29"/>
    </row>
    <row r="37" spans="1:9" ht="9" customHeight="1">
      <c r="C37" s="81"/>
      <c r="D37" s="81"/>
      <c r="F37" s="22"/>
    </row>
    <row r="38" spans="1:9" ht="18" customHeight="1">
      <c r="E38" s="126" t="s">
        <v>390</v>
      </c>
      <c r="F38" s="126"/>
      <c r="G38" s="126"/>
      <c r="H38" s="126"/>
      <c r="I38" s="126"/>
    </row>
    <row r="39" spans="1:9" ht="16.5" customHeight="1">
      <c r="A39" s="30"/>
      <c r="B39" s="90" t="s">
        <v>273</v>
      </c>
      <c r="C39" s="90"/>
      <c r="D39" s="90" t="s">
        <v>274</v>
      </c>
      <c r="E39" s="90"/>
      <c r="F39" s="90"/>
      <c r="G39" s="130" t="s">
        <v>275</v>
      </c>
      <c r="H39" s="130"/>
      <c r="I39" s="130"/>
    </row>
    <row r="40" spans="1:9" ht="16.5">
      <c r="D40" s="66"/>
      <c r="I40" s="80"/>
    </row>
    <row r="41" spans="1:9" ht="16.5">
      <c r="D41" s="66"/>
      <c r="I41" s="80"/>
    </row>
    <row r="42" spans="1:9" ht="16.5">
      <c r="D42" s="66"/>
      <c r="I42" s="80"/>
    </row>
    <row r="43" spans="1:9" ht="16.5">
      <c r="D43" s="66"/>
      <c r="I43" s="80"/>
    </row>
    <row r="44" spans="1:9" s="84" customFormat="1" ht="16.5" customHeight="1">
      <c r="B44" s="131" t="s">
        <v>276</v>
      </c>
      <c r="C44" s="131"/>
      <c r="D44" s="131" t="s">
        <v>162</v>
      </c>
      <c r="E44" s="131"/>
      <c r="F44" s="131"/>
      <c r="G44" s="131" t="s">
        <v>558</v>
      </c>
      <c r="H44" s="131"/>
      <c r="I44" s="131"/>
    </row>
  </sheetData>
  <mergeCells count="33">
    <mergeCell ref="A2:D2"/>
    <mergeCell ref="E2:I2"/>
    <mergeCell ref="A3:D3"/>
    <mergeCell ref="E3:I3"/>
    <mergeCell ref="A4:D4"/>
    <mergeCell ref="E4:I4"/>
    <mergeCell ref="A6:I6"/>
    <mergeCell ref="A7:I7"/>
    <mergeCell ref="A8:I8"/>
    <mergeCell ref="A10:A11"/>
    <mergeCell ref="B10:B11"/>
    <mergeCell ref="C10:D11"/>
    <mergeCell ref="E10:F10"/>
    <mergeCell ref="G10:H10"/>
    <mergeCell ref="I10:I11"/>
    <mergeCell ref="E38:I38"/>
    <mergeCell ref="C28:I28"/>
    <mergeCell ref="C29:D30"/>
    <mergeCell ref="E29:F29"/>
    <mergeCell ref="G29:H29"/>
    <mergeCell ref="I29:I30"/>
    <mergeCell ref="C31:D31"/>
    <mergeCell ref="C32:D32"/>
    <mergeCell ref="C33:D33"/>
    <mergeCell ref="C34:D34"/>
    <mergeCell ref="C35:D35"/>
    <mergeCell ref="C36:D36"/>
    <mergeCell ref="B39:C39"/>
    <mergeCell ref="D39:F39"/>
    <mergeCell ref="G39:I39"/>
    <mergeCell ref="B44:C44"/>
    <mergeCell ref="D44:F44"/>
    <mergeCell ref="G44:I44"/>
  </mergeCells>
  <pageMargins left="0.51181102362204722" right="0.23622047244094491" top="0.43" bottom="0.22" header="0" footer="0.19685039370078741"/>
  <pageSetup paperSize="9" scale="95" orientation="portrait" r:id="rId1"/>
  <headerFooter differentFirst="1">
    <oddHeader>&amp;C&amp;P</oddHead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sqref="A1:I43"/>
    </sheetView>
  </sheetViews>
  <sheetFormatPr defaultColWidth="9" defaultRowHeight="16.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8</vt:i4>
      </vt:variant>
    </vt:vector>
  </HeadingPairs>
  <TitlesOfParts>
    <vt:vector size="23" baseType="lpstr">
      <vt:lpstr>RL.Cá nhân</vt:lpstr>
      <vt:lpstr>M. Tong hop</vt:lpstr>
      <vt:lpstr>22T4-DCN1</vt:lpstr>
      <vt:lpstr>22T4-DDT1</vt:lpstr>
      <vt:lpstr>22T4-CDT1</vt:lpstr>
      <vt:lpstr>22T4-TDH1</vt:lpstr>
      <vt:lpstr>23T4-DCN1</vt:lpstr>
      <vt:lpstr>23T4-DDT1</vt:lpstr>
      <vt:lpstr>23T4-CDT1</vt:lpstr>
      <vt:lpstr>24T4-DCN1</vt:lpstr>
      <vt:lpstr>24T4-DDT1</vt:lpstr>
      <vt:lpstr>24T4-CDT1</vt:lpstr>
      <vt:lpstr>24T4-DTC1</vt:lpstr>
      <vt:lpstr>24T4-TDH1</vt:lpstr>
      <vt:lpstr>Sheet5</vt:lpstr>
      <vt:lpstr>'22T4-CDT1'!Print_Titles</vt:lpstr>
      <vt:lpstr>'22T4-DCN1'!Print_Titles</vt:lpstr>
      <vt:lpstr>'22T4-DDT1'!Print_Titles</vt:lpstr>
      <vt:lpstr>'23T4-DCN1'!Print_Titles</vt:lpstr>
      <vt:lpstr>'23T4-DDT1'!Print_Titles</vt:lpstr>
      <vt:lpstr>'24T4-DCN1'!Print_Titles</vt:lpstr>
      <vt:lpstr>'24T4-DDT1'!Print_Titles</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Windows User</cp:lastModifiedBy>
  <cp:lastPrinted>2025-02-11T08:49:24Z</cp:lastPrinted>
  <dcterms:created xsi:type="dcterms:W3CDTF">1999-12-31T18:49:00Z</dcterms:created>
  <dcterms:modified xsi:type="dcterms:W3CDTF">2025-02-11T09:14:28Z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4AACFE5837BF4896B638F73412457C7A_12</vt:lpwstr>
  </property>
  <property fmtid="{D5CDD505-2E9C-101B-9397-08002B2CF9AE}" pid="3" name="KSOProductBuildVer">
    <vt:lpwstr>1033-12.2.0.16731</vt:lpwstr>
  </property>
</Properties>
</file>