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F:\GIÁO VỤ 2025\HK1 2024-2025\"/>
    </mc:Choice>
  </mc:AlternateContent>
  <xr:revisionPtr revIDLastSave="0" documentId="13_ncr:1_{0040BB4E-590B-4C62-8932-AB895E8A0D73}" xr6:coauthVersionLast="45" xr6:coauthVersionMax="45" xr10:uidLastSave="{00000000-0000-0000-0000-000000000000}"/>
  <bookViews>
    <workbookView xWindow="-120" yWindow="660" windowWidth="29040" windowHeight="15060" activeTab="1" xr2:uid="{00000000-000D-0000-FFFF-FFFF00000000}"/>
  </bookViews>
  <sheets>
    <sheet name="BẢNG TỔNG" sheetId="4" r:id="rId1"/>
    <sheet name="BIÊN BẢN HỌP LỚP" sheetId="7" r:id="rId2"/>
    <sheet name="BẢNG TỔNG (2)" sheetId="8" r:id="rId3"/>
    <sheet name="BIÊN BẢN HỌP LỚP 2" sheetId="1" r:id="rId4"/>
    <sheet name="BẢNG ĐIỂM" sheetId="6" r:id="rId5"/>
  </sheets>
  <definedNames>
    <definedName name="_xlnm.Print_Titles" localSheetId="0">'BẢNG TỔNG'!$10:$11</definedName>
    <definedName name="_xlnm.Print_Titles" localSheetId="2">'BẢNG TỔNG (2)'!$10:$11</definedName>
    <definedName name="_xlnm.Print_Titles" localSheetId="1">'BIÊN BẢN HỌP LỚP'!$19:$20</definedName>
    <definedName name="_xlnm.Print_Titles" localSheetId="3">'BIÊN BẢN HỌP LỚP 2'!$19:$20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2" i="8" l="1"/>
  <c r="H52" i="8" s="1"/>
  <c r="G49" i="8"/>
  <c r="H49" i="8" s="1"/>
  <c r="H45" i="8"/>
  <c r="F45" i="8"/>
  <c r="H44" i="8"/>
  <c r="F44" i="8"/>
  <c r="H43" i="8"/>
  <c r="F43" i="8"/>
  <c r="H42" i="8"/>
  <c r="F42" i="8"/>
  <c r="H41" i="8"/>
  <c r="F41" i="8"/>
  <c r="H40" i="8"/>
  <c r="F40" i="8"/>
  <c r="H39" i="8"/>
  <c r="F39" i="8"/>
  <c r="H38" i="8"/>
  <c r="F38" i="8"/>
  <c r="H37" i="8"/>
  <c r="F37" i="8"/>
  <c r="H36" i="8"/>
  <c r="F36" i="8"/>
  <c r="H35" i="8"/>
  <c r="F35" i="8"/>
  <c r="H34" i="8"/>
  <c r="F34" i="8"/>
  <c r="H33" i="8"/>
  <c r="F33" i="8"/>
  <c r="H32" i="8"/>
  <c r="F32" i="8"/>
  <c r="H31" i="8"/>
  <c r="F31" i="8"/>
  <c r="H30" i="8"/>
  <c r="F30" i="8"/>
  <c r="H29" i="8"/>
  <c r="F29" i="8"/>
  <c r="H28" i="8"/>
  <c r="F28" i="8"/>
  <c r="H27" i="8"/>
  <c r="F27" i="8"/>
  <c r="H26" i="8"/>
  <c r="F26" i="8"/>
  <c r="H25" i="8"/>
  <c r="F25" i="8"/>
  <c r="H24" i="8"/>
  <c r="F24" i="8"/>
  <c r="H23" i="8"/>
  <c r="F23" i="8"/>
  <c r="H22" i="8"/>
  <c r="F22" i="8"/>
  <c r="H21" i="8"/>
  <c r="F21" i="8"/>
  <c r="H20" i="8"/>
  <c r="F20" i="8"/>
  <c r="H19" i="8"/>
  <c r="F19" i="8"/>
  <c r="H18" i="8"/>
  <c r="F18" i="8"/>
  <c r="H17" i="8"/>
  <c r="F17" i="8"/>
  <c r="H16" i="8"/>
  <c r="F16" i="8"/>
  <c r="H15" i="8"/>
  <c r="F15" i="8"/>
  <c r="H14" i="8"/>
  <c r="F14" i="8"/>
  <c r="H13" i="8"/>
  <c r="F13" i="8"/>
  <c r="H12" i="8"/>
  <c r="G54" i="8" s="1"/>
  <c r="H54" i="8" s="1"/>
  <c r="F12" i="8"/>
  <c r="E53" i="8" s="1"/>
  <c r="F53" i="8" s="1"/>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E51" i="8" l="1"/>
  <c r="F51" i="8" s="1"/>
  <c r="E57" i="7"/>
  <c r="F57" i="7" s="1"/>
  <c r="E54" i="8"/>
  <c r="F54" i="8" s="1"/>
  <c r="E49" i="8"/>
  <c r="F49" i="8" s="1"/>
  <c r="E52" i="8"/>
  <c r="F52" i="8" s="1"/>
  <c r="E50" i="8"/>
  <c r="F50" i="8" s="1"/>
  <c r="G50" i="8"/>
  <c r="H50" i="8" s="1"/>
  <c r="G53" i="8"/>
  <c r="H53" i="8" s="1"/>
  <c r="G51" i="8"/>
  <c r="H51" i="8" s="1"/>
  <c r="E56" i="7"/>
  <c r="F56" i="7" s="1"/>
  <c r="E55" i="7"/>
  <c r="F55" i="7" s="1"/>
  <c r="E52" i="7"/>
  <c r="F52" i="7" s="1"/>
  <c r="E53" i="7"/>
  <c r="F53" i="7" s="1"/>
  <c r="E54" i="7"/>
  <c r="F54" i="7" s="1"/>
  <c r="F36" i="4" l="1"/>
  <c r="F24" i="4"/>
  <c r="F23" i="4"/>
  <c r="F20" i="4"/>
  <c r="F16" i="4"/>
  <c r="F33" i="4"/>
  <c r="F19" i="4"/>
  <c r="F37" i="4"/>
  <c r="F34" i="4"/>
  <c r="F31" i="4"/>
  <c r="F22" i="4"/>
  <c r="F18" i="4"/>
  <c r="F14" i="4"/>
  <c r="F38" i="4"/>
  <c r="F12" i="4"/>
  <c r="F27" i="4"/>
  <c r="F30" i="4"/>
  <c r="F15" i="4"/>
  <c r="F29" i="4"/>
  <c r="F26" i="4"/>
  <c r="F25" i="4" l="1"/>
  <c r="F35" i="4"/>
  <c r="F21" i="4"/>
  <c r="F28" i="4"/>
  <c r="F32" i="4"/>
  <c r="F17" i="4"/>
  <c r="F13" i="4"/>
  <c r="E48" i="4" s="1"/>
  <c r="F48" i="4" s="1"/>
  <c r="F39" i="4"/>
  <c r="E43" i="4" l="1"/>
  <c r="F43" i="4" s="1"/>
  <c r="E46" i="4"/>
  <c r="F46" i="4" s="1"/>
  <c r="E44" i="4"/>
  <c r="F44" i="4" s="1"/>
  <c r="E47" i="4"/>
  <c r="F47" i="4" s="1"/>
  <c r="E45" i="4"/>
  <c r="F45" i="4" s="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H38" i="4" l="1"/>
  <c r="H31" i="4"/>
  <c r="H24" i="4"/>
  <c r="H20" i="4"/>
  <c r="H12" i="4"/>
  <c r="H33" i="4"/>
  <c r="H26" i="4"/>
  <c r="H15" i="4"/>
  <c r="H36" i="4"/>
  <c r="H29" i="4"/>
  <c r="H22" i="4"/>
  <c r="H18" i="4"/>
  <c r="H14" i="4"/>
  <c r="H34" i="4"/>
  <c r="H27" i="4"/>
  <c r="H23" i="4"/>
  <c r="H16" i="4"/>
  <c r="H37" i="4"/>
  <c r="H30" i="4"/>
  <c r="H19" i="4"/>
  <c r="H39" i="4"/>
  <c r="H35" i="4"/>
  <c r="H32" i="4"/>
  <c r="H28" i="4"/>
  <c r="H25" i="4"/>
  <c r="H21" i="4"/>
  <c r="H17" i="4"/>
  <c r="H13" i="4"/>
  <c r="G51" i="1"/>
  <c r="G52" i="1"/>
  <c r="G53" i="1"/>
  <c r="G54" i="1"/>
  <c r="G48" i="4" l="1"/>
  <c r="H48" i="4" s="1"/>
  <c r="G44" i="4"/>
  <c r="H44" i="4" s="1"/>
  <c r="G45" i="4"/>
  <c r="H45" i="4" s="1"/>
  <c r="G47" i="4"/>
  <c r="H47" i="4" s="1"/>
  <c r="G43" i="4"/>
  <c r="H43" i="4" s="1"/>
  <c r="G46" i="4"/>
  <c r="H46" i="4" s="1"/>
  <c r="E63" i="1"/>
  <c r="F63" i="1" s="1"/>
  <c r="E62" i="1"/>
  <c r="F62" i="1" s="1"/>
  <c r="E58" i="1"/>
  <c r="F58" i="1" s="1"/>
  <c r="E60" i="1"/>
  <c r="F60" i="1" s="1"/>
  <c r="E59" i="1"/>
  <c r="F59" i="1" s="1"/>
  <c r="E61" i="1"/>
  <c r="F61" i="1" s="1"/>
</calcChain>
</file>

<file path=xl/sharedStrings.xml><?xml version="1.0" encoding="utf-8"?>
<sst xmlns="http://schemas.openxmlformats.org/spreadsheetml/2006/main" count="845" uniqueCount="239">
  <si>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</si>
  <si>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</si>
  <si>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</si>
  <si>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</si>
  <si>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</si>
  <si>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</si>
  <si>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</si>
  <si>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</si>
  <si>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</si>
  <si>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</si>
  <si>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</si>
  <si>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</si>
  <si>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</si>
  <si>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</si>
  <si>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</si>
  <si>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</si>
  <si>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</si>
  <si>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</si>
  <si>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</si>
  <si>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</si>
  <si>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</si>
  <si>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</si>
  <si>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</si>
  <si>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</si>
  <si>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</si>
  <si>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</si>
  <si>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</si>
  <si>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</si>
  <si>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</si>
  <si>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</si>
  <si>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</si>
  <si>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</si>
  <si>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TRƯỞNG KHOA</t>
  </si>
  <si>
    <t>Không xếp loại</t>
  </si>
  <si>
    <t>KHOA CÔNG NGHỆ THÔNG TIN</t>
  </si>
  <si>
    <t>Bảo</t>
  </si>
  <si>
    <t>Hùng</t>
  </si>
  <si>
    <t>Huy</t>
  </si>
  <si>
    <t>Khoa</t>
  </si>
  <si>
    <t>Trần Quốc</t>
  </si>
  <si>
    <t>Phát</t>
  </si>
  <si>
    <t>STT</t>
  </si>
  <si>
    <t>Họ đệm</t>
  </si>
  <si>
    <t>Tên</t>
  </si>
  <si>
    <t>Ghi chú</t>
  </si>
  <si>
    <t>Dũng</t>
  </si>
  <si>
    <t>Hoàng</t>
  </si>
  <si>
    <t>Phạm Bảo</t>
  </si>
  <si>
    <t>Duy</t>
  </si>
  <si>
    <t>Lộc</t>
  </si>
  <si>
    <t>Long</t>
  </si>
  <si>
    <t>Lương Hoàng</t>
  </si>
  <si>
    <t>Tâm</t>
  </si>
  <si>
    <t>UBND THÀNH PHỐ HỒ CHÍ MINH</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</si>
  <si>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</si>
  <si>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</si>
  <si>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</si>
  <si>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</si>
  <si>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</si>
  <si>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</si>
  <si>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</si>
  <si>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</si>
  <si>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</si>
  <si>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</si>
  <si>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</si>
  <si>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</si>
  <si>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</si>
  <si>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</si>
  <si>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</si>
  <si>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</si>
  <si>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</si>
  <si>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QUẢN LÝ SINH VIÊN</t>
  </si>
  <si>
    <t>PHÒNG TTGD-QHDN</t>
  </si>
  <si>
    <t>Bậc đào tạo: Trung cấp</t>
  </si>
  <si>
    <t>Loại đào tạo: Chính quy 3 năm</t>
  </si>
  <si>
    <t>Mã sinh viên</t>
  </si>
  <si>
    <t>Tin học</t>
  </si>
  <si>
    <t>Rèn luyện</t>
  </si>
  <si>
    <t>Học lực</t>
  </si>
  <si>
    <t>3</t>
  </si>
  <si>
    <t>Điểm</t>
  </si>
  <si>
    <t>Điểm 10</t>
  </si>
  <si>
    <t>Điểm 4</t>
  </si>
  <si>
    <t>Điểm chữ</t>
  </si>
  <si>
    <t>L1</t>
  </si>
  <si>
    <t>L2</t>
  </si>
  <si>
    <t xml:space="preserve">E </t>
  </si>
  <si>
    <t>Học tiếp</t>
  </si>
  <si>
    <t xml:space="preserve">B </t>
  </si>
  <si>
    <t>Giỏi</t>
  </si>
  <si>
    <t xml:space="preserve">C </t>
  </si>
  <si>
    <t>Cảnh cáo học vụ lần 1</t>
  </si>
  <si>
    <t xml:space="preserve">D </t>
  </si>
  <si>
    <t>PHÒNG TUYỂN SINH - ĐÀO TẠO</t>
  </si>
  <si>
    <t>Ngành: Lập trình máy tính</t>
  </si>
  <si>
    <t xml:space="preserve">Chuyên ngành: Lập trình máy tính </t>
  </si>
  <si>
    <t>2</t>
  </si>
  <si>
    <t>HỌC KỲ I</t>
  </si>
  <si>
    <t>NĂM HỌC: 2024-2025</t>
  </si>
  <si>
    <r>
      <rPr>
        <b/>
        <sz val="13"/>
        <color theme="1"/>
        <rFont val="Times New Roman"/>
        <family val="1"/>
      </rPr>
      <t>Thời gian họp:</t>
    </r>
    <r>
      <rPr>
        <sz val="13"/>
        <color theme="1"/>
        <rFont val="Times New Roman"/>
        <family val="1"/>
      </rPr>
      <t xml:space="preserve">    giờ    phút, ngày    tháng    năm 2025</t>
    </r>
  </si>
  <si>
    <t xml:space="preserve">Vắng:….SV (ghi rõ tên SV vắng họp)
Lý do:………..
</t>
  </si>
  <si>
    <t>Tỷ lệ % đồng ý</t>
  </si>
  <si>
    <t xml:space="preserve">          Thư ký thông qua toàn văn biên bản cuộc họp, các thành viên dự họp nhất trí, không có ý kiến gì thêm.
          Cuộc họp kết thúc lúc    giờ     phút cùng ngày./.</t>
  </si>
  <si>
    <t>Thành phố Hồ Chí Minh, ngày    tháng 02 năm 2025</t>
  </si>
  <si>
    <r>
      <t xml:space="preserve">Địa điểm: </t>
    </r>
    <r>
      <rPr>
        <sz val="13"/>
        <color theme="1"/>
        <rFont val="Times New Roman"/>
        <family val="1"/>
        <charset val="163"/>
      </rPr>
      <t>Phòng……..</t>
    </r>
  </si>
  <si>
    <t>Học kỳ: I       Năm học: 2024 - 2025</t>
  </si>
  <si>
    <t>TP. Hồ Chí Minh, ngày      tháng 02 năm 2025</t>
  </si>
  <si>
    <t>LỚP: 24T4 - LTM2</t>
  </si>
  <si>
    <t>Chủ tọa:              ; Chức vụ: Cố vấn học tập;</t>
  </si>
  <si>
    <t>Thư ký:               ; Chức vụ: Lớp trưởng;</t>
  </si>
  <si>
    <t>Thành phần tham dự: Tập thể lớp 24T4-LTM2;</t>
  </si>
  <si>
    <t>24000773</t>
  </si>
  <si>
    <t>Đoàn Thiên</t>
  </si>
  <si>
    <t>Ân</t>
  </si>
  <si>
    <t>24000824</t>
  </si>
  <si>
    <t>Hồ Xuân</t>
  </si>
  <si>
    <t>Bách</t>
  </si>
  <si>
    <t>24001469</t>
  </si>
  <si>
    <t>Lê Nguyễn Gia</t>
  </si>
  <si>
    <t>24001378</t>
  </si>
  <si>
    <t>Trần Gia</t>
  </si>
  <si>
    <t>24000094</t>
  </si>
  <si>
    <t>Nguyễn Huy</t>
  </si>
  <si>
    <t>Bình</t>
  </si>
  <si>
    <t>24001287</t>
  </si>
  <si>
    <t>Nguyễn Duy</t>
  </si>
  <si>
    <t>Đô</t>
  </si>
  <si>
    <t>24001433</t>
  </si>
  <si>
    <t>Nguyễn Anh</t>
  </si>
  <si>
    <t>24000965</t>
  </si>
  <si>
    <t>Nguyễn Khánh</t>
  </si>
  <si>
    <t>24001306</t>
  </si>
  <si>
    <t>Phạm Trường</t>
  </si>
  <si>
    <t>Giang</t>
  </si>
  <si>
    <t>24004041</t>
  </si>
  <si>
    <t>Lê</t>
  </si>
  <si>
    <t>24000957</t>
  </si>
  <si>
    <t>Phạm Quốc</t>
  </si>
  <si>
    <t>24004057</t>
  </si>
  <si>
    <t>Nguyễn Nhật</t>
  </si>
  <si>
    <t>24001314</t>
  </si>
  <si>
    <t>Nguyễn Quốc</t>
  </si>
  <si>
    <t>24001024</t>
  </si>
  <si>
    <t>Phạm Đức</t>
  </si>
  <si>
    <t>24004521</t>
  </si>
  <si>
    <t>Lê Hoàng Minh</t>
  </si>
  <si>
    <t>24001945</t>
  </si>
  <si>
    <t>Võ Tấn</t>
  </si>
  <si>
    <t>Kiệt</t>
  </si>
  <si>
    <t>24000934</t>
  </si>
  <si>
    <t>Nguyễn Tấn</t>
  </si>
  <si>
    <t>24001134</t>
  </si>
  <si>
    <t>Lý Thiên</t>
  </si>
  <si>
    <t>24001616</t>
  </si>
  <si>
    <t>24001527</t>
  </si>
  <si>
    <t>Trần Duy</t>
  </si>
  <si>
    <t>Mạnh</t>
  </si>
  <si>
    <t>24001702</t>
  </si>
  <si>
    <t>Nguyễn Trọng</t>
  </si>
  <si>
    <t>Nghĩa</t>
  </si>
  <si>
    <t>24000903</t>
  </si>
  <si>
    <t>24001006</t>
  </si>
  <si>
    <t>Ông Gia</t>
  </si>
  <si>
    <t>24000907</t>
  </si>
  <si>
    <t>Trần Hoài</t>
  </si>
  <si>
    <t>Phong</t>
  </si>
  <si>
    <t>24003917</t>
  </si>
  <si>
    <t>Phúc</t>
  </si>
  <si>
    <t>24003939</t>
  </si>
  <si>
    <t>Nguyễn Nguyên Thiên</t>
  </si>
  <si>
    <t>24001816</t>
  </si>
  <si>
    <t>Trần Quang Thiên</t>
  </si>
  <si>
    <t>24000935</t>
  </si>
  <si>
    <t>Nguyễn An Trí</t>
  </si>
  <si>
    <t>Quang</t>
  </si>
  <si>
    <t>24000248</t>
  </si>
  <si>
    <t>Trần Bảo</t>
  </si>
  <si>
    <t>24001303</t>
  </si>
  <si>
    <t>Bùi Kiến</t>
  </si>
  <si>
    <t>Tài</t>
  </si>
  <si>
    <t>24000951</t>
  </si>
  <si>
    <t>Nguyễn Hoàng Gia</t>
  </si>
  <si>
    <t>24001004</t>
  </si>
  <si>
    <t>Nguyễn Hòa Anh</t>
  </si>
  <si>
    <t>Thái</t>
  </si>
  <si>
    <t>24001022</t>
  </si>
  <si>
    <t>Lê Bảo</t>
  </si>
  <si>
    <t>Thắng</t>
  </si>
  <si>
    <t>24000860</t>
  </si>
  <si>
    <t>Nguyễn Đức Hoàng</t>
  </si>
  <si>
    <t>Thiên</t>
  </si>
  <si>
    <t>Hiện diện: …./34 SV;</t>
  </si>
  <si>
    <t>Lớp: 23T4 - LTM2            Sĩ số: 34            Khoa: Công nghệ Thông tin</t>
  </si>
  <si>
    <t>………………………………………………………………..………………………………………
……………………………………………………..…………………………………………………</t>
  </si>
  <si>
    <t>BẢNG ĐIỂM TỔNG KẾT HK1 (2024 - 2025) NĂM HỌC 2024-2025</t>
  </si>
  <si>
    <t>Lớp: 24T4-LTM2</t>
  </si>
  <si>
    <t>Khóa học: 2024-2027</t>
  </si>
  <si>
    <t>Pháp luật</t>
  </si>
  <si>
    <t>Giáo dục thể chất</t>
  </si>
  <si>
    <t>Kỹ năng mềm</t>
  </si>
  <si>
    <t>Xây dựng giao diện Web</t>
  </si>
  <si>
    <t>Phần cứng và mạng máy tính</t>
  </si>
  <si>
    <t>Thực hành Phần cứng và mạng máy tính</t>
  </si>
  <si>
    <t>Kỹ thuật lập trình</t>
  </si>
  <si>
    <t>Thực hành Kỹ thuật lập trình</t>
  </si>
  <si>
    <t>Giáo dục Chính trị</t>
  </si>
  <si>
    <t>Giáo dục Quốc phòng và An ninh</t>
  </si>
  <si>
    <t>1</t>
  </si>
  <si>
    <t xml:space="preserve">1 </t>
  </si>
  <si>
    <t>4</t>
  </si>
  <si>
    <t xml:space="preserve">2  </t>
  </si>
  <si>
    <t xml:space="preserve">2   </t>
  </si>
  <si>
    <t xml:space="preserve">3    </t>
  </si>
  <si>
    <t xml:space="preserve">2     </t>
  </si>
  <si>
    <t xml:space="preserve">2      </t>
  </si>
  <si>
    <t xml:space="preserve">2       </t>
  </si>
  <si>
    <t xml:space="preserve">A </t>
  </si>
  <si>
    <t>*Danh sách có 34   sinh viên</t>
  </si>
  <si>
    <t>Trong đó</t>
  </si>
  <si>
    <t>TP. Hồ Chí Minh, ngày 12 tháng 02 năm 2025</t>
  </si>
  <si>
    <t>Hạnh kiểm</t>
  </si>
  <si>
    <t>Số lượng</t>
  </si>
  <si>
    <t>Tỉ lệ %</t>
  </si>
  <si>
    <t/>
  </si>
  <si>
    <t>34</t>
  </si>
  <si>
    <t>Lớp: 24T4 - LTM2            Sĩ số: 28            Khoa: Công nghệ Thông tin</t>
  </si>
  <si>
    <t>Hiện diện: …./28 SV;</t>
  </si>
  <si>
    <r>
      <rPr>
        <b/>
        <sz val="13"/>
        <color theme="1"/>
        <rFont val="Times New Roman"/>
        <family val="1"/>
      </rPr>
      <t>Thời gian họp:</t>
    </r>
    <r>
      <rPr>
        <sz val="13"/>
        <color theme="1"/>
        <rFont val="Times New Roman"/>
        <family val="1"/>
      </rPr>
      <t>11 giờ 05 phút, ngày19 tháng 02 năm 2025</t>
    </r>
  </si>
  <si>
    <r>
      <t xml:space="preserve">Địa điểm: </t>
    </r>
    <r>
      <rPr>
        <sz val="13"/>
        <color theme="1"/>
        <rFont val="Times New Roman"/>
        <family val="1"/>
        <charset val="163"/>
      </rPr>
      <t>Phòng E2.1-02</t>
    </r>
  </si>
  <si>
    <t>Chủ tọa: Đỗ Thị Hải Yến; Chức vụ: Cố vấn học tập;</t>
  </si>
  <si>
    <t>Thư ký: Nguyễn Hoàng Gia Tâm; Chức vụ: Lớp trưởng;</t>
  </si>
  <si>
    <t xml:space="preserve">Vắng:Hoàng, Nhật Huy, Quốc Huy, Đức Huy, Minh Khoa, Tuấn Kiệt, Bảo Long, Thiên Phúc, Anh Thái.
Lý do:………..
</t>
  </si>
  <si>
    <t>NĂM HỌC: 2024 - 2025</t>
  </si>
  <si>
    <t>TP. Hồ Chí Minh, ngày 19 tháng 02 năm 2025</t>
  </si>
  <si>
    <t xml:space="preserve">          Thư ký thông qua toàn văn biên bản cuộc họp, các thành viên dự họp nhất trí, không có ý kiến gì thêm.
          Cuộc họp kết thúc lúc 11 giờ 50  phút cùng ngày./.</t>
  </si>
  <si>
    <t xml:space="preserve"> Đỗ Thị Hải Yến</t>
  </si>
  <si>
    <t>Nguyễn Hoàng Gia Tâm</t>
  </si>
  <si>
    <t>Trần Việt Khánh</t>
  </si>
  <si>
    <t>P.TRƯỞNG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</si>
</sst>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2"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color theme="0"/>
      <name val="Times New Roman"/>
      <family val="1"/>
    </font>
    <font>
      <b/>
      <sz val="13"/>
      <name val="Times New Roman"/>
      <family val="1"/>
    </font>
    <font>
      <sz val="12"/>
      <color indexed="8"/>
      <name val="Times New Roman"/>
      <family val="1"/>
    </font>
    <font>
      <sz val="11"/>
      <color indexed="8"/>
      <name val="Calibri"/>
      <family val="2"/>
      <charset val="163"/>
    </font>
    <font>
      <b/>
      <sz val="11"/>
      <color indexed="8"/>
      <name val="Times New Roman"/>
      <family val="1"/>
    </font>
    <font>
      <b/>
      <sz val="10"/>
      <color indexed="8"/>
      <name val="Times New Roman"/>
      <family val="1"/>
    </font>
    <font>
      <b/>
      <sz val="12"/>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Times New Roman"/>
      <family val="1"/>
    </font>
    <font>
      <sz val="12"/>
      <name val="Times New Roman"/>
      <family val="1"/>
    </font>
    <font>
      <b/>
      <sz val="12"/>
      <name val="Times New Roman"/>
      <family val="1"/>
    </font>
    <font>
      <b/>
      <sz val="11"/>
      <name val="Times New Roman"/>
      <family val="1"/>
    </font>
    <font>
      <vertAlign val="superscript"/>
      <sz val="12"/>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0"/>
      <name val="Times New Roman"/>
      <family val="1"/>
    </font>
    <font>
      <i/>
      <sz val="12"/>
      <name val="Times New Roman"/>
      <family val="1"/>
    </font>
    <font>
      <sz val="11"/>
      <color indexed="8"/>
      <name val="Times New Roman"/>
      <family val="1"/>
    </font>
    <font>
      <b/>
      <u/>
      <sz val="11"/>
      <color indexed="8"/>
      <name val="Times New Roman"/>
      <family val="1"/>
    </font>
    <font>
      <b/>
      <sz val="14"/>
      <color indexed="8"/>
      <name val="Times New Roman"/>
      <family val="1"/>
    </font>
    <font>
      <sz val="11"/>
      <color indexed="9"/>
      <name val="Times New Roman"/>
      <family val="1"/>
    </font>
    <font>
      <i/>
      <sz val="11"/>
      <color indexed="8"/>
      <name val="Times New Roman"/>
      <family val="1"/>
    </font>
    <font>
      <sz val="16"/>
      <name val="Times New Roman"/>
      <family val="1"/>
    </font>
    <font>
      <vertAlign val="superscript"/>
      <sz val="16"/>
      <name val="Times New Roman"/>
      <family val="1"/>
    </font>
    <font>
      <b/>
      <sz val="16"/>
      <name val="Times New Roman"/>
      <family val="1"/>
    </font>
    <font>
      <sz val="13"/>
      <color theme="1"/>
      <name val="Times New Roman"/>
      <family val="1"/>
      <charset val="163"/>
    </font>
    <font>
      <sz val="11"/>
      <color rgb="FFFF0000"/>
      <name val="Times New Roman"/>
      <family val="1"/>
    </font>
    <font>
      <sz val="12"/>
      <color rgb="FFFF0000"/>
      <name val="Times New Roman"/>
      <family val="1"/>
    </font>
    <font>
      <sz val="13"/>
      <color rgb="FFFF0000"/>
      <name val="Times New Roman"/>
      <family val="1"/>
    </font>
    <font>
      <sz val="10"/>
      <color rgb="FFFF0000"/>
      <name val="Times New Roman"/>
      <family val="1"/>
    </font>
    <font>
      <b/>
      <sz val="11"/>
      <color rgb="FFFF0000"/>
      <name val="Times New Roman"/>
      <family val="1"/>
    </font>
    <font>
      <b/>
      <sz val="12"/>
      <color rgb="FFFF0000"/>
      <name val="Times New Roman"/>
      <family val="1"/>
    </font>
    <font>
      <sz val="16"/>
      <color rgb="FFFF0000"/>
      <name val="Times New Roman"/>
      <family val="1"/>
    </font>
    <font>
      <b/>
      <sz val="10"/>
      <color rgb="FFFF0000"/>
      <name val="Times New Roman"/>
      <family val="1"/>
    </font>
    <font>
      <b/>
      <i/>
      <sz val="13"/>
      <color theme="1"/>
      <name val="Times New Roman"/>
      <family val="1"/>
    </font>
  </fonts>
  <fills count="28">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22"/>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43">
    <xf numFmtId="0" fontId="0" fillId="0" borderId="0"/>
    <xf numFmtId="0" fontId="10" fillId="0" borderId="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9" borderId="0" applyNumberFormat="0" applyBorder="0" applyAlignment="0" applyProtection="0"/>
    <xf numFmtId="0" fontId="14" fillId="12" borderId="0" applyNumberFormat="0" applyBorder="0" applyAlignment="0" applyProtection="0"/>
    <xf numFmtId="0" fontId="15" fillId="13"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20" borderId="0" applyNumberFormat="0" applyBorder="0" applyAlignment="0" applyProtection="0"/>
    <xf numFmtId="0" fontId="16" fillId="4" borderId="0" applyNumberFormat="0" applyBorder="0" applyAlignment="0" applyProtection="0"/>
    <xf numFmtId="0" fontId="17" fillId="21" borderId="10" applyNumberFormat="0" applyBorder="0" applyAlignment="0" applyProtection="0"/>
    <xf numFmtId="0" fontId="18" fillId="22" borderId="11" applyNumberFormat="0" applyBorder="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0" borderId="12" applyNumberFormat="0" applyFill="0" applyBorder="0" applyAlignment="0" applyProtection="0"/>
    <xf numFmtId="0" fontId="22" fillId="0" borderId="13" applyNumberFormat="0" applyFill="0" applyBorder="0" applyAlignment="0" applyProtection="0"/>
    <xf numFmtId="0" fontId="23" fillId="0" borderId="14" applyNumberFormat="0" applyFill="0" applyBorder="0" applyAlignment="0" applyProtection="0"/>
    <xf numFmtId="0" fontId="23" fillId="0" borderId="0" applyNumberFormat="0" applyFill="0" applyBorder="0" applyAlignment="0" applyProtection="0"/>
    <xf numFmtId="0" fontId="24" fillId="8" borderId="10" applyNumberFormat="0" applyBorder="0" applyAlignment="0" applyProtection="0"/>
    <xf numFmtId="0" fontId="25" fillId="0" borderId="15" applyNumberFormat="0" applyFill="0" applyBorder="0" applyAlignment="0" applyProtection="0"/>
    <xf numFmtId="0" fontId="26" fillId="23" borderId="0" applyNumberFormat="0" applyBorder="0" applyAlignment="0" applyProtection="0"/>
    <xf numFmtId="0" fontId="10" fillId="24" borderId="16" applyNumberFormat="0" applyFont="0" applyBorder="0" applyAlignment="0" applyProtection="0"/>
    <xf numFmtId="0" fontId="27" fillId="21" borderId="17" applyNumberFormat="0" applyBorder="0" applyAlignment="0" applyProtection="0"/>
    <xf numFmtId="0" fontId="28" fillId="0" borderId="0" applyNumberFormat="0" applyFill="0" applyBorder="0" applyAlignment="0" applyProtection="0"/>
    <xf numFmtId="0" fontId="29" fillId="0" borderId="18" applyNumberFormat="0" applyFill="0" applyBorder="0" applyAlignment="0" applyProtection="0"/>
    <xf numFmtId="0" fontId="30" fillId="0" borderId="0" applyNumberFormat="0" applyFill="0" applyBorder="0" applyAlignment="0" applyProtection="0"/>
  </cellStyleXfs>
  <cellXfs count="22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3" fillId="0" borderId="9" xfId="0" applyFont="1" applyBorder="1" applyAlignment="1">
      <alignment vertical="center" wrapText="1"/>
    </xf>
    <xf numFmtId="0" fontId="7" fillId="0" borderId="0" xfId="0" applyFont="1" applyAlignment="1">
      <alignment vertical="center"/>
    </xf>
    <xf numFmtId="0" fontId="8" fillId="0" borderId="0" xfId="0" applyFont="1" applyAlignment="1">
      <alignment vertical="center"/>
    </xf>
    <xf numFmtId="0" fontId="3" fillId="0" borderId="8" xfId="0" applyFont="1" applyBorder="1" applyAlignment="1">
      <alignment horizontal="center" vertical="center" wrapText="1"/>
    </xf>
    <xf numFmtId="0" fontId="1" fillId="0" borderId="0" xfId="0" applyFont="1" applyAlignment="1">
      <alignment horizontal="center" vertical="center"/>
    </xf>
    <xf numFmtId="0" fontId="13" fillId="2" borderId="3" xfId="1" applyFont="1" applyFill="1" applyBorder="1" applyAlignment="1">
      <alignment horizontal="center" vertical="center" wrapText="1"/>
    </xf>
    <xf numFmtId="0" fontId="31" fillId="0" borderId="0" xfId="0" applyFont="1" applyBorder="1"/>
    <xf numFmtId="0" fontId="31" fillId="0" borderId="0" xfId="0" applyFont="1" applyBorder="1" applyAlignment="1">
      <alignment horizontal="center" vertical="center"/>
    </xf>
    <xf numFmtId="0" fontId="8" fillId="0" borderId="0" xfId="0" applyFont="1" applyBorder="1" applyAlignment="1">
      <alignment horizontal="center"/>
    </xf>
    <xf numFmtId="0" fontId="31" fillId="0" borderId="0" xfId="0" applyFont="1"/>
    <xf numFmtId="0" fontId="31" fillId="0" borderId="0" xfId="0" applyFont="1" applyAlignment="1"/>
    <xf numFmtId="0" fontId="36" fillId="0" borderId="0" xfId="0" applyFont="1" applyAlignment="1"/>
    <xf numFmtId="0" fontId="36" fillId="0" borderId="0" xfId="0" applyFont="1"/>
    <xf numFmtId="0" fontId="37" fillId="0" borderId="0" xfId="0" applyFont="1" applyAlignment="1">
      <alignment horizontal="center"/>
    </xf>
    <xf numFmtId="0" fontId="39" fillId="0" borderId="0" xfId="0" applyFont="1" applyAlignment="1"/>
    <xf numFmtId="0" fontId="40" fillId="0" borderId="0" xfId="0" applyFont="1" applyAlignment="1">
      <alignment vertical="justify"/>
    </xf>
    <xf numFmtId="0" fontId="31" fillId="0" borderId="0" xfId="0" applyFont="1" applyAlignment="1">
      <alignment vertical="justify"/>
    </xf>
    <xf numFmtId="0" fontId="38" fillId="0" borderId="0" xfId="0" applyFont="1" applyAlignment="1">
      <alignment vertical="justify"/>
    </xf>
    <xf numFmtId="0" fontId="40" fillId="0" borderId="0" xfId="0" applyFont="1" applyBorder="1" applyAlignment="1">
      <alignment horizontal="center"/>
    </xf>
    <xf numFmtId="0" fontId="40" fillId="0" borderId="0" xfId="0" applyFont="1" applyBorder="1" applyAlignment="1">
      <alignment horizontal="center" vertical="center"/>
    </xf>
    <xf numFmtId="0" fontId="31" fillId="0" borderId="0" xfId="0" applyFont="1" applyAlignment="1">
      <alignment vertical="center"/>
    </xf>
    <xf numFmtId="0" fontId="41" fillId="25" borderId="1" xfId="0" applyFont="1" applyFill="1" applyBorder="1" applyAlignment="1">
      <alignment horizontal="center" vertical="center" wrapText="1"/>
    </xf>
    <xf numFmtId="0" fontId="31" fillId="25" borderId="1" xfId="0" applyFont="1" applyFill="1" applyBorder="1" applyAlignment="1">
      <alignment horizontal="center" vertical="center"/>
    </xf>
    <xf numFmtId="0" fontId="34" fillId="25" borderId="1" xfId="0" applyFont="1" applyFill="1" applyBorder="1" applyAlignment="1">
      <alignment horizontal="center" vertical="center"/>
    </xf>
    <xf numFmtId="4" fontId="42" fillId="25" borderId="1" xfId="0" applyNumberFormat="1" applyFont="1" applyFill="1" applyBorder="1" applyAlignment="1">
      <alignment horizontal="center" vertical="center"/>
    </xf>
    <xf numFmtId="0" fontId="31" fillId="25" borderId="0" xfId="0" applyFont="1" applyFill="1" applyBorder="1"/>
    <xf numFmtId="0" fontId="31" fillId="25" borderId="0" xfId="0" applyFont="1" applyFill="1"/>
    <xf numFmtId="0" fontId="31" fillId="25" borderId="0" xfId="0" applyFont="1" applyFill="1" applyAlignment="1">
      <alignment vertical="center"/>
    </xf>
    <xf numFmtId="0" fontId="41" fillId="25" borderId="1" xfId="0" applyFont="1" applyFill="1" applyBorder="1" applyAlignment="1">
      <alignment horizontal="center" vertical="center"/>
    </xf>
    <xf numFmtId="0" fontId="41" fillId="0" borderId="0" xfId="0" applyFont="1" applyAlignment="1">
      <alignment horizontal="center"/>
    </xf>
    <xf numFmtId="0" fontId="41" fillId="0" borderId="0" xfId="0" applyFont="1" applyAlignment="1">
      <alignment horizontal="center" vertical="center"/>
    </xf>
    <xf numFmtId="2" fontId="31" fillId="0" borderId="0" xfId="0" applyNumberFormat="1" applyFont="1" applyBorder="1" applyAlignment="1">
      <alignment horizontal="right"/>
    </xf>
    <xf numFmtId="0" fontId="8" fillId="0" borderId="0" xfId="0" applyFont="1" applyAlignment="1">
      <alignment horizontal="center"/>
    </xf>
    <xf numFmtId="0" fontId="31" fillId="0" borderId="0" xfId="0" applyFont="1" applyAlignment="1">
      <alignment horizontal="center" vertical="center"/>
    </xf>
    <xf numFmtId="0" fontId="44" fillId="0" borderId="0" xfId="0" applyFont="1"/>
    <xf numFmtId="0" fontId="5" fillId="25" borderId="1" xfId="0" applyFont="1" applyFill="1" applyBorder="1" applyAlignment="1">
      <alignment vertical="center" wrapText="1"/>
    </xf>
    <xf numFmtId="9" fontId="32" fillId="0" borderId="1" xfId="0" applyNumberFormat="1" applyFont="1" applyBorder="1" applyAlignment="1">
      <alignment horizontal="center" vertical="center"/>
    </xf>
    <xf numFmtId="0" fontId="13" fillId="25" borderId="3" xfId="1" applyFont="1" applyFill="1" applyBorder="1" applyAlignment="1">
      <alignment horizontal="center" vertical="center" wrapText="1"/>
    </xf>
    <xf numFmtId="0" fontId="12" fillId="25" borderId="3" xfId="1" applyFont="1" applyFill="1" applyBorder="1" applyAlignment="1">
      <alignment horizontal="center" vertical="center" wrapText="1"/>
    </xf>
    <xf numFmtId="0" fontId="9" fillId="0" borderId="1" xfId="0" quotePrefix="1" applyFont="1" applyBorder="1" applyAlignment="1">
      <alignment horizontal="center" vertical="center"/>
    </xf>
    <xf numFmtId="0" fontId="9" fillId="0" borderId="9" xfId="0" applyFont="1" applyBorder="1" applyAlignment="1">
      <alignment horizontal="left" vertical="center"/>
    </xf>
    <xf numFmtId="0" fontId="9" fillId="0" borderId="8"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25" borderId="1" xfId="0" applyFont="1" applyFill="1" applyBorder="1" applyAlignment="1">
      <alignment horizontal="center" vertical="center" wrapText="1"/>
    </xf>
    <xf numFmtId="164" fontId="31" fillId="25" borderId="1" xfId="0" applyNumberFormat="1" applyFont="1" applyFill="1" applyBorder="1" applyAlignment="1">
      <alignment horizontal="center" vertical="center"/>
    </xf>
    <xf numFmtId="0" fontId="8" fillId="25" borderId="1" xfId="0" applyFont="1" applyFill="1" applyBorder="1" applyAlignment="1">
      <alignment horizontal="center"/>
    </xf>
    <xf numFmtId="0" fontId="11" fillId="2" borderId="0" xfId="0" applyFont="1" applyFill="1"/>
    <xf numFmtId="0" fontId="47" fillId="0" borderId="0" xfId="0" applyFont="1"/>
    <xf numFmtId="0" fontId="44" fillId="0" borderId="1" xfId="0" applyFont="1" applyBorder="1" applyAlignment="1">
      <alignment horizontal="center" vertical="center"/>
    </xf>
    <xf numFmtId="0" fontId="44" fillId="0" borderId="1" xfId="0" quotePrefix="1" applyFont="1" applyBorder="1" applyAlignment="1">
      <alignment horizontal="center" vertical="center"/>
    </xf>
    <xf numFmtId="0" fontId="44" fillId="0" borderId="1" xfId="0" applyFont="1" applyBorder="1" applyAlignment="1">
      <alignment horizontal="right" vertical="center"/>
    </xf>
    <xf numFmtId="0" fontId="44" fillId="0" borderId="1" xfId="0" applyFont="1" applyBorder="1" applyAlignment="1">
      <alignment vertical="center"/>
    </xf>
    <xf numFmtId="0" fontId="44" fillId="0" borderId="0" xfId="0" applyFont="1" applyAlignment="1">
      <alignment vertical="center"/>
    </xf>
    <xf numFmtId="0" fontId="44" fillId="0" borderId="9" xfId="0" applyFont="1" applyBorder="1" applyAlignment="1">
      <alignment horizontal="left" vertical="center"/>
    </xf>
    <xf numFmtId="0" fontId="44" fillId="0" borderId="0" xfId="0" applyFont="1" applyAlignment="1">
      <alignment horizontal="center"/>
    </xf>
    <xf numFmtId="0" fontId="47" fillId="0" borderId="0" xfId="0" applyFont="1" applyAlignment="1">
      <alignment horizontal="center"/>
    </xf>
    <xf numFmtId="0" fontId="44" fillId="0" borderId="8" xfId="0" applyFont="1" applyBorder="1" applyAlignment="1">
      <alignment horizontal="center" vertical="center"/>
    </xf>
    <xf numFmtId="0" fontId="44" fillId="0" borderId="0" xfId="0" applyFont="1" applyBorder="1" applyAlignment="1">
      <alignment horizontal="center"/>
    </xf>
    <xf numFmtId="0" fontId="2" fillId="25" borderId="0" xfId="0" applyFont="1" applyFill="1" applyAlignment="1">
      <alignment horizontal="right" vertical="center"/>
    </xf>
    <xf numFmtId="0" fontId="1" fillId="25" borderId="0" xfId="0" applyFont="1" applyFill="1" applyAlignment="1">
      <alignment vertical="center"/>
    </xf>
    <xf numFmtId="0" fontId="1" fillId="25" borderId="0" xfId="0" applyFont="1" applyFill="1" applyAlignment="1">
      <alignment horizontal="center" vertical="center"/>
    </xf>
    <xf numFmtId="0" fontId="2" fillId="25" borderId="0" xfId="0" applyFont="1" applyFill="1" applyAlignment="1">
      <alignment vertical="center"/>
    </xf>
    <xf numFmtId="0" fontId="4" fillId="0" borderId="1" xfId="0" applyFont="1" applyBorder="1" applyAlignment="1">
      <alignment horizontal="center" vertical="center" wrapText="1"/>
    </xf>
    <xf numFmtId="0" fontId="49" fillId="0" borderId="0" xfId="0" applyFont="1" applyAlignment="1">
      <alignment horizontal="center"/>
    </xf>
    <xf numFmtId="0" fontId="50" fillId="0" borderId="0" xfId="0" applyFont="1" applyAlignment="1">
      <alignment horizontal="center"/>
    </xf>
    <xf numFmtId="0" fontId="51" fillId="0" borderId="0" xfId="0" applyFont="1" applyAlignment="1">
      <alignment horizontal="center"/>
    </xf>
    <xf numFmtId="0" fontId="49" fillId="0" borderId="0" xfId="0" applyFont="1" applyAlignment="1">
      <alignment horizontal="center" vertical="justify"/>
    </xf>
    <xf numFmtId="0" fontId="51" fillId="0" borderId="0" xfId="0" applyFont="1" applyAlignment="1">
      <alignment horizontal="center" vertical="justify"/>
    </xf>
    <xf numFmtId="0" fontId="49"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9" fillId="0" borderId="0" xfId="0" applyFont="1" applyAlignment="1">
      <alignment horizontal="center"/>
    </xf>
    <xf numFmtId="0" fontId="11" fillId="0" borderId="0" xfId="0" applyFont="1" applyBorder="1" applyAlignment="1">
      <alignment horizontal="center"/>
    </xf>
    <xf numFmtId="0" fontId="44" fillId="26" borderId="9" xfId="0" applyFont="1" applyFill="1" applyBorder="1" applyAlignment="1">
      <alignment horizontal="center" vertical="center" textRotation="90" wrapText="1"/>
    </xf>
    <xf numFmtId="0" fontId="44" fillId="26" borderId="8" xfId="0" applyFont="1" applyFill="1" applyBorder="1" applyAlignment="1">
      <alignment horizontal="center" vertical="center" textRotation="90" wrapText="1"/>
    </xf>
    <xf numFmtId="0" fontId="11" fillId="26" borderId="2" xfId="0" applyFont="1" applyFill="1" applyBorder="1" applyAlignment="1">
      <alignment horizontal="center" vertical="center"/>
    </xf>
    <xf numFmtId="0" fontId="44" fillId="26" borderId="1" xfId="0" applyFont="1" applyFill="1" applyBorder="1" applyAlignment="1">
      <alignment horizontal="center" vertical="center"/>
    </xf>
    <xf numFmtId="0" fontId="11" fillId="26" borderId="3" xfId="0" applyFont="1" applyFill="1" applyBorder="1" applyAlignment="1">
      <alignment horizontal="center" vertical="center"/>
    </xf>
    <xf numFmtId="0" fontId="44" fillId="0" borderId="1" xfId="0" applyFont="1" applyBorder="1" applyAlignment="1">
      <alignment vertical="center" wrapText="1"/>
    </xf>
    <xf numFmtId="0" fontId="11" fillId="0" borderId="0" xfId="0" applyFont="1"/>
    <xf numFmtId="0" fontId="48" fillId="0" borderId="0" xfId="0" applyFont="1" applyAlignment="1"/>
    <xf numFmtId="0" fontId="11" fillId="0" borderId="0" xfId="0" applyFont="1" applyBorder="1" applyAlignment="1">
      <alignment horizontal="left"/>
    </xf>
    <xf numFmtId="0" fontId="11" fillId="0" borderId="1" xfId="0" applyFont="1" applyBorder="1" applyAlignment="1">
      <alignment horizontal="center"/>
    </xf>
    <xf numFmtId="0" fontId="44" fillId="0" borderId="1" xfId="0" applyFont="1" applyBorder="1" applyAlignment="1">
      <alignment horizontal="left" vertical="center"/>
    </xf>
    <xf numFmtId="0" fontId="34" fillId="25" borderId="1" xfId="0" applyFont="1" applyFill="1"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8" fillId="0" borderId="0" xfId="0" applyFont="1" applyAlignment="1">
      <alignment horizontal="center"/>
    </xf>
    <xf numFmtId="0" fontId="34" fillId="25" borderId="1" xfId="0" applyFont="1" applyFill="1" applyBorder="1" applyAlignment="1">
      <alignment horizontal="center" vertical="center"/>
    </xf>
    <xf numFmtId="0" fontId="53" fillId="0" borderId="1" xfId="0" applyFont="1" applyBorder="1" applyAlignment="1">
      <alignment horizontal="center" vertical="center"/>
    </xf>
    <xf numFmtId="0" fontId="53" fillId="0" borderId="1" xfId="0" quotePrefix="1" applyFont="1" applyBorder="1" applyAlignment="1">
      <alignment horizontal="center" vertical="center"/>
    </xf>
    <xf numFmtId="0" fontId="53" fillId="0" borderId="9" xfId="0" applyFont="1" applyBorder="1" applyAlignment="1">
      <alignment horizontal="left" vertical="center"/>
    </xf>
    <xf numFmtId="0" fontId="53" fillId="0" borderId="8" xfId="0" applyFont="1" applyBorder="1" applyAlignment="1">
      <alignment horizontal="center" vertical="center"/>
    </xf>
    <xf numFmtId="0" fontId="53" fillId="0" borderId="1" xfId="0" applyFont="1" applyBorder="1" applyAlignment="1">
      <alignment horizontal="right" vertical="center"/>
    </xf>
    <xf numFmtId="0" fontId="53" fillId="0" borderId="1" xfId="0" applyFont="1" applyBorder="1" applyAlignment="1">
      <alignment vertical="center"/>
    </xf>
    <xf numFmtId="0" fontId="53" fillId="0" borderId="1" xfId="0" applyFont="1" applyBorder="1" applyAlignment="1">
      <alignment vertical="center" wrapText="1"/>
    </xf>
    <xf numFmtId="0" fontId="53" fillId="0" borderId="0" xfId="0" applyFont="1" applyAlignment="1">
      <alignment vertical="center"/>
    </xf>
    <xf numFmtId="0" fontId="44" fillId="27" borderId="1" xfId="0" applyFont="1" applyFill="1" applyBorder="1" applyAlignment="1">
      <alignment horizontal="center" vertical="center"/>
    </xf>
    <xf numFmtId="0" fontId="44" fillId="27" borderId="1" xfId="0" applyFont="1" applyFill="1" applyBorder="1" applyAlignment="1">
      <alignment horizontal="right" vertical="center"/>
    </xf>
    <xf numFmtId="0" fontId="53" fillId="0" borderId="1" xfId="0" applyFont="1" applyFill="1" applyBorder="1" applyAlignment="1">
      <alignment horizontal="center" vertical="center"/>
    </xf>
    <xf numFmtId="0" fontId="53" fillId="0" borderId="1" xfId="0" quotePrefix="1" applyFont="1" applyFill="1" applyBorder="1" applyAlignment="1">
      <alignment horizontal="center" vertical="center"/>
    </xf>
    <xf numFmtId="0" fontId="53" fillId="0" borderId="9" xfId="0" applyFont="1" applyFill="1" applyBorder="1" applyAlignment="1">
      <alignment horizontal="left" vertical="center"/>
    </xf>
    <xf numFmtId="0" fontId="53" fillId="0" borderId="8" xfId="0" applyFont="1" applyFill="1" applyBorder="1" applyAlignment="1">
      <alignment horizontal="center" vertical="center"/>
    </xf>
    <xf numFmtId="0" fontId="53" fillId="0" borderId="1" xfId="0" applyFont="1" applyFill="1" applyBorder="1" applyAlignment="1">
      <alignment horizontal="right" vertical="center"/>
    </xf>
    <xf numFmtId="0" fontId="53" fillId="0" borderId="1" xfId="0" applyFont="1" applyFill="1" applyBorder="1" applyAlignment="1">
      <alignment vertical="center"/>
    </xf>
    <xf numFmtId="0" fontId="53" fillId="0" borderId="1" xfId="0" applyFont="1" applyFill="1" applyBorder="1" applyAlignment="1">
      <alignment vertical="center" wrapText="1"/>
    </xf>
    <xf numFmtId="0" fontId="53" fillId="0" borderId="0" xfId="0" applyFont="1" applyFill="1" applyAlignment="1">
      <alignment vertical="center"/>
    </xf>
    <xf numFmtId="0" fontId="1" fillId="0" borderId="1" xfId="0" applyFont="1" applyFill="1" applyBorder="1" applyAlignment="1">
      <alignment horizontal="center" vertical="center" wrapText="1"/>
    </xf>
    <xf numFmtId="0" fontId="54" fillId="0" borderId="1" xfId="0" quotePrefix="1" applyFont="1" applyBorder="1" applyAlignment="1">
      <alignment horizontal="center" vertical="center"/>
    </xf>
    <xf numFmtId="0" fontId="54" fillId="0" borderId="9" xfId="0" applyFont="1" applyBorder="1" applyAlignment="1">
      <alignment horizontal="left" vertical="center"/>
    </xf>
    <xf numFmtId="0" fontId="54" fillId="0" borderId="8" xfId="0" applyFont="1" applyBorder="1" applyAlignment="1">
      <alignment horizontal="center" vertical="center"/>
    </xf>
    <xf numFmtId="0" fontId="55" fillId="0" borderId="1" xfId="0" applyFont="1" applyFill="1" applyBorder="1" applyAlignment="1">
      <alignment horizontal="center" vertical="center" wrapText="1"/>
    </xf>
    <xf numFmtId="0" fontId="55" fillId="0" borderId="1" xfId="0" applyFont="1" applyBorder="1" applyAlignment="1">
      <alignment horizontal="center" vertical="center" wrapText="1"/>
    </xf>
    <xf numFmtId="0" fontId="54" fillId="0" borderId="1" xfId="0" applyFont="1" applyBorder="1" applyAlignment="1">
      <alignment horizontal="center" vertical="center"/>
    </xf>
    <xf numFmtId="9" fontId="54" fillId="0" borderId="1" xfId="0" applyNumberFormat="1" applyFont="1" applyBorder="1" applyAlignment="1">
      <alignment horizontal="center" vertical="center"/>
    </xf>
    <xf numFmtId="0" fontId="55" fillId="0" borderId="0" xfId="0" applyFont="1" applyAlignment="1">
      <alignment vertical="center"/>
    </xf>
    <xf numFmtId="0" fontId="56" fillId="0" borderId="1" xfId="0" applyFont="1" applyBorder="1" applyAlignment="1">
      <alignment horizontal="center" vertical="center" wrapText="1"/>
    </xf>
    <xf numFmtId="0" fontId="53" fillId="25" borderId="1" xfId="0" applyFont="1" applyFill="1" applyBorder="1" applyAlignment="1">
      <alignment horizontal="center" vertical="center"/>
    </xf>
    <xf numFmtId="4" fontId="56" fillId="25" borderId="1" xfId="0" applyNumberFormat="1" applyFont="1" applyFill="1" applyBorder="1" applyAlignment="1">
      <alignment horizontal="center" vertical="center"/>
    </xf>
    <xf numFmtId="0" fontId="57" fillId="25" borderId="1" xfId="0" applyFont="1" applyFill="1" applyBorder="1" applyAlignment="1">
      <alignment horizontal="center" vertical="center"/>
    </xf>
    <xf numFmtId="0" fontId="58" fillId="2" borderId="3" xfId="1" applyFont="1" applyFill="1" applyBorder="1" applyAlignment="1">
      <alignment horizontal="center" vertical="center" wrapText="1"/>
    </xf>
    <xf numFmtId="0" fontId="59" fillId="0" borderId="0" xfId="0" applyFont="1" applyAlignment="1">
      <alignment horizontal="center" vertical="center"/>
    </xf>
    <xf numFmtId="0" fontId="60" fillId="25" borderId="3" xfId="1" applyFont="1" applyFill="1" applyBorder="1" applyAlignment="1">
      <alignment horizontal="center" vertical="center" wrapText="1"/>
    </xf>
    <xf numFmtId="0" fontId="32" fillId="0" borderId="0" xfId="0" applyFont="1" applyAlignment="1">
      <alignment horizontal="center"/>
    </xf>
    <xf numFmtId="0" fontId="33" fillId="0" borderId="0" xfId="0" applyFont="1" applyAlignment="1">
      <alignment horizontal="center"/>
    </xf>
    <xf numFmtId="0" fontId="8" fillId="0" borderId="0" xfId="0" applyFont="1" applyAlignment="1">
      <alignment horizontal="center"/>
    </xf>
    <xf numFmtId="0" fontId="34" fillId="0" borderId="0" xfId="0" applyFont="1" applyAlignment="1">
      <alignment horizontal="center"/>
    </xf>
    <xf numFmtId="0" fontId="43" fillId="0" borderId="0" xfId="0" applyFont="1" applyAlignment="1">
      <alignment horizontal="center"/>
    </xf>
    <xf numFmtId="0" fontId="34" fillId="0" borderId="0" xfId="0" applyFont="1" applyAlignment="1">
      <alignment horizontal="center" vertical="center"/>
    </xf>
    <xf numFmtId="0" fontId="34" fillId="0" borderId="0" xfId="0" applyFont="1" applyAlignment="1">
      <alignment horizontal="left" vertical="center"/>
    </xf>
    <xf numFmtId="0" fontId="35" fillId="0" borderId="0" xfId="0" applyFont="1" applyAlignment="1">
      <alignment horizontal="center"/>
    </xf>
    <xf numFmtId="0" fontId="38" fillId="0" borderId="0" xfId="0" applyFont="1" applyAlignment="1">
      <alignment horizontal="center"/>
    </xf>
    <xf numFmtId="0" fontId="38" fillId="0" borderId="0" xfId="0" applyFont="1" applyBorder="1" applyAlignment="1">
      <alignment horizontal="center"/>
    </xf>
    <xf numFmtId="0" fontId="34" fillId="25" borderId="2" xfId="0" applyFont="1" applyFill="1" applyBorder="1" applyAlignment="1">
      <alignment horizontal="center" vertical="center" wrapText="1"/>
    </xf>
    <xf numFmtId="0" fontId="34" fillId="25" borderId="3" xfId="0" applyFont="1" applyFill="1" applyBorder="1" applyAlignment="1">
      <alignment horizontal="center" vertical="center"/>
    </xf>
    <xf numFmtId="0" fontId="34" fillId="25" borderId="3" xfId="0" applyFont="1" applyFill="1" applyBorder="1" applyAlignment="1">
      <alignment horizontal="center" vertical="center" wrapText="1"/>
    </xf>
    <xf numFmtId="0" fontId="34" fillId="25" borderId="4" xfId="0" applyFont="1" applyFill="1" applyBorder="1" applyAlignment="1">
      <alignment horizontal="center" vertical="center"/>
    </xf>
    <xf numFmtId="0" fontId="34" fillId="25" borderId="5" xfId="0" applyFont="1" applyFill="1" applyBorder="1" applyAlignment="1">
      <alignment horizontal="center" vertical="center"/>
    </xf>
    <xf numFmtId="0" fontId="34" fillId="25" borderId="6" xfId="0" applyFont="1" applyFill="1" applyBorder="1" applyAlignment="1">
      <alignment horizontal="center" vertical="center"/>
    </xf>
    <xf numFmtId="0" fontId="34" fillId="25" borderId="7" xfId="0" applyFont="1" applyFill="1" applyBorder="1" applyAlignment="1">
      <alignment horizontal="center" vertical="center"/>
    </xf>
    <xf numFmtId="0" fontId="41" fillId="25" borderId="9" xfId="0" applyFont="1" applyFill="1" applyBorder="1" applyAlignment="1">
      <alignment horizontal="center" vertical="center"/>
    </xf>
    <xf numFmtId="0" fontId="41" fillId="25" borderId="8" xfId="0" applyFont="1" applyFill="1" applyBorder="1" applyAlignment="1">
      <alignment horizontal="center" vertical="center"/>
    </xf>
    <xf numFmtId="0" fontId="8" fillId="25" borderId="2" xfId="0" applyFont="1" applyFill="1" applyBorder="1" applyAlignment="1">
      <alignment horizontal="center" vertical="center"/>
    </xf>
    <xf numFmtId="0" fontId="8" fillId="25" borderId="3" xfId="0" applyFont="1" applyFill="1" applyBorder="1" applyAlignment="1">
      <alignment horizontal="center" vertical="center"/>
    </xf>
    <xf numFmtId="0" fontId="34" fillId="25" borderId="1" xfId="0" applyFont="1" applyFill="1" applyBorder="1" applyAlignment="1">
      <alignment horizontal="center" vertical="center"/>
    </xf>
    <xf numFmtId="0" fontId="33" fillId="25" borderId="19" xfId="0" applyFont="1" applyFill="1" applyBorder="1" applyAlignment="1">
      <alignment horizontal="center"/>
    </xf>
    <xf numFmtId="0" fontId="33" fillId="25" borderId="1" xfId="0" applyFont="1" applyFill="1" applyBorder="1" applyAlignment="1">
      <alignment horizontal="center" vertical="center"/>
    </xf>
    <xf numFmtId="0" fontId="41" fillId="25" borderId="1" xfId="0" applyFont="1" applyFill="1" applyBorder="1" applyAlignment="1">
      <alignment horizontal="center"/>
    </xf>
    <xf numFmtId="0" fontId="8" fillId="25" borderId="1" xfId="0" applyFont="1" applyFill="1" applyBorder="1" applyAlignment="1">
      <alignment horizontal="center" vertical="center"/>
    </xf>
    <xf numFmtId="0" fontId="2" fillId="0" borderId="0" xfId="0" applyFont="1" applyAlignment="1">
      <alignment horizontal="center"/>
    </xf>
    <xf numFmtId="0" fontId="3" fillId="0" borderId="0" xfId="0" applyFont="1" applyAlignment="1">
      <alignment horizontal="justify" wrapText="1"/>
    </xf>
    <xf numFmtId="0" fontId="3" fillId="0" borderId="0" xfId="0" applyFont="1" applyAlignment="1">
      <alignment horizontal="justify"/>
    </xf>
    <xf numFmtId="0" fontId="6" fillId="0" borderId="0" xfId="0" applyFont="1" applyAlignment="1">
      <alignment horizontal="right" vertical="center"/>
    </xf>
    <xf numFmtId="0" fontId="2" fillId="0" borderId="0" xfId="0" applyFont="1" applyAlignment="1">
      <alignment horizontal="center" vertical="center"/>
    </xf>
    <xf numFmtId="0" fontId="61" fillId="0" borderId="0" xfId="0" applyFont="1" applyAlignment="1">
      <alignment horizontal="center" vertical="center"/>
    </xf>
    <xf numFmtId="10" fontId="3" fillId="0" borderId="1" xfId="0" applyNumberFormat="1" applyFont="1" applyBorder="1" applyAlignment="1">
      <alignment horizontal="center" vertical="center" wrapText="1"/>
    </xf>
    <xf numFmtId="0" fontId="1" fillId="0" borderId="0" xfId="0" applyFont="1" applyAlignment="1">
      <alignment horizontal="justify" vertical="justify"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1" fillId="25" borderId="0" xfId="0" applyFont="1" applyFill="1" applyAlignment="1">
      <alignment horizontal="left" vertical="top"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1" fillId="0" borderId="0" xfId="0" applyFont="1" applyBorder="1" applyAlignment="1">
      <alignment horizontal="center"/>
    </xf>
    <xf numFmtId="0" fontId="11" fillId="26" borderId="2" xfId="0" applyFont="1" applyFill="1" applyBorder="1" applyAlignment="1">
      <alignment horizontal="center" vertical="center"/>
    </xf>
    <xf numFmtId="0" fontId="11" fillId="26" borderId="3" xfId="0" applyFont="1" applyFill="1" applyBorder="1" applyAlignment="1">
      <alignment horizontal="center" vertical="center"/>
    </xf>
    <xf numFmtId="0" fontId="48" fillId="0" borderId="0" xfId="0" applyFont="1" applyAlignment="1">
      <alignment horizontal="center"/>
    </xf>
    <xf numFmtId="0" fontId="11" fillId="0" borderId="1" xfId="0" applyFont="1" applyBorder="1" applyAlignment="1">
      <alignment horizontal="center"/>
    </xf>
    <xf numFmtId="0" fontId="11" fillId="0" borderId="0" xfId="0" applyFont="1" applyAlignment="1">
      <alignment horizontal="center"/>
    </xf>
    <xf numFmtId="0" fontId="44" fillId="26" borderId="9" xfId="0" applyFont="1" applyFill="1" applyBorder="1" applyAlignment="1">
      <alignment horizontal="center" vertical="center"/>
    </xf>
    <xf numFmtId="0" fontId="44" fillId="26" borderId="8" xfId="0" applyFont="1" applyFill="1" applyBorder="1" applyAlignment="1">
      <alignment horizontal="center" vertical="center"/>
    </xf>
    <xf numFmtId="0" fontId="44" fillId="26" borderId="9" xfId="0" applyFont="1" applyFill="1" applyBorder="1" applyAlignment="1">
      <alignment horizontal="center" vertical="center" textRotation="90" wrapText="1"/>
    </xf>
    <xf numFmtId="0" fontId="44" fillId="26" borderId="8" xfId="0" applyFont="1" applyFill="1" applyBorder="1" applyAlignment="1">
      <alignment horizontal="center" vertical="center" textRotation="90" wrapText="1"/>
    </xf>
    <xf numFmtId="0" fontId="11" fillId="26" borderId="9" xfId="0" applyFont="1" applyFill="1" applyBorder="1" applyAlignment="1">
      <alignment horizontal="center" vertical="center"/>
    </xf>
    <xf numFmtId="0" fontId="11" fillId="26" borderId="8" xfId="0" applyFont="1" applyFill="1" applyBorder="1" applyAlignment="1">
      <alignment horizontal="center" vertical="center"/>
    </xf>
    <xf numFmtId="0" fontId="11" fillId="26" borderId="20" xfId="0" applyFont="1" applyFill="1" applyBorder="1" applyAlignment="1">
      <alignment horizontal="center" vertical="center"/>
    </xf>
    <xf numFmtId="0" fontId="11" fillId="26" borderId="22" xfId="0" applyFont="1" applyFill="1" applyBorder="1" applyAlignment="1">
      <alignment horizontal="center" vertical="center"/>
    </xf>
    <xf numFmtId="0" fontId="11" fillId="26" borderId="2" xfId="0" applyFont="1" applyFill="1" applyBorder="1" applyAlignment="1">
      <alignment horizontal="center" vertical="center" wrapText="1"/>
    </xf>
    <xf numFmtId="0" fontId="11" fillId="26" borderId="22" xfId="0" applyFont="1" applyFill="1" applyBorder="1" applyAlignment="1">
      <alignment horizontal="center" vertical="center" wrapText="1"/>
    </xf>
    <xf numFmtId="0" fontId="11" fillId="26" borderId="3" xfId="0" applyFont="1" applyFill="1" applyBorder="1" applyAlignment="1">
      <alignment horizontal="center" vertical="center" wrapText="1"/>
    </xf>
    <xf numFmtId="0" fontId="11" fillId="26" borderId="4" xfId="0" applyFont="1" applyFill="1" applyBorder="1" applyAlignment="1">
      <alignment horizontal="center" vertical="center"/>
    </xf>
    <xf numFmtId="0" fontId="11" fillId="26" borderId="21" xfId="0" applyFont="1" applyFill="1" applyBorder="1" applyAlignment="1">
      <alignment horizontal="center" vertical="center"/>
    </xf>
    <xf numFmtId="0" fontId="11" fillId="26" borderId="6" xfId="0" applyFont="1" applyFill="1" applyBorder="1" applyAlignment="1">
      <alignment horizontal="center" vertical="center"/>
    </xf>
    <xf numFmtId="0" fontId="11" fillId="26" borderId="5" xfId="0" applyFont="1" applyFill="1" applyBorder="1" applyAlignment="1">
      <alignment horizontal="center" vertical="center"/>
    </xf>
    <xf numFmtId="0" fontId="11" fillId="26" borderId="23" xfId="0" applyFont="1" applyFill="1" applyBorder="1" applyAlignment="1">
      <alignment horizontal="center" vertical="center"/>
    </xf>
    <xf numFmtId="0" fontId="11" fillId="26" borderId="7" xfId="0" applyFont="1" applyFill="1" applyBorder="1" applyAlignment="1">
      <alignment horizontal="center" vertical="center"/>
    </xf>
    <xf numFmtId="0" fontId="46" fillId="0" borderId="0" xfId="0" applyFont="1" applyAlignment="1">
      <alignment horizontal="center" vertical="center"/>
    </xf>
    <xf numFmtId="0" fontId="9" fillId="0" borderId="0" xfId="0" applyFont="1" applyAlignment="1">
      <alignment horizontal="center"/>
    </xf>
    <xf numFmtId="0" fontId="13" fillId="0" borderId="0" xfId="0" applyFont="1" applyAlignment="1">
      <alignment horizontal="center"/>
    </xf>
    <xf numFmtId="0" fontId="45" fillId="0" borderId="0" xfId="0" applyFont="1" applyBorder="1" applyAlignment="1">
      <alignment horizontal="center"/>
    </xf>
    <xf numFmtId="0" fontId="44" fillId="27" borderId="1" xfId="0" quotePrefix="1" applyFont="1" applyFill="1" applyBorder="1" applyAlignment="1">
      <alignment horizontal="center" vertical="center"/>
    </xf>
    <xf numFmtId="0" fontId="44" fillId="27" borderId="9" xfId="0" applyFont="1" applyFill="1" applyBorder="1" applyAlignment="1">
      <alignment horizontal="left" vertical="center"/>
    </xf>
    <xf numFmtId="0" fontId="44" fillId="27" borderId="8" xfId="0" applyFont="1" applyFill="1" applyBorder="1" applyAlignment="1">
      <alignment horizontal="center" vertical="center"/>
    </xf>
    <xf numFmtId="0" fontId="44" fillId="27" borderId="1" xfId="0" applyFont="1" applyFill="1" applyBorder="1" applyAlignment="1">
      <alignment vertical="center"/>
    </xf>
    <xf numFmtId="0" fontId="44" fillId="27" borderId="1" xfId="0" applyFont="1" applyFill="1" applyBorder="1" applyAlignment="1">
      <alignment vertical="center" wrapText="1"/>
    </xf>
    <xf numFmtId="0" fontId="44" fillId="27" borderId="0" xfId="0" applyFont="1" applyFill="1" applyAlignment="1">
      <alignment vertical="center"/>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4">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9525</xdr:colOff>
      <xdr:row>4</xdr:row>
      <xdr:rowOff>9520</xdr:rowOff>
    </xdr:from>
    <xdr:to>
      <xdr:col>2</xdr:col>
      <xdr:colOff>923925</xdr:colOff>
      <xdr:row>4</xdr:row>
      <xdr:rowOff>9520</xdr:rowOff>
    </xdr:to>
    <xdr:sp macro="" textlink="">
      <xdr:nvSpPr>
        <xdr:cNvPr id="2" name="Line 123">
          <a:extLst>
            <a:ext uri="{FF2B5EF4-FFF2-40B4-BE49-F238E27FC236}">
              <a16:creationId xmlns:a16="http://schemas.microsoft.com/office/drawing/2014/main" id="{00000000-0008-0000-0000-000002000000}"/>
            </a:ext>
          </a:extLst>
        </xdr:cNvPr>
        <xdr:cNvSpPr>
          <a:spLocks noChangeShapeType="1"/>
        </xdr:cNvSpPr>
      </xdr:nvSpPr>
      <xdr:spPr bwMode="auto">
        <a:xfrm>
          <a:off x="1162050" y="842958"/>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180975</xdr:colOff>
      <xdr:row>3</xdr:row>
      <xdr:rowOff>28575</xdr:rowOff>
    </xdr:from>
    <xdr:to>
      <xdr:col>8</xdr:col>
      <xdr:colOff>123825</xdr:colOff>
      <xdr:row>3</xdr:row>
      <xdr:rowOff>28575</xdr:rowOff>
    </xdr:to>
    <xdr:sp macro="" textlink="">
      <xdr:nvSpPr>
        <xdr:cNvPr id="3" name="Line 124">
          <a:extLst>
            <a:ext uri="{FF2B5EF4-FFF2-40B4-BE49-F238E27FC236}">
              <a16:creationId xmlns:a16="http://schemas.microsoft.com/office/drawing/2014/main" id="{00000000-0008-0000-0000-000003000000}"/>
            </a:ext>
          </a:extLst>
        </xdr:cNvPr>
        <xdr:cNvSpPr>
          <a:spLocks noChangeShapeType="1"/>
        </xdr:cNvSpPr>
      </xdr:nvSpPr>
      <xdr:spPr bwMode="auto">
        <a:xfrm>
          <a:off x="3648075" y="638175"/>
          <a:ext cx="1838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652095</xdr:colOff>
      <xdr:row>2</xdr:row>
      <xdr:rowOff>205153</xdr:rowOff>
    </xdr:from>
    <xdr:to>
      <xdr:col>2</xdr:col>
      <xdr:colOff>901211</xdr:colOff>
      <xdr:row>2</xdr:row>
      <xdr:rowOff>205153</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023570"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19788</xdr:colOff>
      <xdr:row>2</xdr:row>
      <xdr:rowOff>7324</xdr:rowOff>
    </xdr:from>
    <xdr:to>
      <xdr:col>8</xdr:col>
      <xdr:colOff>74076</xdr:colOff>
      <xdr:row>2</xdr:row>
      <xdr:rowOff>7325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3696438" y="416899"/>
          <a:ext cx="191166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9520</xdr:rowOff>
    </xdr:from>
    <xdr:to>
      <xdr:col>2</xdr:col>
      <xdr:colOff>923925</xdr:colOff>
      <xdr:row>4</xdr:row>
      <xdr:rowOff>9520</xdr:rowOff>
    </xdr:to>
    <xdr:sp macro="" textlink="">
      <xdr:nvSpPr>
        <xdr:cNvPr id="2" name="Line 123">
          <a:extLst>
            <a:ext uri="{FF2B5EF4-FFF2-40B4-BE49-F238E27FC236}">
              <a16:creationId xmlns:a16="http://schemas.microsoft.com/office/drawing/2014/main" id="{00000000-0008-0000-0200-000002000000}"/>
            </a:ext>
          </a:extLst>
        </xdr:cNvPr>
        <xdr:cNvSpPr>
          <a:spLocks noChangeShapeType="1"/>
        </xdr:cNvSpPr>
      </xdr:nvSpPr>
      <xdr:spPr bwMode="auto">
        <a:xfrm>
          <a:off x="1085850" y="82867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180975</xdr:colOff>
      <xdr:row>3</xdr:row>
      <xdr:rowOff>28575</xdr:rowOff>
    </xdr:from>
    <xdr:to>
      <xdr:col>8</xdr:col>
      <xdr:colOff>123825</xdr:colOff>
      <xdr:row>3</xdr:row>
      <xdr:rowOff>28575</xdr:rowOff>
    </xdr:to>
    <xdr:sp macro="" textlink="">
      <xdr:nvSpPr>
        <xdr:cNvPr id="3" name="Line 124">
          <a:extLst>
            <a:ext uri="{FF2B5EF4-FFF2-40B4-BE49-F238E27FC236}">
              <a16:creationId xmlns:a16="http://schemas.microsoft.com/office/drawing/2014/main" id="{00000000-0008-0000-0200-000003000000}"/>
            </a:ext>
          </a:extLst>
        </xdr:cNvPr>
        <xdr:cNvSpPr>
          <a:spLocks noChangeShapeType="1"/>
        </xdr:cNvSpPr>
      </xdr:nvSpPr>
      <xdr:spPr bwMode="auto">
        <a:xfrm>
          <a:off x="3648075" y="638175"/>
          <a:ext cx="1838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652095</xdr:colOff>
      <xdr:row>2</xdr:row>
      <xdr:rowOff>205153</xdr:rowOff>
    </xdr:from>
    <xdr:to>
      <xdr:col>2</xdr:col>
      <xdr:colOff>901211</xdr:colOff>
      <xdr:row>2</xdr:row>
      <xdr:rowOff>205153</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1025768"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19788</xdr:colOff>
      <xdr:row>2</xdr:row>
      <xdr:rowOff>7324</xdr:rowOff>
    </xdr:from>
    <xdr:to>
      <xdr:col>8</xdr:col>
      <xdr:colOff>74076</xdr:colOff>
      <xdr:row>2</xdr:row>
      <xdr:rowOff>7325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flipV="1">
          <a:off x="3705230" y="417632"/>
          <a:ext cx="1908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3</xdr:row>
      <xdr:rowOff>0</xdr:rowOff>
    </xdr:from>
    <xdr:to>
      <xdr:col>3</xdr:col>
      <xdr:colOff>352425</xdr:colOff>
      <xdr:row>3</xdr:row>
      <xdr:rowOff>0</xdr:rowOff>
    </xdr:to>
    <xdr:sp macro="" textlink="">
      <xdr:nvSpPr>
        <xdr:cNvPr id="2" name="Line 34">
          <a:extLst>
            <a:ext uri="{FF2B5EF4-FFF2-40B4-BE49-F238E27FC236}">
              <a16:creationId xmlns:a16="http://schemas.microsoft.com/office/drawing/2014/main" id="{00000000-0008-0000-0400-000002000000}"/>
            </a:ext>
          </a:extLst>
        </xdr:cNvPr>
        <xdr:cNvSpPr>
          <a:spLocks noChangeShapeType="1"/>
        </xdr:cNvSpPr>
      </xdr:nvSpPr>
      <xdr:spPr bwMode="auto">
        <a:xfrm>
          <a:off x="2400300" y="571500"/>
          <a:ext cx="352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1</xdr:col>
      <xdr:colOff>390525</xdr:colOff>
      <xdr:row>3</xdr:row>
      <xdr:rowOff>47625</xdr:rowOff>
    </xdr:to>
    <xdr:pic>
      <xdr:nvPicPr>
        <xdr:cNvPr id="3" name="Picture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239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5"/>
  <sheetViews>
    <sheetView zoomScaleNormal="100" workbookViewId="0">
      <selection activeCell="H53" sqref="H53"/>
    </sheetView>
  </sheetViews>
  <sheetFormatPr defaultColWidth="9.140625" defaultRowHeight="20.25" x14ac:dyDescent="0.3"/>
  <cols>
    <col min="1" max="1" width="5" style="25" customWidth="1"/>
    <col min="2" max="2" width="11.140625" style="25" customWidth="1"/>
    <col min="3" max="3" width="19.28515625" style="25" customWidth="1"/>
    <col min="4" max="4" width="8.7109375" style="49" customWidth="1"/>
    <col min="5" max="5" width="7.85546875" style="25" customWidth="1"/>
    <col min="6" max="6" width="10.42578125" style="25" customWidth="1"/>
    <col min="7" max="7" width="7.28515625" style="25" customWidth="1"/>
    <col min="8" max="8" width="10.7109375" style="25" customWidth="1"/>
    <col min="9" max="9" width="12.85546875" style="48" customWidth="1"/>
    <col min="10" max="10" width="9.140625" style="81"/>
    <col min="11" max="16384" width="9.140625" style="25"/>
  </cols>
  <sheetData>
    <row r="1" spans="1:16" ht="15" customHeight="1" x14ac:dyDescent="0.3">
      <c r="A1" s="22"/>
      <c r="B1" s="22"/>
      <c r="C1" s="22"/>
      <c r="D1" s="23"/>
      <c r="E1" s="22"/>
      <c r="F1" s="22"/>
      <c r="G1" s="22"/>
      <c r="H1" s="22"/>
      <c r="I1" s="24"/>
    </row>
    <row r="2" spans="1:16" ht="17.100000000000001" customHeight="1" x14ac:dyDescent="0.3">
      <c r="A2" s="145" t="s">
        <v>53</v>
      </c>
      <c r="B2" s="145"/>
      <c r="C2" s="145"/>
      <c r="D2" s="145"/>
      <c r="E2" s="146" t="s">
        <v>0</v>
      </c>
      <c r="F2" s="146"/>
      <c r="G2" s="146"/>
      <c r="H2" s="146"/>
      <c r="I2" s="146"/>
      <c r="K2" s="26"/>
      <c r="L2" s="26"/>
      <c r="M2" s="26"/>
      <c r="N2" s="26"/>
      <c r="O2" s="26"/>
      <c r="P2" s="26"/>
    </row>
    <row r="3" spans="1:16" ht="17.100000000000001" customHeight="1" x14ac:dyDescent="0.3">
      <c r="A3" s="146" t="s">
        <v>2</v>
      </c>
      <c r="B3" s="146"/>
      <c r="C3" s="146"/>
      <c r="D3" s="146"/>
      <c r="E3" s="147" t="s">
        <v>54</v>
      </c>
      <c r="F3" s="147"/>
      <c r="G3" s="147"/>
      <c r="H3" s="147"/>
      <c r="I3" s="147"/>
      <c r="K3" s="26"/>
      <c r="L3" s="26"/>
      <c r="M3" s="26"/>
      <c r="N3" s="26"/>
      <c r="O3" s="26"/>
      <c r="P3" s="26"/>
    </row>
    <row r="4" spans="1:16" ht="17.100000000000001" customHeight="1" x14ac:dyDescent="0.3">
      <c r="A4" s="146" t="s">
        <v>3</v>
      </c>
      <c r="B4" s="146"/>
      <c r="C4" s="146"/>
      <c r="D4" s="146"/>
      <c r="E4" s="148"/>
      <c r="F4" s="148"/>
      <c r="G4" s="148"/>
      <c r="H4" s="148"/>
      <c r="I4" s="148"/>
      <c r="K4" s="26"/>
      <c r="L4" s="26"/>
      <c r="M4" s="26"/>
      <c r="N4" s="26"/>
      <c r="O4" s="26"/>
      <c r="P4" s="26"/>
    </row>
    <row r="5" spans="1:16" s="28" customFormat="1" ht="12" customHeight="1" x14ac:dyDescent="0.3">
      <c r="A5" s="152"/>
      <c r="B5" s="152"/>
      <c r="C5" s="152"/>
      <c r="D5" s="152"/>
      <c r="E5" s="27"/>
      <c r="I5" s="29"/>
      <c r="J5" s="82"/>
      <c r="K5" s="27"/>
      <c r="L5" s="27"/>
      <c r="M5" s="27"/>
      <c r="N5" s="27"/>
      <c r="O5" s="27"/>
      <c r="P5" s="27"/>
    </row>
    <row r="6" spans="1:16" ht="24.95" customHeight="1" x14ac:dyDescent="0.3">
      <c r="A6" s="153" t="s">
        <v>55</v>
      </c>
      <c r="B6" s="153"/>
      <c r="C6" s="153"/>
      <c r="D6" s="153"/>
      <c r="E6" s="153"/>
      <c r="F6" s="153"/>
      <c r="G6" s="153"/>
      <c r="H6" s="153"/>
      <c r="I6" s="153"/>
      <c r="J6" s="83"/>
      <c r="K6" s="30"/>
      <c r="L6" s="30"/>
      <c r="M6" s="30"/>
      <c r="N6" s="30"/>
      <c r="O6" s="30"/>
      <c r="P6" s="30"/>
    </row>
    <row r="7" spans="1:16" s="32" customFormat="1" ht="20.100000000000001" customHeight="1" x14ac:dyDescent="0.3">
      <c r="A7" s="153" t="s">
        <v>105</v>
      </c>
      <c r="B7" s="153"/>
      <c r="C7" s="153"/>
      <c r="D7" s="153"/>
      <c r="E7" s="153"/>
      <c r="F7" s="153"/>
      <c r="G7" s="153"/>
      <c r="H7" s="153"/>
      <c r="I7" s="153"/>
      <c r="J7" s="84"/>
      <c r="K7" s="31"/>
      <c r="L7" s="31"/>
      <c r="M7" s="31"/>
      <c r="N7" s="31"/>
      <c r="O7" s="31"/>
      <c r="P7" s="31"/>
    </row>
    <row r="8" spans="1:16" s="32" customFormat="1" ht="18" customHeight="1" x14ac:dyDescent="0.3">
      <c r="A8" s="154" t="s">
        <v>225</v>
      </c>
      <c r="B8" s="154"/>
      <c r="C8" s="154"/>
      <c r="D8" s="154"/>
      <c r="E8" s="154"/>
      <c r="F8" s="154"/>
      <c r="G8" s="154"/>
      <c r="H8" s="154"/>
      <c r="I8" s="154"/>
      <c r="J8" s="85"/>
      <c r="K8" s="33"/>
      <c r="L8" s="33"/>
      <c r="M8" s="33"/>
      <c r="N8" s="33"/>
      <c r="O8" s="33"/>
      <c r="P8" s="33"/>
    </row>
    <row r="9" spans="1:16" s="32" customFormat="1" ht="12" customHeight="1" x14ac:dyDescent="0.3">
      <c r="A9" s="34"/>
      <c r="B9" s="34"/>
      <c r="C9" s="34"/>
      <c r="D9" s="35"/>
      <c r="E9" s="34"/>
      <c r="F9" s="34"/>
      <c r="G9" s="34"/>
      <c r="H9" s="34"/>
      <c r="I9" s="24"/>
      <c r="J9" s="85"/>
      <c r="K9" s="33"/>
      <c r="L9" s="33"/>
      <c r="M9" s="33"/>
      <c r="N9" s="33"/>
      <c r="O9" s="33"/>
      <c r="P9" s="33"/>
    </row>
    <row r="10" spans="1:16" s="36" customFormat="1" ht="36" customHeight="1" x14ac:dyDescent="0.25">
      <c r="A10" s="155" t="s">
        <v>56</v>
      </c>
      <c r="B10" s="155" t="s">
        <v>13</v>
      </c>
      <c r="C10" s="158" t="s">
        <v>14</v>
      </c>
      <c r="D10" s="159"/>
      <c r="E10" s="162" t="s">
        <v>57</v>
      </c>
      <c r="F10" s="163"/>
      <c r="G10" s="162" t="s">
        <v>58</v>
      </c>
      <c r="H10" s="163"/>
      <c r="I10" s="164" t="s">
        <v>19</v>
      </c>
      <c r="J10" s="86"/>
    </row>
    <row r="11" spans="1:16" s="36" customFormat="1" ht="39" customHeight="1" x14ac:dyDescent="0.25">
      <c r="A11" s="156"/>
      <c r="B11" s="157"/>
      <c r="C11" s="160"/>
      <c r="D11" s="161"/>
      <c r="E11" s="37" t="s">
        <v>59</v>
      </c>
      <c r="F11" s="37" t="s">
        <v>60</v>
      </c>
      <c r="G11" s="37" t="s">
        <v>59</v>
      </c>
      <c r="H11" s="37" t="s">
        <v>60</v>
      </c>
      <c r="I11" s="165"/>
      <c r="J11" s="86"/>
    </row>
    <row r="12" spans="1:16" s="36" customFormat="1" ht="21" customHeight="1" x14ac:dyDescent="0.25">
      <c r="A12" s="38">
        <v>1</v>
      </c>
      <c r="B12" s="55" t="s">
        <v>111</v>
      </c>
      <c r="C12" s="56" t="s">
        <v>112</v>
      </c>
      <c r="D12" s="57" t="s">
        <v>113</v>
      </c>
      <c r="E12" s="104">
        <v>50</v>
      </c>
      <c r="F12" s="40" t="str">
        <f t="shared" ref="F12:F39" si="0">IF(AND(E12&gt;=90),"Xuất sắc",IF(AND(E12&gt;=80),"Tốt",IF(AND(E12&gt;=70),"Khá",IF(AND(E12&gt;=60),"TB",IF(AND(E12&gt;=50),"TB",IF(AND(E12&lt;50),IF(AND(E12&gt;0),"Yếu",IF(AND(E12=0),"Không XL"," "))))))))</f>
        <v>TB</v>
      </c>
      <c r="G12" s="39">
        <v>50</v>
      </c>
      <c r="H12" s="40" t="str">
        <f t="shared" ref="H12:H39" si="1">IF(AND(G12&gt;=90),"Xuất sắc",IF(AND(G12&gt;=80),"Tốt",IF(AND(G12&gt;=70),"Khá",IF(AND(G12&gt;=60),"TB",IF(AND(G12&gt;=50),"TB",IF(AND(G12&lt;50),IF(AND(G12&gt;0),"Yếu",IF(AND(G12=0),"Không XL"," "))))))))</f>
        <v>TB</v>
      </c>
      <c r="I12" s="21"/>
      <c r="J12" s="86"/>
    </row>
    <row r="13" spans="1:16" s="36" customFormat="1" ht="21" customHeight="1" x14ac:dyDescent="0.25">
      <c r="A13" s="38">
        <v>2</v>
      </c>
      <c r="B13" s="55" t="s">
        <v>114</v>
      </c>
      <c r="C13" s="56" t="s">
        <v>115</v>
      </c>
      <c r="D13" s="57" t="s">
        <v>116</v>
      </c>
      <c r="E13" s="104">
        <v>53</v>
      </c>
      <c r="F13" s="40" t="str">
        <f t="shared" si="0"/>
        <v>TB</v>
      </c>
      <c r="G13" s="103">
        <v>53</v>
      </c>
      <c r="H13" s="40" t="str">
        <f t="shared" si="1"/>
        <v>TB</v>
      </c>
      <c r="I13" s="21"/>
      <c r="J13" s="86"/>
    </row>
    <row r="14" spans="1:16" s="36" customFormat="1" ht="21" customHeight="1" x14ac:dyDescent="0.25">
      <c r="A14" s="38">
        <v>3</v>
      </c>
      <c r="B14" s="55" t="s">
        <v>117</v>
      </c>
      <c r="C14" s="56" t="s">
        <v>118</v>
      </c>
      <c r="D14" s="57" t="s">
        <v>35</v>
      </c>
      <c r="E14" s="104">
        <v>60</v>
      </c>
      <c r="F14" s="40" t="str">
        <f t="shared" si="0"/>
        <v>TB</v>
      </c>
      <c r="G14" s="103">
        <v>60</v>
      </c>
      <c r="H14" s="40" t="str">
        <f t="shared" si="1"/>
        <v>TB</v>
      </c>
      <c r="I14" s="21"/>
      <c r="J14" s="86"/>
    </row>
    <row r="15" spans="1:16" s="36" customFormat="1" ht="21" customHeight="1" x14ac:dyDescent="0.25">
      <c r="A15" s="38">
        <v>4</v>
      </c>
      <c r="B15" s="55" t="s">
        <v>119</v>
      </c>
      <c r="C15" s="56" t="s">
        <v>120</v>
      </c>
      <c r="D15" s="57" t="s">
        <v>35</v>
      </c>
      <c r="E15" s="104">
        <v>51</v>
      </c>
      <c r="F15" s="40" t="str">
        <f t="shared" si="0"/>
        <v>TB</v>
      </c>
      <c r="G15" s="103">
        <v>51</v>
      </c>
      <c r="H15" s="40" t="str">
        <f t="shared" si="1"/>
        <v>TB</v>
      </c>
      <c r="I15" s="21"/>
      <c r="J15" s="86"/>
    </row>
    <row r="16" spans="1:16" s="36" customFormat="1" ht="21" customHeight="1" x14ac:dyDescent="0.25">
      <c r="A16" s="38">
        <v>5</v>
      </c>
      <c r="B16" s="55" t="s">
        <v>121</v>
      </c>
      <c r="C16" s="56" t="s">
        <v>122</v>
      </c>
      <c r="D16" s="57" t="s">
        <v>123</v>
      </c>
      <c r="E16" s="104">
        <v>73</v>
      </c>
      <c r="F16" s="40" t="str">
        <f t="shared" si="0"/>
        <v>Khá</v>
      </c>
      <c r="G16" s="103">
        <v>73</v>
      </c>
      <c r="H16" s="40" t="str">
        <f t="shared" si="1"/>
        <v>Khá</v>
      </c>
      <c r="I16" s="21"/>
      <c r="J16" s="86"/>
    </row>
    <row r="17" spans="1:10" s="36" customFormat="1" ht="21" customHeight="1" x14ac:dyDescent="0.25">
      <c r="A17" s="38">
        <v>6</v>
      </c>
      <c r="B17" s="55" t="s">
        <v>124</v>
      </c>
      <c r="C17" s="56" t="s">
        <v>125</v>
      </c>
      <c r="D17" s="57" t="s">
        <v>126</v>
      </c>
      <c r="E17" s="104">
        <v>63</v>
      </c>
      <c r="F17" s="40" t="str">
        <f t="shared" si="0"/>
        <v>TB</v>
      </c>
      <c r="G17" s="103">
        <v>63</v>
      </c>
      <c r="H17" s="40" t="str">
        <f t="shared" si="1"/>
        <v>TB</v>
      </c>
      <c r="I17" s="21"/>
      <c r="J17" s="86"/>
    </row>
    <row r="18" spans="1:10" s="36" customFormat="1" ht="21" customHeight="1" x14ac:dyDescent="0.25">
      <c r="A18" s="38">
        <v>7</v>
      </c>
      <c r="B18" s="55" t="s">
        <v>127</v>
      </c>
      <c r="C18" s="56" t="s">
        <v>128</v>
      </c>
      <c r="D18" s="57" t="s">
        <v>45</v>
      </c>
      <c r="E18" s="104">
        <v>50</v>
      </c>
      <c r="F18" s="40" t="str">
        <f t="shared" si="0"/>
        <v>TB</v>
      </c>
      <c r="G18" s="103">
        <v>50</v>
      </c>
      <c r="H18" s="40" t="str">
        <f t="shared" si="1"/>
        <v>TB</v>
      </c>
      <c r="I18" s="21"/>
      <c r="J18" s="86"/>
    </row>
    <row r="19" spans="1:10" s="36" customFormat="1" ht="21" customHeight="1" x14ac:dyDescent="0.25">
      <c r="A19" s="38">
        <v>8</v>
      </c>
      <c r="B19" s="55" t="s">
        <v>129</v>
      </c>
      <c r="C19" s="56" t="s">
        <v>130</v>
      </c>
      <c r="D19" s="57" t="s">
        <v>48</v>
      </c>
      <c r="E19" s="104">
        <v>56</v>
      </c>
      <c r="F19" s="40" t="str">
        <f t="shared" si="0"/>
        <v>TB</v>
      </c>
      <c r="G19" s="103">
        <v>56</v>
      </c>
      <c r="H19" s="40" t="str">
        <f t="shared" si="1"/>
        <v>TB</v>
      </c>
      <c r="I19" s="21"/>
      <c r="J19" s="86"/>
    </row>
    <row r="20" spans="1:10" s="36" customFormat="1" ht="21" customHeight="1" x14ac:dyDescent="0.25">
      <c r="A20" s="38">
        <v>9</v>
      </c>
      <c r="B20" s="55" t="s">
        <v>131</v>
      </c>
      <c r="C20" s="56" t="s">
        <v>132</v>
      </c>
      <c r="D20" s="57" t="s">
        <v>133</v>
      </c>
      <c r="E20" s="104">
        <v>50</v>
      </c>
      <c r="F20" s="40" t="str">
        <f t="shared" si="0"/>
        <v>TB</v>
      </c>
      <c r="G20" s="103">
        <v>50</v>
      </c>
      <c r="H20" s="40" t="str">
        <f t="shared" si="1"/>
        <v>TB</v>
      </c>
      <c r="I20" s="21"/>
      <c r="J20" s="86"/>
    </row>
    <row r="21" spans="1:10" s="36" customFormat="1" ht="21" customHeight="1" x14ac:dyDescent="0.25">
      <c r="A21" s="38">
        <v>10</v>
      </c>
      <c r="B21" s="55" t="s">
        <v>134</v>
      </c>
      <c r="C21" s="56" t="s">
        <v>135</v>
      </c>
      <c r="D21" s="57" t="s">
        <v>46</v>
      </c>
      <c r="E21" s="104">
        <v>50</v>
      </c>
      <c r="F21" s="40" t="str">
        <f t="shared" si="0"/>
        <v>TB</v>
      </c>
      <c r="G21" s="103">
        <v>50</v>
      </c>
      <c r="H21" s="40" t="str">
        <f t="shared" si="1"/>
        <v>TB</v>
      </c>
      <c r="I21" s="21"/>
      <c r="J21" s="86"/>
    </row>
    <row r="22" spans="1:10" s="36" customFormat="1" ht="21" customHeight="1" x14ac:dyDescent="0.25">
      <c r="A22" s="38">
        <v>11</v>
      </c>
      <c r="B22" s="55" t="s">
        <v>136</v>
      </c>
      <c r="C22" s="56" t="s">
        <v>137</v>
      </c>
      <c r="D22" s="57" t="s">
        <v>36</v>
      </c>
      <c r="E22" s="104">
        <v>50</v>
      </c>
      <c r="F22" s="40" t="str">
        <f t="shared" si="0"/>
        <v>TB</v>
      </c>
      <c r="G22" s="103">
        <v>50</v>
      </c>
      <c r="H22" s="40" t="str">
        <f t="shared" si="1"/>
        <v>TB</v>
      </c>
      <c r="I22" s="21"/>
      <c r="J22" s="86"/>
    </row>
    <row r="23" spans="1:10" s="36" customFormat="1" ht="21" customHeight="1" x14ac:dyDescent="0.25">
      <c r="A23" s="38">
        <v>12</v>
      </c>
      <c r="B23" s="55" t="s">
        <v>140</v>
      </c>
      <c r="C23" s="56" t="s">
        <v>141</v>
      </c>
      <c r="D23" s="57" t="s">
        <v>37</v>
      </c>
      <c r="E23" s="104">
        <v>53</v>
      </c>
      <c r="F23" s="40" t="str">
        <f t="shared" si="0"/>
        <v>TB</v>
      </c>
      <c r="G23" s="103">
        <v>53</v>
      </c>
      <c r="H23" s="40" t="str">
        <f t="shared" si="1"/>
        <v>TB</v>
      </c>
      <c r="I23" s="21"/>
      <c r="J23" s="86"/>
    </row>
    <row r="24" spans="1:10" s="36" customFormat="1" ht="21" customHeight="1" x14ac:dyDescent="0.25">
      <c r="A24" s="38">
        <v>13</v>
      </c>
      <c r="B24" s="55" t="s">
        <v>149</v>
      </c>
      <c r="C24" s="56" t="s">
        <v>150</v>
      </c>
      <c r="D24" s="57" t="s">
        <v>49</v>
      </c>
      <c r="E24" s="104">
        <v>62</v>
      </c>
      <c r="F24" s="40" t="str">
        <f t="shared" si="0"/>
        <v>TB</v>
      </c>
      <c r="G24" s="103">
        <v>62</v>
      </c>
      <c r="H24" s="40" t="str">
        <f t="shared" si="1"/>
        <v>TB</v>
      </c>
      <c r="I24" s="21"/>
      <c r="J24" s="86"/>
    </row>
    <row r="25" spans="1:10" s="36" customFormat="1" ht="21" customHeight="1" x14ac:dyDescent="0.25">
      <c r="A25" s="38">
        <v>14</v>
      </c>
      <c r="B25" s="55" t="s">
        <v>151</v>
      </c>
      <c r="C25" s="56" t="s">
        <v>152</v>
      </c>
      <c r="D25" s="57" t="s">
        <v>50</v>
      </c>
      <c r="E25" s="104">
        <v>70</v>
      </c>
      <c r="F25" s="40" t="str">
        <f t="shared" si="0"/>
        <v>Khá</v>
      </c>
      <c r="G25" s="103">
        <v>70</v>
      </c>
      <c r="H25" s="40" t="str">
        <f t="shared" si="1"/>
        <v>Khá</v>
      </c>
      <c r="I25" s="53"/>
      <c r="J25" s="86"/>
    </row>
    <row r="26" spans="1:10" s="36" customFormat="1" ht="21" customHeight="1" x14ac:dyDescent="0.25">
      <c r="A26" s="38">
        <v>15</v>
      </c>
      <c r="B26" s="55" t="s">
        <v>154</v>
      </c>
      <c r="C26" s="56" t="s">
        <v>155</v>
      </c>
      <c r="D26" s="57" t="s">
        <v>156</v>
      </c>
      <c r="E26" s="104">
        <v>50</v>
      </c>
      <c r="F26" s="40" t="str">
        <f t="shared" si="0"/>
        <v>TB</v>
      </c>
      <c r="G26" s="103">
        <v>50</v>
      </c>
      <c r="H26" s="40" t="str">
        <f t="shared" si="1"/>
        <v>TB</v>
      </c>
      <c r="I26" s="54"/>
      <c r="J26" s="86"/>
    </row>
    <row r="27" spans="1:10" s="36" customFormat="1" ht="21" customHeight="1" x14ac:dyDescent="0.25">
      <c r="A27" s="38">
        <v>16</v>
      </c>
      <c r="B27" s="55" t="s">
        <v>157</v>
      </c>
      <c r="C27" s="56" t="s">
        <v>158</v>
      </c>
      <c r="D27" s="57" t="s">
        <v>159</v>
      </c>
      <c r="E27" s="104">
        <v>50</v>
      </c>
      <c r="F27" s="40" t="str">
        <f t="shared" si="0"/>
        <v>TB</v>
      </c>
      <c r="G27" s="103">
        <v>50</v>
      </c>
      <c r="H27" s="40" t="str">
        <f t="shared" si="1"/>
        <v>TB</v>
      </c>
      <c r="I27" s="54"/>
      <c r="J27" s="86"/>
    </row>
    <row r="28" spans="1:10" s="36" customFormat="1" ht="21" customHeight="1" x14ac:dyDescent="0.25">
      <c r="A28" s="38">
        <v>17</v>
      </c>
      <c r="B28" s="55" t="s">
        <v>160</v>
      </c>
      <c r="C28" s="56" t="s">
        <v>39</v>
      </c>
      <c r="D28" s="57" t="s">
        <v>159</v>
      </c>
      <c r="E28" s="104">
        <v>50</v>
      </c>
      <c r="F28" s="40" t="str">
        <f t="shared" si="0"/>
        <v>TB</v>
      </c>
      <c r="G28" s="103">
        <v>50</v>
      </c>
      <c r="H28" s="40" t="str">
        <f t="shared" si="1"/>
        <v>TB</v>
      </c>
      <c r="I28" s="54"/>
      <c r="J28" s="86"/>
    </row>
    <row r="29" spans="1:10" s="36" customFormat="1" ht="21" customHeight="1" x14ac:dyDescent="0.25">
      <c r="A29" s="38">
        <v>18</v>
      </c>
      <c r="B29" s="55" t="s">
        <v>161</v>
      </c>
      <c r="C29" s="56" t="s">
        <v>162</v>
      </c>
      <c r="D29" s="57" t="s">
        <v>40</v>
      </c>
      <c r="E29" s="104">
        <v>53</v>
      </c>
      <c r="F29" s="40" t="str">
        <f t="shared" si="0"/>
        <v>TB</v>
      </c>
      <c r="G29" s="103">
        <v>53</v>
      </c>
      <c r="H29" s="40" t="str">
        <f t="shared" si="1"/>
        <v>TB</v>
      </c>
      <c r="I29" s="51"/>
      <c r="J29" s="86"/>
    </row>
    <row r="30" spans="1:10" s="36" customFormat="1" ht="21" customHeight="1" x14ac:dyDescent="0.25">
      <c r="A30" s="38">
        <v>19</v>
      </c>
      <c r="B30" s="55" t="s">
        <v>163</v>
      </c>
      <c r="C30" s="56" t="s">
        <v>164</v>
      </c>
      <c r="D30" s="57" t="s">
        <v>165</v>
      </c>
      <c r="E30" s="104">
        <v>70</v>
      </c>
      <c r="F30" s="40" t="str">
        <f t="shared" si="0"/>
        <v>Khá</v>
      </c>
      <c r="G30" s="103">
        <v>70</v>
      </c>
      <c r="H30" s="40" t="str">
        <f t="shared" si="1"/>
        <v>Khá</v>
      </c>
      <c r="I30" s="53"/>
      <c r="J30" s="86"/>
    </row>
    <row r="31" spans="1:10" s="36" customFormat="1" ht="21" customHeight="1" x14ac:dyDescent="0.25">
      <c r="A31" s="38">
        <v>20</v>
      </c>
      <c r="B31" s="55" t="s">
        <v>166</v>
      </c>
      <c r="C31" s="56" t="s">
        <v>51</v>
      </c>
      <c r="D31" s="57" t="s">
        <v>167</v>
      </c>
      <c r="E31" s="104">
        <v>50</v>
      </c>
      <c r="F31" s="40" t="str">
        <f t="shared" si="0"/>
        <v>TB</v>
      </c>
      <c r="G31" s="103">
        <v>50</v>
      </c>
      <c r="H31" s="40" t="str">
        <f t="shared" si="1"/>
        <v>TB</v>
      </c>
      <c r="I31" s="21"/>
      <c r="J31" s="86"/>
    </row>
    <row r="32" spans="1:10" s="36" customFormat="1" ht="21" customHeight="1" x14ac:dyDescent="0.25">
      <c r="A32" s="38">
        <v>21</v>
      </c>
      <c r="B32" s="55" t="s">
        <v>168</v>
      </c>
      <c r="C32" s="56" t="s">
        <v>169</v>
      </c>
      <c r="D32" s="57" t="s">
        <v>167</v>
      </c>
      <c r="E32" s="104">
        <v>50</v>
      </c>
      <c r="F32" s="40" t="str">
        <f t="shared" si="0"/>
        <v>TB</v>
      </c>
      <c r="G32" s="103">
        <v>50</v>
      </c>
      <c r="H32" s="40" t="str">
        <f t="shared" si="1"/>
        <v>TB</v>
      </c>
      <c r="I32" s="21"/>
      <c r="J32" s="86"/>
    </row>
    <row r="33" spans="1:10" s="36" customFormat="1" ht="21" customHeight="1" x14ac:dyDescent="0.25">
      <c r="A33" s="38">
        <v>22</v>
      </c>
      <c r="B33" s="55" t="s">
        <v>172</v>
      </c>
      <c r="C33" s="56" t="s">
        <v>173</v>
      </c>
      <c r="D33" s="57" t="s">
        <v>174</v>
      </c>
      <c r="E33" s="104">
        <v>62</v>
      </c>
      <c r="F33" s="40" t="str">
        <f t="shared" si="0"/>
        <v>TB</v>
      </c>
      <c r="G33" s="103">
        <v>62</v>
      </c>
      <c r="H33" s="40" t="str">
        <f t="shared" si="1"/>
        <v>TB</v>
      </c>
      <c r="I33" s="21"/>
      <c r="J33" s="86"/>
    </row>
    <row r="34" spans="1:10" s="36" customFormat="1" ht="21" customHeight="1" x14ac:dyDescent="0.25">
      <c r="A34" s="38">
        <v>23</v>
      </c>
      <c r="B34" s="55" t="s">
        <v>175</v>
      </c>
      <c r="C34" s="56" t="s">
        <v>176</v>
      </c>
      <c r="D34" s="57" t="s">
        <v>174</v>
      </c>
      <c r="E34" s="104">
        <v>60</v>
      </c>
      <c r="F34" s="40" t="str">
        <f t="shared" si="0"/>
        <v>TB</v>
      </c>
      <c r="G34" s="103">
        <v>60</v>
      </c>
      <c r="H34" s="40" t="str">
        <f t="shared" si="1"/>
        <v>TB</v>
      </c>
      <c r="I34" s="21"/>
      <c r="J34" s="86"/>
    </row>
    <row r="35" spans="1:10" s="36" customFormat="1" ht="21" customHeight="1" x14ac:dyDescent="0.25">
      <c r="A35" s="38">
        <v>24</v>
      </c>
      <c r="B35" s="55" t="s">
        <v>177</v>
      </c>
      <c r="C35" s="56" t="s">
        <v>178</v>
      </c>
      <c r="D35" s="57" t="s">
        <v>179</v>
      </c>
      <c r="E35" s="104">
        <v>53</v>
      </c>
      <c r="F35" s="40" t="str">
        <f t="shared" si="0"/>
        <v>TB</v>
      </c>
      <c r="G35" s="103">
        <v>53</v>
      </c>
      <c r="H35" s="40" t="str">
        <f t="shared" si="1"/>
        <v>TB</v>
      </c>
      <c r="I35" s="21"/>
      <c r="J35" s="86"/>
    </row>
    <row r="36" spans="1:10" s="36" customFormat="1" ht="21" customHeight="1" x14ac:dyDescent="0.25">
      <c r="A36" s="38">
        <v>25</v>
      </c>
      <c r="B36" s="55" t="s">
        <v>180</v>
      </c>
      <c r="C36" s="56" t="s">
        <v>181</v>
      </c>
      <c r="D36" s="57" t="s">
        <v>52</v>
      </c>
      <c r="E36" s="104">
        <v>59</v>
      </c>
      <c r="F36" s="40" t="str">
        <f t="shared" si="0"/>
        <v>TB</v>
      </c>
      <c r="G36" s="103">
        <v>59</v>
      </c>
      <c r="H36" s="40" t="str">
        <f t="shared" si="1"/>
        <v>TB</v>
      </c>
      <c r="I36" s="21"/>
      <c r="J36" s="86"/>
    </row>
    <row r="37" spans="1:10" s="36" customFormat="1" ht="21" customHeight="1" x14ac:dyDescent="0.25">
      <c r="A37" s="38">
        <v>26</v>
      </c>
      <c r="B37" s="55" t="s">
        <v>182</v>
      </c>
      <c r="C37" s="56" t="s">
        <v>183</v>
      </c>
      <c r="D37" s="57" t="s">
        <v>184</v>
      </c>
      <c r="E37" s="104">
        <v>59</v>
      </c>
      <c r="F37" s="40" t="str">
        <f t="shared" si="0"/>
        <v>TB</v>
      </c>
      <c r="G37" s="103">
        <v>59</v>
      </c>
      <c r="H37" s="40" t="str">
        <f t="shared" si="1"/>
        <v>TB</v>
      </c>
      <c r="I37" s="21"/>
      <c r="J37" s="86"/>
    </row>
    <row r="38" spans="1:10" s="36" customFormat="1" ht="21" customHeight="1" x14ac:dyDescent="0.25">
      <c r="A38" s="38">
        <v>27</v>
      </c>
      <c r="B38" s="55" t="s">
        <v>185</v>
      </c>
      <c r="C38" s="56" t="s">
        <v>186</v>
      </c>
      <c r="D38" s="57" t="s">
        <v>187</v>
      </c>
      <c r="E38" s="104">
        <v>52</v>
      </c>
      <c r="F38" s="40" t="str">
        <f t="shared" si="0"/>
        <v>TB</v>
      </c>
      <c r="G38" s="103">
        <v>52</v>
      </c>
      <c r="H38" s="40" t="str">
        <f t="shared" si="1"/>
        <v>TB</v>
      </c>
      <c r="I38" s="21"/>
      <c r="J38" s="86"/>
    </row>
    <row r="39" spans="1:10" s="36" customFormat="1" ht="21" customHeight="1" x14ac:dyDescent="0.25">
      <c r="A39" s="38">
        <v>28</v>
      </c>
      <c r="B39" s="55" t="s">
        <v>188</v>
      </c>
      <c r="C39" s="56" t="s">
        <v>189</v>
      </c>
      <c r="D39" s="57" t="s">
        <v>190</v>
      </c>
      <c r="E39" s="104">
        <v>54</v>
      </c>
      <c r="F39" s="40" t="str">
        <f t="shared" si="0"/>
        <v>TB</v>
      </c>
      <c r="G39" s="103">
        <v>54</v>
      </c>
      <c r="H39" s="40" t="str">
        <f t="shared" si="1"/>
        <v>TB</v>
      </c>
      <c r="I39" s="21"/>
      <c r="J39" s="86"/>
    </row>
    <row r="40" spans="1:10" ht="20.100000000000001" customHeight="1" x14ac:dyDescent="0.3">
      <c r="A40" s="41"/>
      <c r="B40" s="41"/>
      <c r="C40" s="167" t="s">
        <v>61</v>
      </c>
      <c r="D40" s="167"/>
      <c r="E40" s="167"/>
      <c r="F40" s="167"/>
      <c r="G40" s="167"/>
      <c r="H40" s="167"/>
      <c r="I40" s="167"/>
    </row>
    <row r="41" spans="1:10" ht="18" customHeight="1" x14ac:dyDescent="0.3">
      <c r="A41" s="42"/>
      <c r="B41" s="42"/>
      <c r="C41" s="168" t="s">
        <v>62</v>
      </c>
      <c r="D41" s="168"/>
      <c r="E41" s="169" t="s">
        <v>57</v>
      </c>
      <c r="F41" s="169"/>
      <c r="G41" s="169" t="s">
        <v>58</v>
      </c>
      <c r="H41" s="169"/>
      <c r="I41" s="170" t="s">
        <v>19</v>
      </c>
    </row>
    <row r="42" spans="1:10" s="36" customFormat="1" ht="18" customHeight="1" x14ac:dyDescent="0.25">
      <c r="A42" s="43"/>
      <c r="B42" s="43"/>
      <c r="C42" s="168"/>
      <c r="D42" s="168"/>
      <c r="E42" s="37" t="s">
        <v>63</v>
      </c>
      <c r="F42" s="44" t="s">
        <v>64</v>
      </c>
      <c r="G42" s="37" t="s">
        <v>63</v>
      </c>
      <c r="H42" s="44" t="s">
        <v>64</v>
      </c>
      <c r="I42" s="170"/>
      <c r="J42" s="86"/>
    </row>
    <row r="43" spans="1:10" ht="18" customHeight="1" x14ac:dyDescent="0.3">
      <c r="A43" s="42"/>
      <c r="B43" s="42"/>
      <c r="C43" s="166" t="s">
        <v>65</v>
      </c>
      <c r="D43" s="166"/>
      <c r="E43" s="38">
        <f>COUNTIF(F12:F39,"Xuất sắc")</f>
        <v>0</v>
      </c>
      <c r="F43" s="62">
        <f>E43*100/28</f>
        <v>0</v>
      </c>
      <c r="G43" s="38">
        <f>COUNTIF(H12:H39,"Xuất sắc")</f>
        <v>0</v>
      </c>
      <c r="H43" s="62">
        <f>G43*100/28</f>
        <v>0</v>
      </c>
      <c r="I43" s="63"/>
    </row>
    <row r="44" spans="1:10" ht="18" customHeight="1" x14ac:dyDescent="0.3">
      <c r="A44" s="42"/>
      <c r="B44" s="42"/>
      <c r="C44" s="166" t="s">
        <v>66</v>
      </c>
      <c r="D44" s="166"/>
      <c r="E44" s="38">
        <f>COUNTIF(F12:F39,"Tốt")</f>
        <v>0</v>
      </c>
      <c r="F44" s="62">
        <f>E44*100/28</f>
        <v>0</v>
      </c>
      <c r="G44" s="38">
        <f>COUNTIF(H12:H39,"Tốt")</f>
        <v>0</v>
      </c>
      <c r="H44" s="62">
        <f>G44*100/28</f>
        <v>0</v>
      </c>
      <c r="I44" s="63"/>
    </row>
    <row r="45" spans="1:10" ht="18" customHeight="1" x14ac:dyDescent="0.3">
      <c r="A45" s="42"/>
      <c r="B45" s="42"/>
      <c r="C45" s="166" t="s">
        <v>67</v>
      </c>
      <c r="D45" s="166"/>
      <c r="E45" s="38">
        <f>COUNTIF(F12:F39,"Khá")</f>
        <v>3</v>
      </c>
      <c r="F45" s="62">
        <f>E45*100/28</f>
        <v>10.714285714285714</v>
      </c>
      <c r="G45" s="38">
        <f>COUNTIF(H12:H39,"Khá")</f>
        <v>3</v>
      </c>
      <c r="H45" s="62">
        <f>G45*100/28</f>
        <v>10.714285714285714</v>
      </c>
      <c r="I45" s="63"/>
    </row>
    <row r="46" spans="1:10" ht="18" customHeight="1" x14ac:dyDescent="0.3">
      <c r="A46" s="42"/>
      <c r="B46" s="42"/>
      <c r="C46" s="166" t="s">
        <v>68</v>
      </c>
      <c r="D46" s="166"/>
      <c r="E46" s="38">
        <f>COUNTIF(F12:F39,"TB")</f>
        <v>25</v>
      </c>
      <c r="F46" s="62">
        <f t="shared" ref="F46:H47" si="2">E46*100/34</f>
        <v>73.529411764705884</v>
      </c>
      <c r="G46" s="38">
        <f>COUNTIF(H12:H39,"TB")</f>
        <v>25</v>
      </c>
      <c r="H46" s="62">
        <f>G46*100/28</f>
        <v>89.285714285714292</v>
      </c>
      <c r="I46" s="63"/>
    </row>
    <row r="47" spans="1:10" ht="18" customHeight="1" x14ac:dyDescent="0.3">
      <c r="A47" s="42"/>
      <c r="B47" s="42"/>
      <c r="C47" s="166" t="s">
        <v>69</v>
      </c>
      <c r="D47" s="166"/>
      <c r="E47" s="38">
        <f>COUNTIF(F12:F39,"Yếu")</f>
        <v>0</v>
      </c>
      <c r="F47" s="62">
        <f>E47*100/28</f>
        <v>0</v>
      </c>
      <c r="G47" s="38">
        <f>COUNTIF(H12:H39,"Yếu")</f>
        <v>0</v>
      </c>
      <c r="H47" s="62">
        <f t="shared" si="2"/>
        <v>0</v>
      </c>
      <c r="I47" s="63"/>
    </row>
    <row r="48" spans="1:10" ht="18" customHeight="1" x14ac:dyDescent="0.3">
      <c r="A48" s="42"/>
      <c r="B48" s="42"/>
      <c r="C48" s="166" t="s">
        <v>70</v>
      </c>
      <c r="D48" s="166"/>
      <c r="E48" s="38">
        <f>COUNTIF(F12:F39,"Không XL")</f>
        <v>0</v>
      </c>
      <c r="F48" s="62">
        <f>E48*100/28</f>
        <v>0</v>
      </c>
      <c r="G48" s="38">
        <f>COUNTIF(H12:H39,"Không XL")</f>
        <v>0</v>
      </c>
      <c r="H48" s="62">
        <f>G48*100/28</f>
        <v>0</v>
      </c>
      <c r="I48" s="63"/>
    </row>
    <row r="49" spans="1:10" x14ac:dyDescent="0.3">
      <c r="C49" s="45"/>
      <c r="D49" s="46"/>
      <c r="F49" s="47"/>
    </row>
    <row r="50" spans="1:10" ht="18" customHeight="1" x14ac:dyDescent="0.3">
      <c r="E50" s="149" t="s">
        <v>233</v>
      </c>
      <c r="F50" s="149"/>
      <c r="G50" s="149"/>
      <c r="H50" s="149"/>
      <c r="I50" s="149"/>
    </row>
    <row r="51" spans="1:10" s="49" customFormat="1" ht="18" customHeight="1" x14ac:dyDescent="0.25">
      <c r="A51" s="150" t="s">
        <v>72</v>
      </c>
      <c r="B51" s="150"/>
      <c r="C51" s="150"/>
      <c r="D51" s="151" t="s">
        <v>71</v>
      </c>
      <c r="E51" s="151"/>
      <c r="F51" s="151"/>
      <c r="G51" s="150" t="s">
        <v>57</v>
      </c>
      <c r="H51" s="150"/>
      <c r="I51" s="150"/>
      <c r="J51" s="86"/>
    </row>
    <row r="52" spans="1:10" ht="18" customHeight="1" x14ac:dyDescent="0.3"/>
    <row r="53" spans="1:10" ht="18" customHeight="1" x14ac:dyDescent="0.3"/>
    <row r="54" spans="1:10" ht="18" customHeight="1" x14ac:dyDescent="0.3"/>
    <row r="55" spans="1:10" ht="18" customHeight="1" x14ac:dyDescent="0.3"/>
  </sheetData>
  <mergeCells count="31">
    <mergeCell ref="C46:D46"/>
    <mergeCell ref="C47:D47"/>
    <mergeCell ref="C48:D48"/>
    <mergeCell ref="C43:D43"/>
    <mergeCell ref="C40:I40"/>
    <mergeCell ref="C41:D42"/>
    <mergeCell ref="E41:F41"/>
    <mergeCell ref="G41:H41"/>
    <mergeCell ref="I41:I42"/>
    <mergeCell ref="E50:I50"/>
    <mergeCell ref="G51:I51"/>
    <mergeCell ref="D51:F51"/>
    <mergeCell ref="A5:D5"/>
    <mergeCell ref="A6:I6"/>
    <mergeCell ref="A7:I7"/>
    <mergeCell ref="A8:I8"/>
    <mergeCell ref="A10:A11"/>
    <mergeCell ref="B10:B11"/>
    <mergeCell ref="C10:D11"/>
    <mergeCell ref="E10:F10"/>
    <mergeCell ref="G10:H10"/>
    <mergeCell ref="I10:I11"/>
    <mergeCell ref="A51:C51"/>
    <mergeCell ref="C44:D44"/>
    <mergeCell ref="C45:D45"/>
    <mergeCell ref="A2:D2"/>
    <mergeCell ref="E2:I2"/>
    <mergeCell ref="A3:D3"/>
    <mergeCell ref="E3:I3"/>
    <mergeCell ref="A4:D4"/>
    <mergeCell ref="E4:I4"/>
  </mergeCells>
  <conditionalFormatting sqref="F12:F39 H12:H39">
    <cfRule type="cellIs" dxfId="3" priority="7" stopIfTrue="1" operator="equal">
      <formula>"SVG"</formula>
    </cfRule>
    <cfRule type="cellIs" dxfId="2" priority="8" stopIfTrue="1" operator="equal">
      <formula>"SVXS"</formula>
    </cfRule>
  </conditionalFormatting>
  <pageMargins left="0.51181102362204722" right="0.39370078740157483" top="0.47244094488188981" bottom="0.31496062992125984" header="0.31496062992125984" footer="0.31496062992125984"/>
  <pageSetup paperSize="9" orientation="portrait" r:id="rId1"/>
  <headerFooter differentFirst="1">
    <oddHeader>&amp;C&amp;P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76"/>
  <sheetViews>
    <sheetView tabSelected="1" topLeftCell="A16" zoomScale="130" zoomScaleNormal="130" workbookViewId="0">
      <selection activeCell="C44" sqref="C44"/>
    </sheetView>
  </sheetViews>
  <sheetFormatPr defaultColWidth="9.140625" defaultRowHeight="16.5" x14ac:dyDescent="0.25"/>
  <cols>
    <col min="1" max="1" width="5.5703125" style="1" customWidth="1"/>
    <col min="2" max="2" width="10.85546875" style="1" customWidth="1"/>
    <col min="3" max="3" width="21.42578125" style="1" customWidth="1"/>
    <col min="4" max="4" width="8" style="20" customWidth="1"/>
    <col min="5" max="5" width="9.28515625" style="20" customWidth="1"/>
    <col min="6" max="6" width="8.28515625" style="20" customWidth="1"/>
    <col min="7" max="7" width="10.5703125" style="20" customWidth="1"/>
    <col min="8" max="8" width="9" style="1" customWidth="1"/>
    <col min="9" max="9" width="11" style="20" customWidth="1"/>
    <col min="10" max="16384" width="9.140625" style="1"/>
  </cols>
  <sheetData>
    <row r="1" spans="1:9" s="3" customFormat="1" ht="15.75" x14ac:dyDescent="0.25">
      <c r="A1" s="190" t="s">
        <v>2</v>
      </c>
      <c r="B1" s="190"/>
      <c r="C1" s="190"/>
      <c r="D1" s="190"/>
      <c r="E1" s="14" t="s">
        <v>0</v>
      </c>
      <c r="F1" s="14"/>
      <c r="G1" s="14"/>
      <c r="H1" s="14"/>
      <c r="I1" s="106"/>
    </row>
    <row r="2" spans="1:9" s="3" customFormat="1" x14ac:dyDescent="0.25">
      <c r="A2" s="190" t="s">
        <v>3</v>
      </c>
      <c r="B2" s="190"/>
      <c r="C2" s="190"/>
      <c r="D2" s="190"/>
      <c r="E2" s="175" t="s">
        <v>1</v>
      </c>
      <c r="F2" s="175"/>
      <c r="G2" s="175"/>
      <c r="H2" s="175"/>
      <c r="I2" s="175"/>
    </row>
    <row r="3" spans="1:9" s="3" customFormat="1" x14ac:dyDescent="0.25">
      <c r="A3" s="191" t="s">
        <v>34</v>
      </c>
      <c r="B3" s="191"/>
      <c r="C3" s="191"/>
      <c r="D3" s="191"/>
      <c r="E3" s="14"/>
      <c r="F3" s="175"/>
      <c r="G3" s="175"/>
      <c r="H3" s="175"/>
      <c r="I3" s="175"/>
    </row>
    <row r="4" spans="1:9" s="3" customFormat="1" x14ac:dyDescent="0.25">
      <c r="A4" s="106"/>
      <c r="B4" s="106"/>
      <c r="C4" s="106"/>
      <c r="D4" s="106"/>
      <c r="E4" s="106"/>
      <c r="F4" s="107"/>
      <c r="G4" s="107"/>
      <c r="H4" s="107"/>
      <c r="I4" s="107"/>
    </row>
    <row r="5" spans="1:9" ht="23.25" customHeight="1" x14ac:dyDescent="0.25">
      <c r="A5" s="175" t="s">
        <v>4</v>
      </c>
      <c r="B5" s="175"/>
      <c r="C5" s="175"/>
      <c r="D5" s="175"/>
      <c r="E5" s="175"/>
      <c r="F5" s="175"/>
      <c r="G5" s="175"/>
      <c r="H5" s="175"/>
      <c r="I5" s="175"/>
    </row>
    <row r="6" spans="1:9" s="6" customFormat="1" x14ac:dyDescent="0.25">
      <c r="B6" s="18" t="s">
        <v>107</v>
      </c>
      <c r="D6" s="107" t="s">
        <v>97</v>
      </c>
      <c r="F6" s="15" t="s">
        <v>232</v>
      </c>
      <c r="I6" s="107"/>
    </row>
    <row r="7" spans="1:9" s="6" customFormat="1" x14ac:dyDescent="0.25">
      <c r="D7" s="107"/>
      <c r="E7" s="107"/>
      <c r="F7" s="107"/>
      <c r="G7" s="107"/>
      <c r="I7" s="107"/>
    </row>
    <row r="8" spans="1:9" s="77" customFormat="1" ht="21.75" customHeight="1" x14ac:dyDescent="0.25">
      <c r="A8" s="76" t="s">
        <v>5</v>
      </c>
      <c r="B8" s="77" t="s">
        <v>227</v>
      </c>
      <c r="D8" s="78"/>
      <c r="E8" s="78"/>
      <c r="F8" s="78"/>
      <c r="G8" s="78"/>
      <c r="I8" s="78"/>
    </row>
    <row r="9" spans="1:9" s="77" customFormat="1" ht="21.75" customHeight="1" x14ac:dyDescent="0.25">
      <c r="A9" s="76">
        <v>2</v>
      </c>
      <c r="B9" s="79" t="s">
        <v>228</v>
      </c>
      <c r="D9" s="78"/>
      <c r="E9" s="78"/>
      <c r="F9" s="78"/>
      <c r="G9" s="78"/>
      <c r="I9" s="78"/>
    </row>
    <row r="10" spans="1:9" s="77" customFormat="1" ht="21.75" customHeight="1" x14ac:dyDescent="0.25">
      <c r="A10" s="76" t="s">
        <v>7</v>
      </c>
      <c r="B10" s="79" t="s">
        <v>8</v>
      </c>
      <c r="D10" s="78"/>
      <c r="E10" s="78"/>
      <c r="F10" s="78"/>
      <c r="G10" s="78"/>
      <c r="I10" s="78"/>
    </row>
    <row r="11" spans="1:9" s="77" customFormat="1" ht="22.5" customHeight="1" x14ac:dyDescent="0.25">
      <c r="A11" s="76"/>
      <c r="B11" s="77" t="s">
        <v>229</v>
      </c>
      <c r="D11" s="78"/>
      <c r="E11" s="78"/>
      <c r="F11" s="78"/>
      <c r="G11" s="78"/>
      <c r="I11" s="78"/>
    </row>
    <row r="12" spans="1:9" s="77" customFormat="1" ht="22.5" customHeight="1" x14ac:dyDescent="0.25">
      <c r="A12" s="76"/>
      <c r="B12" s="77" t="s">
        <v>230</v>
      </c>
      <c r="D12" s="78"/>
      <c r="E12" s="78"/>
      <c r="F12" s="78"/>
      <c r="G12" s="78"/>
      <c r="I12" s="78"/>
    </row>
    <row r="13" spans="1:9" s="77" customFormat="1" ht="22.5" customHeight="1" x14ac:dyDescent="0.25">
      <c r="A13" s="76"/>
      <c r="B13" s="77" t="s">
        <v>110</v>
      </c>
      <c r="D13" s="78"/>
      <c r="E13" s="78"/>
      <c r="F13" s="78"/>
      <c r="G13" s="78"/>
      <c r="I13" s="78"/>
    </row>
    <row r="14" spans="1:9" s="77" customFormat="1" ht="22.5" customHeight="1" x14ac:dyDescent="0.25">
      <c r="A14" s="76"/>
      <c r="B14" s="77" t="s">
        <v>226</v>
      </c>
      <c r="D14" s="78"/>
      <c r="E14" s="78"/>
      <c r="F14" s="78"/>
      <c r="G14" s="78"/>
      <c r="I14" s="78"/>
    </row>
    <row r="15" spans="1:9" s="77" customFormat="1" ht="37.9" customHeight="1" x14ac:dyDescent="0.25">
      <c r="A15" s="76"/>
      <c r="B15" s="182" t="s">
        <v>231</v>
      </c>
      <c r="C15" s="182"/>
      <c r="D15" s="182"/>
      <c r="E15" s="182"/>
      <c r="F15" s="182"/>
      <c r="G15" s="182"/>
      <c r="H15" s="182"/>
      <c r="I15" s="182"/>
    </row>
    <row r="16" spans="1:9" x14ac:dyDescent="0.25">
      <c r="A16" s="8" t="s">
        <v>10</v>
      </c>
      <c r="B16" s="6" t="s">
        <v>9</v>
      </c>
    </row>
    <row r="17" spans="1:9" ht="56.25" customHeight="1" x14ac:dyDescent="0.25">
      <c r="A17" s="178" t="s">
        <v>11</v>
      </c>
      <c r="B17" s="178"/>
      <c r="C17" s="178"/>
      <c r="D17" s="178"/>
      <c r="E17" s="178"/>
      <c r="F17" s="178"/>
      <c r="G17" s="178"/>
      <c r="H17" s="178"/>
      <c r="I17" s="178"/>
    </row>
    <row r="18" spans="1:9" x14ac:dyDescent="0.25">
      <c r="A18" s="7"/>
    </row>
    <row r="19" spans="1:9" ht="33" customHeight="1" x14ac:dyDescent="0.25">
      <c r="A19" s="181" t="s">
        <v>12</v>
      </c>
      <c r="B19" s="181" t="s">
        <v>13</v>
      </c>
      <c r="C19" s="183" t="s">
        <v>14</v>
      </c>
      <c r="D19" s="184"/>
      <c r="E19" s="187" t="s">
        <v>15</v>
      </c>
      <c r="F19" s="181" t="s">
        <v>16</v>
      </c>
      <c r="G19" s="181"/>
      <c r="H19" s="181"/>
      <c r="I19" s="189" t="s">
        <v>19</v>
      </c>
    </row>
    <row r="20" spans="1:9" ht="45" customHeight="1" x14ac:dyDescent="0.25">
      <c r="A20" s="181"/>
      <c r="B20" s="181"/>
      <c r="C20" s="185"/>
      <c r="D20" s="186"/>
      <c r="E20" s="188"/>
      <c r="F20" s="108" t="s">
        <v>17</v>
      </c>
      <c r="G20" s="108" t="s">
        <v>18</v>
      </c>
      <c r="H20" s="108" t="s">
        <v>101</v>
      </c>
      <c r="I20" s="189"/>
    </row>
    <row r="21" spans="1:9" ht="17.45" customHeight="1" x14ac:dyDescent="0.25">
      <c r="A21" s="13">
        <v>1</v>
      </c>
      <c r="B21" s="55" t="s">
        <v>111</v>
      </c>
      <c r="C21" s="56" t="s">
        <v>112</v>
      </c>
      <c r="D21" s="57" t="s">
        <v>113</v>
      </c>
      <c r="E21" s="129">
        <v>50</v>
      </c>
      <c r="F21" s="104">
        <v>50</v>
      </c>
      <c r="G21" s="11" t="str">
        <f t="shared" ref="G21:G48" si="0">IF(F21=0,"Không XL",IF(F21&lt;50,"Yếu",IF(F21&lt;70,"Trung bình",IF(F21&lt;80,"Khá",IF(F21&lt;90,"Tốt","Xuất sắc")))))</f>
        <v>Trung bình</v>
      </c>
      <c r="H21" s="52">
        <v>1</v>
      </c>
      <c r="I21" s="11"/>
    </row>
    <row r="22" spans="1:9" ht="17.45" customHeight="1" x14ac:dyDescent="0.25">
      <c r="A22" s="13">
        <v>2</v>
      </c>
      <c r="B22" s="55" t="s">
        <v>114</v>
      </c>
      <c r="C22" s="56" t="s">
        <v>115</v>
      </c>
      <c r="D22" s="57" t="s">
        <v>116</v>
      </c>
      <c r="E22" s="129">
        <v>53</v>
      </c>
      <c r="F22" s="104">
        <v>53</v>
      </c>
      <c r="G22" s="11" t="str">
        <f t="shared" si="0"/>
        <v>Trung bình</v>
      </c>
      <c r="H22" s="52">
        <v>1</v>
      </c>
      <c r="I22" s="11"/>
    </row>
    <row r="23" spans="1:9" ht="17.45" customHeight="1" x14ac:dyDescent="0.25">
      <c r="A23" s="13">
        <v>3</v>
      </c>
      <c r="B23" s="55" t="s">
        <v>117</v>
      </c>
      <c r="C23" s="56" t="s">
        <v>118</v>
      </c>
      <c r="D23" s="57" t="s">
        <v>35</v>
      </c>
      <c r="E23" s="129">
        <v>60</v>
      </c>
      <c r="F23" s="104">
        <v>60</v>
      </c>
      <c r="G23" s="11" t="str">
        <f t="shared" si="0"/>
        <v>Trung bình</v>
      </c>
      <c r="H23" s="52">
        <v>1</v>
      </c>
      <c r="I23" s="11"/>
    </row>
    <row r="24" spans="1:9" ht="17.45" customHeight="1" x14ac:dyDescent="0.25">
      <c r="A24" s="13">
        <v>4</v>
      </c>
      <c r="B24" s="55" t="s">
        <v>119</v>
      </c>
      <c r="C24" s="56" t="s">
        <v>120</v>
      </c>
      <c r="D24" s="57" t="s">
        <v>35</v>
      </c>
      <c r="E24" s="129">
        <v>51</v>
      </c>
      <c r="F24" s="104">
        <v>51</v>
      </c>
      <c r="G24" s="11" t="str">
        <f t="shared" si="0"/>
        <v>Trung bình</v>
      </c>
      <c r="H24" s="52">
        <v>1</v>
      </c>
      <c r="I24" s="11"/>
    </row>
    <row r="25" spans="1:9" ht="17.45" customHeight="1" x14ac:dyDescent="0.25">
      <c r="A25" s="13">
        <v>5</v>
      </c>
      <c r="B25" s="55" t="s">
        <v>121</v>
      </c>
      <c r="C25" s="56" t="s">
        <v>122</v>
      </c>
      <c r="D25" s="57" t="s">
        <v>123</v>
      </c>
      <c r="E25" s="129">
        <v>73</v>
      </c>
      <c r="F25" s="104">
        <v>73</v>
      </c>
      <c r="G25" s="11" t="str">
        <f t="shared" si="0"/>
        <v>Khá</v>
      </c>
      <c r="H25" s="52">
        <v>1</v>
      </c>
      <c r="I25" s="11"/>
    </row>
    <row r="26" spans="1:9" ht="17.45" customHeight="1" x14ac:dyDescent="0.25">
      <c r="A26" s="13">
        <v>6</v>
      </c>
      <c r="B26" s="55" t="s">
        <v>124</v>
      </c>
      <c r="C26" s="56" t="s">
        <v>125</v>
      </c>
      <c r="D26" s="57" t="s">
        <v>126</v>
      </c>
      <c r="E26" s="129">
        <v>63</v>
      </c>
      <c r="F26" s="104">
        <v>63</v>
      </c>
      <c r="G26" s="11" t="str">
        <f t="shared" si="0"/>
        <v>Trung bình</v>
      </c>
      <c r="H26" s="52">
        <v>1</v>
      </c>
      <c r="I26" s="11"/>
    </row>
    <row r="27" spans="1:9" ht="17.45" customHeight="1" x14ac:dyDescent="0.25">
      <c r="A27" s="13">
        <v>7</v>
      </c>
      <c r="B27" s="55" t="s">
        <v>127</v>
      </c>
      <c r="C27" s="56" t="s">
        <v>128</v>
      </c>
      <c r="D27" s="57" t="s">
        <v>45</v>
      </c>
      <c r="E27" s="129">
        <v>48</v>
      </c>
      <c r="F27" s="104">
        <v>50</v>
      </c>
      <c r="G27" s="11" t="str">
        <f t="shared" si="0"/>
        <v>Trung bình</v>
      </c>
      <c r="H27" s="52">
        <v>1</v>
      </c>
      <c r="I27" s="11"/>
    </row>
    <row r="28" spans="1:9" ht="17.45" customHeight="1" x14ac:dyDescent="0.25">
      <c r="A28" s="13">
        <v>8</v>
      </c>
      <c r="B28" s="55" t="s">
        <v>129</v>
      </c>
      <c r="C28" s="56" t="s">
        <v>130</v>
      </c>
      <c r="D28" s="57" t="s">
        <v>48</v>
      </c>
      <c r="E28" s="129">
        <v>56</v>
      </c>
      <c r="F28" s="104">
        <v>56</v>
      </c>
      <c r="G28" s="11" t="str">
        <f t="shared" si="0"/>
        <v>Trung bình</v>
      </c>
      <c r="H28" s="52">
        <v>1</v>
      </c>
      <c r="I28" s="11"/>
    </row>
    <row r="29" spans="1:9" ht="17.45" customHeight="1" x14ac:dyDescent="0.25">
      <c r="A29" s="13">
        <v>9</v>
      </c>
      <c r="B29" s="55" t="s">
        <v>131</v>
      </c>
      <c r="C29" s="56" t="s">
        <v>132</v>
      </c>
      <c r="D29" s="57" t="s">
        <v>133</v>
      </c>
      <c r="E29" s="129">
        <v>47</v>
      </c>
      <c r="F29" s="104">
        <v>50</v>
      </c>
      <c r="G29" s="11" t="str">
        <f t="shared" si="0"/>
        <v>Trung bình</v>
      </c>
      <c r="H29" s="52">
        <v>1</v>
      </c>
      <c r="I29" s="11"/>
    </row>
    <row r="30" spans="1:9" ht="17.45" customHeight="1" x14ac:dyDescent="0.25">
      <c r="A30" s="13">
        <v>10</v>
      </c>
      <c r="B30" s="55" t="s">
        <v>134</v>
      </c>
      <c r="C30" s="56" t="s">
        <v>135</v>
      </c>
      <c r="D30" s="57" t="s">
        <v>46</v>
      </c>
      <c r="E30" s="129">
        <v>47</v>
      </c>
      <c r="F30" s="104">
        <v>50</v>
      </c>
      <c r="G30" s="11" t="str">
        <f t="shared" si="0"/>
        <v>Trung bình</v>
      </c>
      <c r="H30" s="52">
        <v>1</v>
      </c>
      <c r="I30" s="11"/>
    </row>
    <row r="31" spans="1:9" ht="17.45" customHeight="1" x14ac:dyDescent="0.25">
      <c r="A31" s="13">
        <v>11</v>
      </c>
      <c r="B31" s="55" t="s">
        <v>136</v>
      </c>
      <c r="C31" s="56" t="s">
        <v>137</v>
      </c>
      <c r="D31" s="57" t="s">
        <v>36</v>
      </c>
      <c r="E31" s="129">
        <v>56</v>
      </c>
      <c r="F31" s="104">
        <v>50</v>
      </c>
      <c r="G31" s="11" t="str">
        <f t="shared" si="0"/>
        <v>Trung bình</v>
      </c>
      <c r="H31" s="52">
        <v>1</v>
      </c>
      <c r="I31" s="11"/>
    </row>
    <row r="32" spans="1:9" ht="17.45" customHeight="1" x14ac:dyDescent="0.25">
      <c r="A32" s="13">
        <v>12</v>
      </c>
      <c r="B32" s="55" t="s">
        <v>140</v>
      </c>
      <c r="C32" s="56" t="s">
        <v>141</v>
      </c>
      <c r="D32" s="57" t="s">
        <v>37</v>
      </c>
      <c r="E32" s="129">
        <v>53</v>
      </c>
      <c r="F32" s="104">
        <v>53</v>
      </c>
      <c r="G32" s="11" t="str">
        <f t="shared" si="0"/>
        <v>Trung bình</v>
      </c>
      <c r="H32" s="52">
        <v>1</v>
      </c>
      <c r="I32" s="11"/>
    </row>
    <row r="33" spans="1:9" ht="17.45" customHeight="1" x14ac:dyDescent="0.25">
      <c r="A33" s="13">
        <v>13</v>
      </c>
      <c r="B33" s="55" t="s">
        <v>149</v>
      </c>
      <c r="C33" s="56" t="s">
        <v>150</v>
      </c>
      <c r="D33" s="57" t="s">
        <v>49</v>
      </c>
      <c r="E33" s="129">
        <v>62</v>
      </c>
      <c r="F33" s="104">
        <v>62</v>
      </c>
      <c r="G33" s="11" t="str">
        <f t="shared" si="0"/>
        <v>Trung bình</v>
      </c>
      <c r="H33" s="52">
        <v>1</v>
      </c>
      <c r="I33" s="11"/>
    </row>
    <row r="34" spans="1:9" ht="17.45" customHeight="1" x14ac:dyDescent="0.25">
      <c r="A34" s="13">
        <v>14</v>
      </c>
      <c r="B34" s="55" t="s">
        <v>151</v>
      </c>
      <c r="C34" s="56" t="s">
        <v>152</v>
      </c>
      <c r="D34" s="57" t="s">
        <v>50</v>
      </c>
      <c r="E34" s="129">
        <v>69</v>
      </c>
      <c r="F34" s="104">
        <v>70</v>
      </c>
      <c r="G34" s="11" t="str">
        <f t="shared" si="0"/>
        <v>Khá</v>
      </c>
      <c r="H34" s="52">
        <v>1</v>
      </c>
      <c r="I34" s="11"/>
    </row>
    <row r="35" spans="1:9" ht="17.45" customHeight="1" x14ac:dyDescent="0.25">
      <c r="A35" s="13">
        <v>15</v>
      </c>
      <c r="B35" s="55" t="s">
        <v>154</v>
      </c>
      <c r="C35" s="56" t="s">
        <v>155</v>
      </c>
      <c r="D35" s="57" t="s">
        <v>156</v>
      </c>
      <c r="E35" s="129">
        <v>49</v>
      </c>
      <c r="F35" s="104">
        <v>50</v>
      </c>
      <c r="G35" s="11" t="str">
        <f t="shared" si="0"/>
        <v>Trung bình</v>
      </c>
      <c r="H35" s="52">
        <v>1</v>
      </c>
      <c r="I35" s="11"/>
    </row>
    <row r="36" spans="1:9" ht="17.45" customHeight="1" x14ac:dyDescent="0.25">
      <c r="A36" s="13">
        <v>16</v>
      </c>
      <c r="B36" s="55" t="s">
        <v>157</v>
      </c>
      <c r="C36" s="56" t="s">
        <v>158</v>
      </c>
      <c r="D36" s="57" t="s">
        <v>159</v>
      </c>
      <c r="E36" s="129">
        <v>48</v>
      </c>
      <c r="F36" s="104">
        <v>50</v>
      </c>
      <c r="G36" s="11" t="str">
        <f t="shared" si="0"/>
        <v>Trung bình</v>
      </c>
      <c r="H36" s="52">
        <v>1</v>
      </c>
      <c r="I36" s="11"/>
    </row>
    <row r="37" spans="1:9" ht="17.45" customHeight="1" x14ac:dyDescent="0.25">
      <c r="A37" s="13">
        <v>17</v>
      </c>
      <c r="B37" s="55" t="s">
        <v>160</v>
      </c>
      <c r="C37" s="56" t="s">
        <v>39</v>
      </c>
      <c r="D37" s="57" t="s">
        <v>159</v>
      </c>
      <c r="E37" s="129">
        <v>46</v>
      </c>
      <c r="F37" s="104">
        <v>50</v>
      </c>
      <c r="G37" s="11" t="str">
        <f t="shared" si="0"/>
        <v>Trung bình</v>
      </c>
      <c r="H37" s="52">
        <v>1</v>
      </c>
      <c r="I37" s="11"/>
    </row>
    <row r="38" spans="1:9" ht="17.45" customHeight="1" x14ac:dyDescent="0.25">
      <c r="A38" s="13">
        <v>18</v>
      </c>
      <c r="B38" s="55" t="s">
        <v>161</v>
      </c>
      <c r="C38" s="56" t="s">
        <v>162</v>
      </c>
      <c r="D38" s="57" t="s">
        <v>40</v>
      </c>
      <c r="E38" s="129">
        <v>61</v>
      </c>
      <c r="F38" s="104">
        <v>53</v>
      </c>
      <c r="G38" s="11" t="str">
        <f t="shared" si="0"/>
        <v>Trung bình</v>
      </c>
      <c r="H38" s="52">
        <v>1</v>
      </c>
      <c r="I38" s="61"/>
    </row>
    <row r="39" spans="1:9" ht="17.45" customHeight="1" x14ac:dyDescent="0.25">
      <c r="A39" s="13">
        <v>19</v>
      </c>
      <c r="B39" s="55" t="s">
        <v>163</v>
      </c>
      <c r="C39" s="56" t="s">
        <v>164</v>
      </c>
      <c r="D39" s="57" t="s">
        <v>165</v>
      </c>
      <c r="E39" s="129">
        <v>100</v>
      </c>
      <c r="F39" s="104">
        <v>70</v>
      </c>
      <c r="G39" s="11" t="str">
        <f t="shared" si="0"/>
        <v>Khá</v>
      </c>
      <c r="H39" s="52">
        <v>1</v>
      </c>
      <c r="I39" s="11"/>
    </row>
    <row r="40" spans="1:9" ht="17.45" customHeight="1" x14ac:dyDescent="0.25">
      <c r="A40" s="13">
        <v>20</v>
      </c>
      <c r="B40" s="55" t="s">
        <v>166</v>
      </c>
      <c r="C40" s="56" t="s">
        <v>51</v>
      </c>
      <c r="D40" s="57" t="s">
        <v>167</v>
      </c>
      <c r="E40" s="129">
        <v>46</v>
      </c>
      <c r="F40" s="104">
        <v>50</v>
      </c>
      <c r="G40" s="11" t="str">
        <f t="shared" si="0"/>
        <v>Trung bình</v>
      </c>
      <c r="H40" s="52">
        <v>1</v>
      </c>
      <c r="I40" s="11"/>
    </row>
    <row r="41" spans="1:9" ht="17.45" customHeight="1" x14ac:dyDescent="0.25">
      <c r="A41" s="13">
        <v>21</v>
      </c>
      <c r="B41" s="55" t="s">
        <v>168</v>
      </c>
      <c r="C41" s="56" t="s">
        <v>169</v>
      </c>
      <c r="D41" s="57" t="s">
        <v>167</v>
      </c>
      <c r="E41" s="129">
        <v>45</v>
      </c>
      <c r="F41" s="104">
        <v>50</v>
      </c>
      <c r="G41" s="11" t="str">
        <f t="shared" si="0"/>
        <v>Trung bình</v>
      </c>
      <c r="H41" s="52">
        <v>1</v>
      </c>
      <c r="I41" s="11"/>
    </row>
    <row r="42" spans="1:9" ht="17.45" customHeight="1" x14ac:dyDescent="0.25">
      <c r="A42" s="13">
        <v>22</v>
      </c>
      <c r="B42" s="55" t="s">
        <v>172</v>
      </c>
      <c r="C42" s="56" t="s">
        <v>173</v>
      </c>
      <c r="D42" s="57" t="s">
        <v>174</v>
      </c>
      <c r="E42" s="129">
        <v>62</v>
      </c>
      <c r="F42" s="104">
        <v>62</v>
      </c>
      <c r="G42" s="11" t="str">
        <f t="shared" si="0"/>
        <v>Trung bình</v>
      </c>
      <c r="H42" s="52">
        <v>1</v>
      </c>
      <c r="I42" s="11"/>
    </row>
    <row r="43" spans="1:9" ht="17.45" customHeight="1" x14ac:dyDescent="0.25">
      <c r="A43" s="13">
        <v>23</v>
      </c>
      <c r="B43" s="55" t="s">
        <v>175</v>
      </c>
      <c r="C43" s="56" t="s">
        <v>176</v>
      </c>
      <c r="D43" s="57" t="s">
        <v>174</v>
      </c>
      <c r="E43" s="129">
        <v>100</v>
      </c>
      <c r="F43" s="104">
        <v>60</v>
      </c>
      <c r="G43" s="11" t="str">
        <f t="shared" si="0"/>
        <v>Trung bình</v>
      </c>
      <c r="H43" s="52">
        <v>1</v>
      </c>
      <c r="I43" s="11"/>
    </row>
    <row r="44" spans="1:9" ht="17.45" customHeight="1" x14ac:dyDescent="0.25">
      <c r="A44" s="13">
        <v>24</v>
      </c>
      <c r="B44" s="55" t="s">
        <v>177</v>
      </c>
      <c r="C44" s="56" t="s">
        <v>178</v>
      </c>
      <c r="D44" s="57" t="s">
        <v>179</v>
      </c>
      <c r="E44" s="129">
        <v>53</v>
      </c>
      <c r="F44" s="104">
        <v>53</v>
      </c>
      <c r="G44" s="11" t="str">
        <f t="shared" si="0"/>
        <v>Trung bình</v>
      </c>
      <c r="H44" s="52">
        <v>1</v>
      </c>
      <c r="I44" s="11"/>
    </row>
    <row r="45" spans="1:9" ht="17.45" customHeight="1" x14ac:dyDescent="0.25">
      <c r="A45" s="13">
        <v>25</v>
      </c>
      <c r="B45" s="55" t="s">
        <v>180</v>
      </c>
      <c r="C45" s="56" t="s">
        <v>181</v>
      </c>
      <c r="D45" s="57" t="s">
        <v>52</v>
      </c>
      <c r="E45" s="129">
        <v>59</v>
      </c>
      <c r="F45" s="104">
        <v>59</v>
      </c>
      <c r="G45" s="11" t="str">
        <f t="shared" si="0"/>
        <v>Trung bình</v>
      </c>
      <c r="H45" s="52">
        <v>1</v>
      </c>
      <c r="I45" s="11"/>
    </row>
    <row r="46" spans="1:9" ht="17.45" customHeight="1" x14ac:dyDescent="0.25">
      <c r="A46" s="13">
        <v>26</v>
      </c>
      <c r="B46" s="55" t="s">
        <v>182</v>
      </c>
      <c r="C46" s="56" t="s">
        <v>183</v>
      </c>
      <c r="D46" s="57" t="s">
        <v>184</v>
      </c>
      <c r="E46" s="129">
        <v>69</v>
      </c>
      <c r="F46" s="104">
        <v>59</v>
      </c>
      <c r="G46" s="11" t="str">
        <f t="shared" si="0"/>
        <v>Trung bình</v>
      </c>
      <c r="H46" s="52">
        <v>1</v>
      </c>
      <c r="I46" s="11"/>
    </row>
    <row r="47" spans="1:9" ht="17.45" customHeight="1" x14ac:dyDescent="0.25">
      <c r="A47" s="13">
        <v>27</v>
      </c>
      <c r="B47" s="55" t="s">
        <v>185</v>
      </c>
      <c r="C47" s="56" t="s">
        <v>186</v>
      </c>
      <c r="D47" s="57" t="s">
        <v>187</v>
      </c>
      <c r="E47" s="129">
        <v>52</v>
      </c>
      <c r="F47" s="104">
        <v>52</v>
      </c>
      <c r="G47" s="11" t="str">
        <f t="shared" si="0"/>
        <v>Trung bình</v>
      </c>
      <c r="H47" s="52">
        <v>1</v>
      </c>
      <c r="I47" s="11"/>
    </row>
    <row r="48" spans="1:9" ht="17.45" customHeight="1" x14ac:dyDescent="0.25">
      <c r="A48" s="13">
        <v>28</v>
      </c>
      <c r="B48" s="55" t="s">
        <v>188</v>
      </c>
      <c r="C48" s="56" t="s">
        <v>189</v>
      </c>
      <c r="D48" s="57" t="s">
        <v>190</v>
      </c>
      <c r="E48" s="129">
        <v>79</v>
      </c>
      <c r="F48" s="104">
        <v>54</v>
      </c>
      <c r="G48" s="11" t="str">
        <f t="shared" si="0"/>
        <v>Trung bình</v>
      </c>
      <c r="H48" s="52">
        <v>1</v>
      </c>
      <c r="I48" s="11"/>
    </row>
    <row r="49" spans="1:9" ht="10.5" customHeight="1" x14ac:dyDescent="0.25"/>
    <row r="50" spans="1:9" s="3" customFormat="1" ht="26.25" customHeight="1" x14ac:dyDescent="0.25">
      <c r="B50" s="1" t="s">
        <v>20</v>
      </c>
      <c r="D50" s="105"/>
      <c r="E50" s="105"/>
      <c r="F50" s="105"/>
      <c r="G50" s="105"/>
      <c r="I50" s="105"/>
    </row>
    <row r="51" spans="1:9" s="3" customFormat="1" ht="41.25" customHeight="1" x14ac:dyDescent="0.25">
      <c r="B51" s="17">
        <v>40</v>
      </c>
      <c r="C51" s="179" t="s">
        <v>21</v>
      </c>
      <c r="D51" s="180"/>
      <c r="E51" s="108" t="s">
        <v>22</v>
      </c>
      <c r="F51" s="181" t="s">
        <v>23</v>
      </c>
      <c r="G51" s="181"/>
      <c r="I51" s="105"/>
    </row>
    <row r="52" spans="1:9" s="3" customFormat="1" ht="15.75" x14ac:dyDescent="0.25">
      <c r="C52" s="16" t="s">
        <v>24</v>
      </c>
      <c r="D52" s="19"/>
      <c r="E52" s="12">
        <f>COUNTIF($G$21:$G$48,"Xuất sắc")</f>
        <v>0</v>
      </c>
      <c r="F52" s="177">
        <f>E52/$A$48</f>
        <v>0</v>
      </c>
      <c r="G52" s="177"/>
      <c r="I52" s="105"/>
    </row>
    <row r="53" spans="1:9" s="3" customFormat="1" ht="15.75" x14ac:dyDescent="0.25">
      <c r="C53" s="16" t="s">
        <v>25</v>
      </c>
      <c r="D53" s="19"/>
      <c r="E53" s="12">
        <f>COUNTIF($G$21:$G$48,"Tốt")</f>
        <v>0</v>
      </c>
      <c r="F53" s="177">
        <f t="shared" ref="F53:F57" si="1">E53/$A$48</f>
        <v>0</v>
      </c>
      <c r="G53" s="177"/>
      <c r="I53" s="105"/>
    </row>
    <row r="54" spans="1:9" s="3" customFormat="1" ht="15.75" x14ac:dyDescent="0.25">
      <c r="C54" s="16" t="s">
        <v>26</v>
      </c>
      <c r="D54" s="19"/>
      <c r="E54" s="12">
        <f>COUNTIF($G$21:$G$48,"Khá")</f>
        <v>3</v>
      </c>
      <c r="F54" s="177">
        <f t="shared" si="1"/>
        <v>0.10714285714285714</v>
      </c>
      <c r="G54" s="177"/>
      <c r="I54" s="105"/>
    </row>
    <row r="55" spans="1:9" s="3" customFormat="1" ht="15.75" x14ac:dyDescent="0.25">
      <c r="C55" s="16" t="s">
        <v>27</v>
      </c>
      <c r="D55" s="19"/>
      <c r="E55" s="12">
        <f>COUNTIF($G$21:$G$48,"Trung bình")</f>
        <v>25</v>
      </c>
      <c r="F55" s="177">
        <f t="shared" si="1"/>
        <v>0.8928571428571429</v>
      </c>
      <c r="G55" s="177"/>
      <c r="I55" s="105"/>
    </row>
    <row r="56" spans="1:9" s="3" customFormat="1" ht="15.75" x14ac:dyDescent="0.25">
      <c r="C56" s="16" t="s">
        <v>28</v>
      </c>
      <c r="D56" s="19"/>
      <c r="E56" s="12">
        <f>COUNTIF($G$21:$G$48,"Yếu")</f>
        <v>0</v>
      </c>
      <c r="F56" s="177">
        <f t="shared" si="1"/>
        <v>0</v>
      </c>
      <c r="G56" s="177"/>
      <c r="I56" s="105"/>
    </row>
    <row r="57" spans="1:9" s="3" customFormat="1" ht="15.75" x14ac:dyDescent="0.25">
      <c r="C57" s="16" t="s">
        <v>33</v>
      </c>
      <c r="D57" s="19"/>
      <c r="E57" s="12">
        <f>COUNTIF($G$21:$G$48,"Không XL")</f>
        <v>0</v>
      </c>
      <c r="F57" s="177">
        <f t="shared" si="1"/>
        <v>0</v>
      </c>
      <c r="G57" s="177"/>
      <c r="I57" s="105"/>
    </row>
    <row r="59" spans="1:9" ht="57" customHeight="1" x14ac:dyDescent="0.25">
      <c r="A59" s="178" t="s">
        <v>234</v>
      </c>
      <c r="B59" s="178"/>
      <c r="C59" s="178"/>
      <c r="D59" s="178"/>
      <c r="E59" s="178"/>
      <c r="F59" s="178"/>
      <c r="G59" s="178"/>
      <c r="H59" s="178"/>
      <c r="I59" s="178"/>
    </row>
    <row r="61" spans="1:9" s="6" customFormat="1" x14ac:dyDescent="0.25">
      <c r="B61" s="175" t="s">
        <v>29</v>
      </c>
      <c r="C61" s="175"/>
      <c r="D61" s="175"/>
      <c r="E61" s="175"/>
      <c r="F61" s="175" t="s">
        <v>30</v>
      </c>
      <c r="G61" s="175"/>
      <c r="H61" s="175"/>
      <c r="I61" s="175"/>
    </row>
    <row r="66" spans="1:9" ht="17.25" x14ac:dyDescent="0.25">
      <c r="B66" s="176" t="s">
        <v>236</v>
      </c>
      <c r="C66" s="176"/>
      <c r="D66" s="176"/>
      <c r="E66" s="176"/>
      <c r="F66" s="176" t="s">
        <v>235</v>
      </c>
      <c r="G66" s="176"/>
      <c r="H66" s="176"/>
      <c r="I66" s="176"/>
    </row>
    <row r="67" spans="1:9" x14ac:dyDescent="0.25">
      <c r="A67" s="171" t="s">
        <v>31</v>
      </c>
      <c r="B67" s="171"/>
      <c r="C67" s="171"/>
      <c r="D67" s="171"/>
      <c r="E67" s="171"/>
      <c r="F67" s="171"/>
      <c r="G67" s="171"/>
      <c r="H67" s="171"/>
      <c r="I67" s="171"/>
    </row>
    <row r="68" spans="1:9" ht="35.450000000000003" customHeight="1" x14ac:dyDescent="0.25">
      <c r="A68" s="172" t="s">
        <v>193</v>
      </c>
      <c r="B68" s="173"/>
      <c r="C68" s="173"/>
      <c r="D68" s="173"/>
      <c r="E68" s="173"/>
      <c r="F68" s="173"/>
      <c r="G68" s="173"/>
      <c r="H68" s="173"/>
      <c r="I68" s="173"/>
    </row>
    <row r="70" spans="1:9" x14ac:dyDescent="0.25">
      <c r="C70" s="174" t="s">
        <v>103</v>
      </c>
      <c r="D70" s="174"/>
      <c r="E70" s="174"/>
      <c r="F70" s="174"/>
      <c r="G70" s="174"/>
      <c r="H70" s="174"/>
      <c r="I70" s="174"/>
    </row>
    <row r="71" spans="1:9" x14ac:dyDescent="0.25">
      <c r="F71" s="175" t="s">
        <v>238</v>
      </c>
      <c r="G71" s="175"/>
      <c r="H71" s="175"/>
    </row>
    <row r="76" spans="1:9" ht="17.25" x14ac:dyDescent="0.25">
      <c r="F76" s="176" t="s">
        <v>237</v>
      </c>
      <c r="G76" s="176"/>
      <c r="H76" s="176"/>
    </row>
  </sheetData>
  <mergeCells count="32">
    <mergeCell ref="A5:I5"/>
    <mergeCell ref="A1:D1"/>
    <mergeCell ref="A2:D2"/>
    <mergeCell ref="E2:I2"/>
    <mergeCell ref="A3:D3"/>
    <mergeCell ref="F3:I3"/>
    <mergeCell ref="B15:I15"/>
    <mergeCell ref="A17:I17"/>
    <mergeCell ref="A19:A20"/>
    <mergeCell ref="B19:B20"/>
    <mergeCell ref="C19:D20"/>
    <mergeCell ref="E19:E20"/>
    <mergeCell ref="F19:H19"/>
    <mergeCell ref="I19:I20"/>
    <mergeCell ref="B66:E66"/>
    <mergeCell ref="F66:I66"/>
    <mergeCell ref="C51:D51"/>
    <mergeCell ref="F51:G51"/>
    <mergeCell ref="F52:G52"/>
    <mergeCell ref="F53:G53"/>
    <mergeCell ref="F54:G54"/>
    <mergeCell ref="F55:G55"/>
    <mergeCell ref="F56:G56"/>
    <mergeCell ref="F57:G57"/>
    <mergeCell ref="A59:I59"/>
    <mergeCell ref="B61:E61"/>
    <mergeCell ref="F61:I61"/>
    <mergeCell ref="A67:I67"/>
    <mergeCell ref="A68:I68"/>
    <mergeCell ref="C70:I70"/>
    <mergeCell ref="F71:H71"/>
    <mergeCell ref="F76:H76"/>
  </mergeCells>
  <pageMargins left="0.5" right="0.34" top="0.57999999999999996" bottom="0.37" header="0.33" footer="0.15748031496063"/>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61"/>
  <sheetViews>
    <sheetView topLeftCell="A10" zoomScaleNormal="100" workbookViewId="0">
      <selection activeCell="C42" sqref="C42"/>
    </sheetView>
  </sheetViews>
  <sheetFormatPr defaultColWidth="9.140625" defaultRowHeight="20.25" x14ac:dyDescent="0.3"/>
  <cols>
    <col min="1" max="1" width="5" style="25" customWidth="1"/>
    <col min="2" max="2" width="11.140625" style="25" customWidth="1"/>
    <col min="3" max="3" width="19.28515625" style="25" customWidth="1"/>
    <col min="4" max="4" width="8.7109375" style="49" customWidth="1"/>
    <col min="5" max="5" width="7.85546875" style="25" customWidth="1"/>
    <col min="6" max="6" width="10.42578125" style="25" customWidth="1"/>
    <col min="7" max="7" width="7.28515625" style="25" customWidth="1"/>
    <col min="8" max="8" width="10.7109375" style="25" customWidth="1"/>
    <col min="9" max="9" width="12.85546875" style="109" customWidth="1"/>
    <col min="10" max="10" width="9.140625" style="81"/>
    <col min="11" max="16384" width="9.140625" style="25"/>
  </cols>
  <sheetData>
    <row r="1" spans="1:16" ht="15" customHeight="1" x14ac:dyDescent="0.3">
      <c r="A1" s="22"/>
      <c r="B1" s="22"/>
      <c r="C1" s="22"/>
      <c r="D1" s="23"/>
      <c r="E1" s="22"/>
      <c r="F1" s="22"/>
      <c r="G1" s="22"/>
      <c r="H1" s="22"/>
      <c r="I1" s="24"/>
    </row>
    <row r="2" spans="1:16" ht="17.100000000000001" customHeight="1" x14ac:dyDescent="0.3">
      <c r="A2" s="145" t="s">
        <v>53</v>
      </c>
      <c r="B2" s="145"/>
      <c r="C2" s="145"/>
      <c r="D2" s="145"/>
      <c r="E2" s="146" t="s">
        <v>0</v>
      </c>
      <c r="F2" s="146"/>
      <c r="G2" s="146"/>
      <c r="H2" s="146"/>
      <c r="I2" s="146"/>
      <c r="K2" s="26"/>
      <c r="L2" s="26"/>
      <c r="M2" s="26"/>
      <c r="N2" s="26"/>
      <c r="O2" s="26"/>
      <c r="P2" s="26"/>
    </row>
    <row r="3" spans="1:16" ht="17.100000000000001" customHeight="1" x14ac:dyDescent="0.3">
      <c r="A3" s="146" t="s">
        <v>2</v>
      </c>
      <c r="B3" s="146"/>
      <c r="C3" s="146"/>
      <c r="D3" s="146"/>
      <c r="E3" s="147" t="s">
        <v>54</v>
      </c>
      <c r="F3" s="147"/>
      <c r="G3" s="147"/>
      <c r="H3" s="147"/>
      <c r="I3" s="147"/>
      <c r="K3" s="26"/>
      <c r="L3" s="26"/>
      <c r="M3" s="26"/>
      <c r="N3" s="26"/>
      <c r="O3" s="26"/>
      <c r="P3" s="26"/>
    </row>
    <row r="4" spans="1:16" ht="17.100000000000001" customHeight="1" x14ac:dyDescent="0.3">
      <c r="A4" s="146" t="s">
        <v>3</v>
      </c>
      <c r="B4" s="146"/>
      <c r="C4" s="146"/>
      <c r="D4" s="146"/>
      <c r="E4" s="148"/>
      <c r="F4" s="148"/>
      <c r="G4" s="148"/>
      <c r="H4" s="148"/>
      <c r="I4" s="148"/>
      <c r="K4" s="26"/>
      <c r="L4" s="26"/>
      <c r="M4" s="26"/>
      <c r="N4" s="26"/>
      <c r="O4" s="26"/>
      <c r="P4" s="26"/>
    </row>
    <row r="5" spans="1:16" s="28" customFormat="1" ht="12" customHeight="1" x14ac:dyDescent="0.3">
      <c r="A5" s="152"/>
      <c r="B5" s="152"/>
      <c r="C5" s="152"/>
      <c r="D5" s="152"/>
      <c r="E5" s="27"/>
      <c r="I5" s="29"/>
      <c r="J5" s="82"/>
      <c r="K5" s="27"/>
      <c r="L5" s="27"/>
      <c r="M5" s="27"/>
      <c r="N5" s="27"/>
      <c r="O5" s="27"/>
      <c r="P5" s="27"/>
    </row>
    <row r="6" spans="1:16" ht="24.95" customHeight="1" x14ac:dyDescent="0.3">
      <c r="A6" s="153" t="s">
        <v>55</v>
      </c>
      <c r="B6" s="153"/>
      <c r="C6" s="153"/>
      <c r="D6" s="153"/>
      <c r="E6" s="153"/>
      <c r="F6" s="153"/>
      <c r="G6" s="153"/>
      <c r="H6" s="153"/>
      <c r="I6" s="153"/>
      <c r="J6" s="83"/>
      <c r="K6" s="30"/>
      <c r="L6" s="30"/>
      <c r="M6" s="30"/>
      <c r="N6" s="30"/>
      <c r="O6" s="30"/>
      <c r="P6" s="30"/>
    </row>
    <row r="7" spans="1:16" s="32" customFormat="1" ht="20.100000000000001" customHeight="1" x14ac:dyDescent="0.3">
      <c r="A7" s="153" t="s">
        <v>105</v>
      </c>
      <c r="B7" s="153"/>
      <c r="C7" s="153"/>
      <c r="D7" s="153"/>
      <c r="E7" s="153"/>
      <c r="F7" s="153"/>
      <c r="G7" s="153"/>
      <c r="H7" s="153"/>
      <c r="I7" s="153"/>
      <c r="J7" s="84"/>
      <c r="K7" s="31"/>
      <c r="L7" s="31"/>
      <c r="M7" s="31"/>
      <c r="N7" s="31"/>
      <c r="O7" s="31"/>
      <c r="P7" s="31"/>
    </row>
    <row r="8" spans="1:16" s="32" customFormat="1" ht="18" customHeight="1" x14ac:dyDescent="0.3">
      <c r="A8" s="154" t="s">
        <v>192</v>
      </c>
      <c r="B8" s="154"/>
      <c r="C8" s="154"/>
      <c r="D8" s="154"/>
      <c r="E8" s="154"/>
      <c r="F8" s="154"/>
      <c r="G8" s="154"/>
      <c r="H8" s="154"/>
      <c r="I8" s="154"/>
      <c r="J8" s="85"/>
      <c r="K8" s="33"/>
      <c r="L8" s="33"/>
      <c r="M8" s="33"/>
      <c r="N8" s="33"/>
      <c r="O8" s="33"/>
      <c r="P8" s="33"/>
    </row>
    <row r="9" spans="1:16" s="32" customFormat="1" ht="12" customHeight="1" x14ac:dyDescent="0.3">
      <c r="A9" s="34"/>
      <c r="B9" s="34"/>
      <c r="C9" s="34"/>
      <c r="D9" s="35"/>
      <c r="E9" s="34"/>
      <c r="F9" s="34"/>
      <c r="G9" s="34"/>
      <c r="H9" s="34"/>
      <c r="I9" s="24"/>
      <c r="J9" s="85"/>
      <c r="K9" s="33"/>
      <c r="L9" s="33"/>
      <c r="M9" s="33"/>
      <c r="N9" s="33"/>
      <c r="O9" s="33"/>
      <c r="P9" s="33"/>
    </row>
    <row r="10" spans="1:16" s="36" customFormat="1" ht="36" customHeight="1" x14ac:dyDescent="0.25">
      <c r="A10" s="155" t="s">
        <v>56</v>
      </c>
      <c r="B10" s="155" t="s">
        <v>13</v>
      </c>
      <c r="C10" s="158" t="s">
        <v>14</v>
      </c>
      <c r="D10" s="159"/>
      <c r="E10" s="162" t="s">
        <v>57</v>
      </c>
      <c r="F10" s="163"/>
      <c r="G10" s="162" t="s">
        <v>58</v>
      </c>
      <c r="H10" s="163"/>
      <c r="I10" s="164" t="s">
        <v>19</v>
      </c>
      <c r="J10" s="86"/>
    </row>
    <row r="11" spans="1:16" s="36" customFormat="1" ht="39" customHeight="1" x14ac:dyDescent="0.25">
      <c r="A11" s="156"/>
      <c r="B11" s="157"/>
      <c r="C11" s="160"/>
      <c r="D11" s="161"/>
      <c r="E11" s="37" t="s">
        <v>59</v>
      </c>
      <c r="F11" s="37" t="s">
        <v>60</v>
      </c>
      <c r="G11" s="37" t="s">
        <v>59</v>
      </c>
      <c r="H11" s="37" t="s">
        <v>60</v>
      </c>
      <c r="I11" s="165"/>
      <c r="J11" s="86"/>
    </row>
    <row r="12" spans="1:16" s="36" customFormat="1" ht="21" customHeight="1" x14ac:dyDescent="0.25">
      <c r="A12" s="38">
        <v>1</v>
      </c>
      <c r="B12" s="55" t="s">
        <v>111</v>
      </c>
      <c r="C12" s="56" t="s">
        <v>112</v>
      </c>
      <c r="D12" s="57" t="s">
        <v>113</v>
      </c>
      <c r="E12" s="104">
        <v>50</v>
      </c>
      <c r="F12" s="40" t="str">
        <f t="shared" ref="F12:F45" si="0">IF(AND(E12&gt;=90),"Xuất sắc",IF(AND(E12&gt;=80),"Tốt",IF(AND(E12&gt;=70),"Khá",IF(AND(E12&gt;=60),"TB",IF(AND(E12&gt;=50),"TB",IF(AND(E12&lt;50),IF(AND(E12&gt;0),"Yếu",IF(AND(E12=0),"Không XL"," "))))))))</f>
        <v>TB</v>
      </c>
      <c r="G12" s="110">
        <v>50</v>
      </c>
      <c r="H12" s="40" t="str">
        <f t="shared" ref="H12:H45" si="1">IF(AND(G12&gt;=90),"Xuất sắc",IF(AND(G12&gt;=80),"Tốt",IF(AND(G12&gt;=70),"Khá",IF(AND(G12&gt;=60),"TB",IF(AND(G12&gt;=50),"TB",IF(AND(G12&lt;50),IF(AND(G12&gt;0),"Yếu",IF(AND(G12=0),"Không XL"," "))))))))</f>
        <v>TB</v>
      </c>
      <c r="I12" s="21"/>
      <c r="J12" s="86"/>
    </row>
    <row r="13" spans="1:16" s="36" customFormat="1" ht="21" customHeight="1" x14ac:dyDescent="0.25">
      <c r="A13" s="38">
        <v>2</v>
      </c>
      <c r="B13" s="55" t="s">
        <v>114</v>
      </c>
      <c r="C13" s="56" t="s">
        <v>115</v>
      </c>
      <c r="D13" s="57" t="s">
        <v>116</v>
      </c>
      <c r="E13" s="104">
        <v>53</v>
      </c>
      <c r="F13" s="40" t="str">
        <f t="shared" si="0"/>
        <v>TB</v>
      </c>
      <c r="G13" s="110">
        <v>53</v>
      </c>
      <c r="H13" s="40" t="str">
        <f t="shared" si="1"/>
        <v>TB</v>
      </c>
      <c r="I13" s="21"/>
      <c r="J13" s="86"/>
    </row>
    <row r="14" spans="1:16" s="36" customFormat="1" ht="21" customHeight="1" x14ac:dyDescent="0.25">
      <c r="A14" s="38">
        <v>3</v>
      </c>
      <c r="B14" s="55" t="s">
        <v>117</v>
      </c>
      <c r="C14" s="56" t="s">
        <v>118</v>
      </c>
      <c r="D14" s="57" t="s">
        <v>35</v>
      </c>
      <c r="E14" s="104">
        <v>60</v>
      </c>
      <c r="F14" s="40" t="str">
        <f t="shared" si="0"/>
        <v>TB</v>
      </c>
      <c r="G14" s="110">
        <v>60</v>
      </c>
      <c r="H14" s="40" t="str">
        <f t="shared" si="1"/>
        <v>TB</v>
      </c>
      <c r="I14" s="21"/>
      <c r="J14" s="86"/>
    </row>
    <row r="15" spans="1:16" s="36" customFormat="1" ht="21" customHeight="1" x14ac:dyDescent="0.25">
      <c r="A15" s="38">
        <v>4</v>
      </c>
      <c r="B15" s="55" t="s">
        <v>119</v>
      </c>
      <c r="C15" s="56" t="s">
        <v>120</v>
      </c>
      <c r="D15" s="57" t="s">
        <v>35</v>
      </c>
      <c r="E15" s="104">
        <v>51</v>
      </c>
      <c r="F15" s="40" t="str">
        <f t="shared" si="0"/>
        <v>TB</v>
      </c>
      <c r="G15" s="110">
        <v>51</v>
      </c>
      <c r="H15" s="40" t="str">
        <f t="shared" si="1"/>
        <v>TB</v>
      </c>
      <c r="I15" s="21"/>
      <c r="J15" s="86"/>
    </row>
    <row r="16" spans="1:16" s="36" customFormat="1" ht="21" customHeight="1" x14ac:dyDescent="0.25">
      <c r="A16" s="38">
        <v>5</v>
      </c>
      <c r="B16" s="55" t="s">
        <v>121</v>
      </c>
      <c r="C16" s="56" t="s">
        <v>122</v>
      </c>
      <c r="D16" s="57" t="s">
        <v>123</v>
      </c>
      <c r="E16" s="104">
        <v>73</v>
      </c>
      <c r="F16" s="40" t="str">
        <f t="shared" si="0"/>
        <v>Khá</v>
      </c>
      <c r="G16" s="110">
        <v>73</v>
      </c>
      <c r="H16" s="40" t="str">
        <f t="shared" si="1"/>
        <v>Khá</v>
      </c>
      <c r="I16" s="21"/>
      <c r="J16" s="86"/>
    </row>
    <row r="17" spans="1:10" s="36" customFormat="1" ht="21" customHeight="1" x14ac:dyDescent="0.25">
      <c r="A17" s="38">
        <v>6</v>
      </c>
      <c r="B17" s="55" t="s">
        <v>124</v>
      </c>
      <c r="C17" s="56" t="s">
        <v>125</v>
      </c>
      <c r="D17" s="57" t="s">
        <v>126</v>
      </c>
      <c r="E17" s="104">
        <v>63</v>
      </c>
      <c r="F17" s="40" t="str">
        <f t="shared" si="0"/>
        <v>TB</v>
      </c>
      <c r="G17" s="110">
        <v>63</v>
      </c>
      <c r="H17" s="40" t="str">
        <f t="shared" si="1"/>
        <v>TB</v>
      </c>
      <c r="I17" s="21"/>
      <c r="J17" s="86"/>
    </row>
    <row r="18" spans="1:10" s="36" customFormat="1" ht="21" customHeight="1" x14ac:dyDescent="0.25">
      <c r="A18" s="38">
        <v>7</v>
      </c>
      <c r="B18" s="55" t="s">
        <v>127</v>
      </c>
      <c r="C18" s="56" t="s">
        <v>128</v>
      </c>
      <c r="D18" s="57" t="s">
        <v>45</v>
      </c>
      <c r="E18" s="104">
        <v>50</v>
      </c>
      <c r="F18" s="40" t="str">
        <f t="shared" si="0"/>
        <v>TB</v>
      </c>
      <c r="G18" s="110">
        <v>50</v>
      </c>
      <c r="H18" s="40" t="str">
        <f t="shared" si="1"/>
        <v>TB</v>
      </c>
      <c r="I18" s="21"/>
      <c r="J18" s="86"/>
    </row>
    <row r="19" spans="1:10" s="36" customFormat="1" ht="21" customHeight="1" x14ac:dyDescent="0.25">
      <c r="A19" s="38">
        <v>8</v>
      </c>
      <c r="B19" s="55" t="s">
        <v>129</v>
      </c>
      <c r="C19" s="56" t="s">
        <v>130</v>
      </c>
      <c r="D19" s="57" t="s">
        <v>48</v>
      </c>
      <c r="E19" s="104">
        <v>56</v>
      </c>
      <c r="F19" s="40" t="str">
        <f t="shared" si="0"/>
        <v>TB</v>
      </c>
      <c r="G19" s="110">
        <v>56</v>
      </c>
      <c r="H19" s="40" t="str">
        <f t="shared" si="1"/>
        <v>TB</v>
      </c>
      <c r="I19" s="21"/>
      <c r="J19" s="86"/>
    </row>
    <row r="20" spans="1:10" s="36" customFormat="1" ht="21" customHeight="1" x14ac:dyDescent="0.25">
      <c r="A20" s="38">
        <v>9</v>
      </c>
      <c r="B20" s="55" t="s">
        <v>131</v>
      </c>
      <c r="C20" s="56" t="s">
        <v>132</v>
      </c>
      <c r="D20" s="57" t="s">
        <v>133</v>
      </c>
      <c r="E20" s="104">
        <v>50</v>
      </c>
      <c r="F20" s="40" t="str">
        <f t="shared" si="0"/>
        <v>TB</v>
      </c>
      <c r="G20" s="110">
        <v>50</v>
      </c>
      <c r="H20" s="40" t="str">
        <f t="shared" si="1"/>
        <v>TB</v>
      </c>
      <c r="I20" s="21"/>
      <c r="J20" s="86"/>
    </row>
    <row r="21" spans="1:10" s="36" customFormat="1" ht="21" customHeight="1" x14ac:dyDescent="0.25">
      <c r="A21" s="38">
        <v>10</v>
      </c>
      <c r="B21" s="55" t="s">
        <v>134</v>
      </c>
      <c r="C21" s="56" t="s">
        <v>135</v>
      </c>
      <c r="D21" s="57" t="s">
        <v>46</v>
      </c>
      <c r="E21" s="104">
        <v>50</v>
      </c>
      <c r="F21" s="40" t="str">
        <f t="shared" si="0"/>
        <v>TB</v>
      </c>
      <c r="G21" s="110">
        <v>50</v>
      </c>
      <c r="H21" s="40" t="str">
        <f t="shared" si="1"/>
        <v>TB</v>
      </c>
      <c r="I21" s="21"/>
      <c r="J21" s="86"/>
    </row>
    <row r="22" spans="1:10" s="36" customFormat="1" ht="21" customHeight="1" x14ac:dyDescent="0.25">
      <c r="A22" s="38">
        <v>11</v>
      </c>
      <c r="B22" s="55" t="s">
        <v>136</v>
      </c>
      <c r="C22" s="56" t="s">
        <v>137</v>
      </c>
      <c r="D22" s="57" t="s">
        <v>36</v>
      </c>
      <c r="E22" s="104">
        <v>50</v>
      </c>
      <c r="F22" s="40" t="str">
        <f t="shared" si="0"/>
        <v>TB</v>
      </c>
      <c r="G22" s="110">
        <v>50</v>
      </c>
      <c r="H22" s="40" t="str">
        <f t="shared" si="1"/>
        <v>TB</v>
      </c>
      <c r="I22" s="21"/>
      <c r="J22" s="86"/>
    </row>
    <row r="23" spans="1:10" s="118" customFormat="1" ht="21" customHeight="1" x14ac:dyDescent="0.25">
      <c r="A23" s="139">
        <v>12</v>
      </c>
      <c r="B23" s="130" t="s">
        <v>138</v>
      </c>
      <c r="C23" s="131" t="s">
        <v>139</v>
      </c>
      <c r="D23" s="132" t="s">
        <v>37</v>
      </c>
      <c r="E23" s="134">
        <v>0</v>
      </c>
      <c r="F23" s="140" t="str">
        <f t="shared" si="0"/>
        <v>Không XL</v>
      </c>
      <c r="G23" s="141">
        <v>50</v>
      </c>
      <c r="H23" s="140" t="str">
        <f t="shared" si="1"/>
        <v>TB</v>
      </c>
      <c r="I23" s="142"/>
      <c r="J23" s="143"/>
    </row>
    <row r="24" spans="1:10" s="36" customFormat="1" ht="21" customHeight="1" x14ac:dyDescent="0.25">
      <c r="A24" s="38">
        <v>13</v>
      </c>
      <c r="B24" s="55" t="s">
        <v>140</v>
      </c>
      <c r="C24" s="56" t="s">
        <v>141</v>
      </c>
      <c r="D24" s="57" t="s">
        <v>37</v>
      </c>
      <c r="E24" s="104">
        <v>53</v>
      </c>
      <c r="F24" s="40" t="str">
        <f t="shared" si="0"/>
        <v>TB</v>
      </c>
      <c r="G24" s="110">
        <v>53</v>
      </c>
      <c r="H24" s="40" t="str">
        <f t="shared" si="1"/>
        <v>TB</v>
      </c>
      <c r="I24" s="21"/>
      <c r="J24" s="86"/>
    </row>
    <row r="25" spans="1:10" s="118" customFormat="1" ht="21" customHeight="1" x14ac:dyDescent="0.25">
      <c r="A25" s="139">
        <v>14</v>
      </c>
      <c r="B25" s="130" t="s">
        <v>142</v>
      </c>
      <c r="C25" s="131" t="s">
        <v>143</v>
      </c>
      <c r="D25" s="132" t="s">
        <v>37</v>
      </c>
      <c r="E25" s="134">
        <v>0</v>
      </c>
      <c r="F25" s="140" t="str">
        <f t="shared" si="0"/>
        <v>Không XL</v>
      </c>
      <c r="G25" s="141">
        <v>50</v>
      </c>
      <c r="H25" s="140" t="str">
        <f t="shared" si="1"/>
        <v>TB</v>
      </c>
      <c r="I25" s="142"/>
      <c r="J25" s="143"/>
    </row>
    <row r="26" spans="1:10" s="118" customFormat="1" ht="21" customHeight="1" x14ac:dyDescent="0.25">
      <c r="A26" s="139">
        <v>15</v>
      </c>
      <c r="B26" s="130" t="s">
        <v>144</v>
      </c>
      <c r="C26" s="131" t="s">
        <v>145</v>
      </c>
      <c r="D26" s="132" t="s">
        <v>38</v>
      </c>
      <c r="E26" s="134">
        <v>0</v>
      </c>
      <c r="F26" s="140" t="str">
        <f t="shared" si="0"/>
        <v>Không XL</v>
      </c>
      <c r="G26" s="141">
        <v>45</v>
      </c>
      <c r="H26" s="140" t="str">
        <f t="shared" si="1"/>
        <v>Yếu</v>
      </c>
      <c r="I26" s="142"/>
      <c r="J26" s="143"/>
    </row>
    <row r="27" spans="1:10" s="118" customFormat="1" ht="21" customHeight="1" x14ac:dyDescent="0.25">
      <c r="A27" s="139">
        <v>16</v>
      </c>
      <c r="B27" s="130" t="s">
        <v>146</v>
      </c>
      <c r="C27" s="131" t="s">
        <v>147</v>
      </c>
      <c r="D27" s="132" t="s">
        <v>148</v>
      </c>
      <c r="E27" s="134">
        <v>0</v>
      </c>
      <c r="F27" s="140" t="str">
        <f t="shared" si="0"/>
        <v>Không XL</v>
      </c>
      <c r="G27" s="141">
        <v>40</v>
      </c>
      <c r="H27" s="140" t="str">
        <f t="shared" si="1"/>
        <v>Yếu</v>
      </c>
      <c r="I27" s="142"/>
      <c r="J27" s="143"/>
    </row>
    <row r="28" spans="1:10" s="36" customFormat="1" ht="21" customHeight="1" x14ac:dyDescent="0.25">
      <c r="A28" s="38">
        <v>17</v>
      </c>
      <c r="B28" s="55" t="s">
        <v>149</v>
      </c>
      <c r="C28" s="56" t="s">
        <v>150</v>
      </c>
      <c r="D28" s="57" t="s">
        <v>49</v>
      </c>
      <c r="E28" s="104">
        <v>62</v>
      </c>
      <c r="F28" s="40" t="str">
        <f t="shared" si="0"/>
        <v>TB</v>
      </c>
      <c r="G28" s="110">
        <v>62</v>
      </c>
      <c r="H28" s="40" t="str">
        <f t="shared" si="1"/>
        <v>TB</v>
      </c>
      <c r="I28" s="21"/>
      <c r="J28" s="86"/>
    </row>
    <row r="29" spans="1:10" s="36" customFormat="1" ht="21" customHeight="1" x14ac:dyDescent="0.25">
      <c r="A29" s="38">
        <v>18</v>
      </c>
      <c r="B29" s="55" t="s">
        <v>151</v>
      </c>
      <c r="C29" s="56" t="s">
        <v>152</v>
      </c>
      <c r="D29" s="57" t="s">
        <v>50</v>
      </c>
      <c r="E29" s="104">
        <v>70</v>
      </c>
      <c r="F29" s="40" t="str">
        <f t="shared" si="0"/>
        <v>Khá</v>
      </c>
      <c r="G29" s="110">
        <v>70</v>
      </c>
      <c r="H29" s="40" t="str">
        <f t="shared" si="1"/>
        <v>Khá</v>
      </c>
      <c r="I29" s="53"/>
      <c r="J29" s="86"/>
    </row>
    <row r="30" spans="1:10" s="118" customFormat="1" ht="21" customHeight="1" x14ac:dyDescent="0.25">
      <c r="A30" s="139">
        <v>19</v>
      </c>
      <c r="B30" s="130" t="s">
        <v>153</v>
      </c>
      <c r="C30" s="131" t="s">
        <v>47</v>
      </c>
      <c r="D30" s="132" t="s">
        <v>50</v>
      </c>
      <c r="E30" s="134">
        <v>0</v>
      </c>
      <c r="F30" s="140" t="str">
        <f t="shared" si="0"/>
        <v>Không XL</v>
      </c>
      <c r="G30" s="141">
        <v>45</v>
      </c>
      <c r="H30" s="140" t="str">
        <f t="shared" si="1"/>
        <v>Yếu</v>
      </c>
      <c r="I30" s="144"/>
      <c r="J30" s="143"/>
    </row>
    <row r="31" spans="1:10" s="36" customFormat="1" ht="21" customHeight="1" x14ac:dyDescent="0.25">
      <c r="A31" s="38">
        <v>20</v>
      </c>
      <c r="B31" s="55" t="s">
        <v>154</v>
      </c>
      <c r="C31" s="56" t="s">
        <v>155</v>
      </c>
      <c r="D31" s="57" t="s">
        <v>156</v>
      </c>
      <c r="E31" s="104">
        <v>50</v>
      </c>
      <c r="F31" s="40" t="str">
        <f t="shared" si="0"/>
        <v>TB</v>
      </c>
      <c r="G31" s="110">
        <v>50</v>
      </c>
      <c r="H31" s="40" t="str">
        <f t="shared" si="1"/>
        <v>TB</v>
      </c>
      <c r="I31" s="54"/>
      <c r="J31" s="86"/>
    </row>
    <row r="32" spans="1:10" s="36" customFormat="1" ht="21" customHeight="1" x14ac:dyDescent="0.25">
      <c r="A32" s="38">
        <v>21</v>
      </c>
      <c r="B32" s="55" t="s">
        <v>157</v>
      </c>
      <c r="C32" s="56" t="s">
        <v>158</v>
      </c>
      <c r="D32" s="57" t="s">
        <v>159</v>
      </c>
      <c r="E32" s="104">
        <v>50</v>
      </c>
      <c r="F32" s="40" t="str">
        <f t="shared" si="0"/>
        <v>TB</v>
      </c>
      <c r="G32" s="110">
        <v>50</v>
      </c>
      <c r="H32" s="40" t="str">
        <f t="shared" si="1"/>
        <v>TB</v>
      </c>
      <c r="I32" s="54"/>
      <c r="J32" s="86"/>
    </row>
    <row r="33" spans="1:10" s="36" customFormat="1" ht="21" customHeight="1" x14ac:dyDescent="0.25">
      <c r="A33" s="38">
        <v>22</v>
      </c>
      <c r="B33" s="55" t="s">
        <v>160</v>
      </c>
      <c r="C33" s="56" t="s">
        <v>39</v>
      </c>
      <c r="D33" s="57" t="s">
        <v>159</v>
      </c>
      <c r="E33" s="104">
        <v>50</v>
      </c>
      <c r="F33" s="40" t="str">
        <f t="shared" si="0"/>
        <v>TB</v>
      </c>
      <c r="G33" s="110">
        <v>50</v>
      </c>
      <c r="H33" s="40" t="str">
        <f t="shared" si="1"/>
        <v>TB</v>
      </c>
      <c r="I33" s="54"/>
      <c r="J33" s="86"/>
    </row>
    <row r="34" spans="1:10" s="36" customFormat="1" ht="21" customHeight="1" x14ac:dyDescent="0.25">
      <c r="A34" s="38">
        <v>23</v>
      </c>
      <c r="B34" s="55" t="s">
        <v>161</v>
      </c>
      <c r="C34" s="56" t="s">
        <v>162</v>
      </c>
      <c r="D34" s="57" t="s">
        <v>40</v>
      </c>
      <c r="E34" s="104">
        <v>53</v>
      </c>
      <c r="F34" s="40" t="str">
        <f t="shared" si="0"/>
        <v>TB</v>
      </c>
      <c r="G34" s="110">
        <v>53</v>
      </c>
      <c r="H34" s="40" t="str">
        <f t="shared" si="1"/>
        <v>TB</v>
      </c>
      <c r="I34" s="51"/>
      <c r="J34" s="86"/>
    </row>
    <row r="35" spans="1:10" s="36" customFormat="1" ht="21" customHeight="1" x14ac:dyDescent="0.25">
      <c r="A35" s="38">
        <v>24</v>
      </c>
      <c r="B35" s="55" t="s">
        <v>163</v>
      </c>
      <c r="C35" s="56" t="s">
        <v>164</v>
      </c>
      <c r="D35" s="57" t="s">
        <v>165</v>
      </c>
      <c r="E35" s="104">
        <v>70</v>
      </c>
      <c r="F35" s="40" t="str">
        <f t="shared" si="0"/>
        <v>Khá</v>
      </c>
      <c r="G35" s="110">
        <v>70</v>
      </c>
      <c r="H35" s="40" t="str">
        <f t="shared" si="1"/>
        <v>Khá</v>
      </c>
      <c r="I35" s="53"/>
      <c r="J35" s="86"/>
    </row>
    <row r="36" spans="1:10" s="36" customFormat="1" ht="21" customHeight="1" x14ac:dyDescent="0.25">
      <c r="A36" s="38">
        <v>25</v>
      </c>
      <c r="B36" s="55" t="s">
        <v>166</v>
      </c>
      <c r="C36" s="56" t="s">
        <v>51</v>
      </c>
      <c r="D36" s="57" t="s">
        <v>167</v>
      </c>
      <c r="E36" s="104">
        <v>50</v>
      </c>
      <c r="F36" s="40" t="str">
        <f t="shared" si="0"/>
        <v>TB</v>
      </c>
      <c r="G36" s="110">
        <v>50</v>
      </c>
      <c r="H36" s="40" t="str">
        <f t="shared" si="1"/>
        <v>TB</v>
      </c>
      <c r="I36" s="21"/>
      <c r="J36" s="86"/>
    </row>
    <row r="37" spans="1:10" s="36" customFormat="1" ht="21" customHeight="1" x14ac:dyDescent="0.25">
      <c r="A37" s="38">
        <v>26</v>
      </c>
      <c r="B37" s="55" t="s">
        <v>168</v>
      </c>
      <c r="C37" s="56" t="s">
        <v>169</v>
      </c>
      <c r="D37" s="57" t="s">
        <v>167</v>
      </c>
      <c r="E37" s="104">
        <v>50</v>
      </c>
      <c r="F37" s="40" t="str">
        <f t="shared" si="0"/>
        <v>TB</v>
      </c>
      <c r="G37" s="110">
        <v>50</v>
      </c>
      <c r="H37" s="40" t="str">
        <f t="shared" si="1"/>
        <v>TB</v>
      </c>
      <c r="I37" s="21"/>
      <c r="J37" s="86"/>
    </row>
    <row r="38" spans="1:10" s="118" customFormat="1" ht="21" customHeight="1" x14ac:dyDescent="0.25">
      <c r="A38" s="139">
        <v>27</v>
      </c>
      <c r="B38" s="130" t="s">
        <v>170</v>
      </c>
      <c r="C38" s="131" t="s">
        <v>171</v>
      </c>
      <c r="D38" s="132" t="s">
        <v>167</v>
      </c>
      <c r="E38" s="134">
        <v>0</v>
      </c>
      <c r="F38" s="140" t="str">
        <f t="shared" si="0"/>
        <v>Không XL</v>
      </c>
      <c r="G38" s="141">
        <v>50</v>
      </c>
      <c r="H38" s="140" t="str">
        <f t="shared" si="1"/>
        <v>TB</v>
      </c>
      <c r="I38" s="142"/>
      <c r="J38" s="143"/>
    </row>
    <row r="39" spans="1:10" s="36" customFormat="1" ht="21" customHeight="1" x14ac:dyDescent="0.25">
      <c r="A39" s="38">
        <v>28</v>
      </c>
      <c r="B39" s="55" t="s">
        <v>172</v>
      </c>
      <c r="C39" s="56" t="s">
        <v>173</v>
      </c>
      <c r="D39" s="57" t="s">
        <v>174</v>
      </c>
      <c r="E39" s="104">
        <v>62</v>
      </c>
      <c r="F39" s="40" t="str">
        <f t="shared" si="0"/>
        <v>TB</v>
      </c>
      <c r="G39" s="110">
        <v>62</v>
      </c>
      <c r="H39" s="40" t="str">
        <f t="shared" si="1"/>
        <v>TB</v>
      </c>
      <c r="I39" s="21"/>
      <c r="J39" s="86"/>
    </row>
    <row r="40" spans="1:10" s="36" customFormat="1" ht="21" customHeight="1" x14ac:dyDescent="0.25">
      <c r="A40" s="38">
        <v>29</v>
      </c>
      <c r="B40" s="55" t="s">
        <v>175</v>
      </c>
      <c r="C40" s="56" t="s">
        <v>176</v>
      </c>
      <c r="D40" s="57" t="s">
        <v>174</v>
      </c>
      <c r="E40" s="104">
        <v>60</v>
      </c>
      <c r="F40" s="40" t="str">
        <f t="shared" si="0"/>
        <v>TB</v>
      </c>
      <c r="G40" s="110">
        <v>60</v>
      </c>
      <c r="H40" s="40" t="str">
        <f t="shared" si="1"/>
        <v>TB</v>
      </c>
      <c r="I40" s="21"/>
      <c r="J40" s="86"/>
    </row>
    <row r="41" spans="1:10" s="36" customFormat="1" ht="21" customHeight="1" x14ac:dyDescent="0.25">
      <c r="A41" s="38">
        <v>30</v>
      </c>
      <c r="B41" s="55" t="s">
        <v>177</v>
      </c>
      <c r="C41" s="56" t="s">
        <v>178</v>
      </c>
      <c r="D41" s="57" t="s">
        <v>179</v>
      </c>
      <c r="E41" s="104">
        <v>53</v>
      </c>
      <c r="F41" s="40" t="str">
        <f t="shared" si="0"/>
        <v>TB</v>
      </c>
      <c r="G41" s="110">
        <v>53</v>
      </c>
      <c r="H41" s="40" t="str">
        <f t="shared" si="1"/>
        <v>TB</v>
      </c>
      <c r="I41" s="21"/>
      <c r="J41" s="86"/>
    </row>
    <row r="42" spans="1:10" s="36" customFormat="1" ht="21" customHeight="1" x14ac:dyDescent="0.25">
      <c r="A42" s="38">
        <v>31</v>
      </c>
      <c r="B42" s="55" t="s">
        <v>180</v>
      </c>
      <c r="C42" s="56" t="s">
        <v>181</v>
      </c>
      <c r="D42" s="57" t="s">
        <v>52</v>
      </c>
      <c r="E42" s="104">
        <v>59</v>
      </c>
      <c r="F42" s="40" t="str">
        <f t="shared" si="0"/>
        <v>TB</v>
      </c>
      <c r="G42" s="110">
        <v>59</v>
      </c>
      <c r="H42" s="40" t="str">
        <f t="shared" si="1"/>
        <v>TB</v>
      </c>
      <c r="I42" s="21"/>
      <c r="J42" s="86"/>
    </row>
    <row r="43" spans="1:10" s="36" customFormat="1" ht="21" customHeight="1" x14ac:dyDescent="0.25">
      <c r="A43" s="38">
        <v>32</v>
      </c>
      <c r="B43" s="55" t="s">
        <v>182</v>
      </c>
      <c r="C43" s="56" t="s">
        <v>183</v>
      </c>
      <c r="D43" s="57" t="s">
        <v>184</v>
      </c>
      <c r="E43" s="104">
        <v>59</v>
      </c>
      <c r="F43" s="40" t="str">
        <f t="shared" si="0"/>
        <v>TB</v>
      </c>
      <c r="G43" s="110">
        <v>59</v>
      </c>
      <c r="H43" s="40" t="str">
        <f t="shared" si="1"/>
        <v>TB</v>
      </c>
      <c r="I43" s="21"/>
      <c r="J43" s="86"/>
    </row>
    <row r="44" spans="1:10" s="36" customFormat="1" ht="21" customHeight="1" x14ac:dyDescent="0.25">
      <c r="A44" s="38">
        <v>33</v>
      </c>
      <c r="B44" s="55" t="s">
        <v>185</v>
      </c>
      <c r="C44" s="56" t="s">
        <v>186</v>
      </c>
      <c r="D44" s="57" t="s">
        <v>187</v>
      </c>
      <c r="E44" s="104">
        <v>52</v>
      </c>
      <c r="F44" s="40" t="str">
        <f t="shared" si="0"/>
        <v>TB</v>
      </c>
      <c r="G44" s="110">
        <v>52</v>
      </c>
      <c r="H44" s="40" t="str">
        <f t="shared" si="1"/>
        <v>TB</v>
      </c>
      <c r="I44" s="21"/>
      <c r="J44" s="86"/>
    </row>
    <row r="45" spans="1:10" s="36" customFormat="1" ht="21" customHeight="1" x14ac:dyDescent="0.25">
      <c r="A45" s="38">
        <v>34</v>
      </c>
      <c r="B45" s="55" t="s">
        <v>188</v>
      </c>
      <c r="C45" s="56" t="s">
        <v>189</v>
      </c>
      <c r="D45" s="57" t="s">
        <v>190</v>
      </c>
      <c r="E45" s="104">
        <v>54</v>
      </c>
      <c r="F45" s="40" t="str">
        <f t="shared" si="0"/>
        <v>TB</v>
      </c>
      <c r="G45" s="110">
        <v>54</v>
      </c>
      <c r="H45" s="40" t="str">
        <f t="shared" si="1"/>
        <v>TB</v>
      </c>
      <c r="I45" s="21"/>
      <c r="J45" s="86"/>
    </row>
    <row r="46" spans="1:10" ht="20.100000000000001" customHeight="1" x14ac:dyDescent="0.3">
      <c r="A46" s="41"/>
      <c r="B46" s="41"/>
      <c r="C46" s="167" t="s">
        <v>61</v>
      </c>
      <c r="D46" s="167"/>
      <c r="E46" s="167"/>
      <c r="F46" s="167"/>
      <c r="G46" s="167"/>
      <c r="H46" s="167"/>
      <c r="I46" s="167"/>
    </row>
    <row r="47" spans="1:10" ht="18" customHeight="1" x14ac:dyDescent="0.3">
      <c r="A47" s="42"/>
      <c r="B47" s="42"/>
      <c r="C47" s="168" t="s">
        <v>62</v>
      </c>
      <c r="D47" s="168"/>
      <c r="E47" s="169" t="s">
        <v>57</v>
      </c>
      <c r="F47" s="169"/>
      <c r="G47" s="169" t="s">
        <v>58</v>
      </c>
      <c r="H47" s="169"/>
      <c r="I47" s="170" t="s">
        <v>19</v>
      </c>
    </row>
    <row r="48" spans="1:10" s="36" customFormat="1" ht="18" customHeight="1" x14ac:dyDescent="0.25">
      <c r="A48" s="43"/>
      <c r="B48" s="43"/>
      <c r="C48" s="168"/>
      <c r="D48" s="168"/>
      <c r="E48" s="37" t="s">
        <v>63</v>
      </c>
      <c r="F48" s="44" t="s">
        <v>64</v>
      </c>
      <c r="G48" s="37" t="s">
        <v>63</v>
      </c>
      <c r="H48" s="44" t="s">
        <v>64</v>
      </c>
      <c r="I48" s="170"/>
      <c r="J48" s="86"/>
    </row>
    <row r="49" spans="1:10" ht="18" customHeight="1" x14ac:dyDescent="0.3">
      <c r="A49" s="42"/>
      <c r="B49" s="42"/>
      <c r="C49" s="166" t="s">
        <v>65</v>
      </c>
      <c r="D49" s="166"/>
      <c r="E49" s="38">
        <f>COUNTIF(F12:F45,"Xuất sắc")</f>
        <v>0</v>
      </c>
      <c r="F49" s="62">
        <f>E49*100/34</f>
        <v>0</v>
      </c>
      <c r="G49" s="38">
        <f>COUNTIF(H12:H45,"Xuất sắc")</f>
        <v>0</v>
      </c>
      <c r="H49" s="62">
        <f>G49*100/34</f>
        <v>0</v>
      </c>
      <c r="I49" s="63"/>
    </row>
    <row r="50" spans="1:10" ht="18" customHeight="1" x14ac:dyDescent="0.3">
      <c r="A50" s="42"/>
      <c r="B50" s="42"/>
      <c r="C50" s="166" t="s">
        <v>66</v>
      </c>
      <c r="D50" s="166"/>
      <c r="E50" s="38">
        <f>COUNTIF(F12:F45,"Tốt")</f>
        <v>0</v>
      </c>
      <c r="F50" s="62">
        <f t="shared" ref="F50:H54" si="2">E50*100/34</f>
        <v>0</v>
      </c>
      <c r="G50" s="38">
        <f>COUNTIF(H12:H45,"Tốt")</f>
        <v>0</v>
      </c>
      <c r="H50" s="62">
        <f t="shared" si="2"/>
        <v>0</v>
      </c>
      <c r="I50" s="63"/>
    </row>
    <row r="51" spans="1:10" ht="18" customHeight="1" x14ac:dyDescent="0.3">
      <c r="A51" s="42"/>
      <c r="B51" s="42"/>
      <c r="C51" s="166" t="s">
        <v>67</v>
      </c>
      <c r="D51" s="166"/>
      <c r="E51" s="38">
        <f>COUNTIF(F12:F45,"Khá")</f>
        <v>3</v>
      </c>
      <c r="F51" s="62">
        <f t="shared" si="2"/>
        <v>8.8235294117647065</v>
      </c>
      <c r="G51" s="38">
        <f>COUNTIF(H12:H45,"Khá")</f>
        <v>3</v>
      </c>
      <c r="H51" s="62">
        <f t="shared" si="2"/>
        <v>8.8235294117647065</v>
      </c>
      <c r="I51" s="63"/>
    </row>
    <row r="52" spans="1:10" ht="18" customHeight="1" x14ac:dyDescent="0.3">
      <c r="A52" s="42"/>
      <c r="B52" s="42"/>
      <c r="C52" s="166" t="s">
        <v>68</v>
      </c>
      <c r="D52" s="166"/>
      <c r="E52" s="38">
        <f>COUNTIF(F12:F45,"TB")</f>
        <v>25</v>
      </c>
      <c r="F52" s="62">
        <f t="shared" si="2"/>
        <v>73.529411764705884</v>
      </c>
      <c r="G52" s="38">
        <f>COUNTIF(H12:H45,"TB")</f>
        <v>28</v>
      </c>
      <c r="H52" s="62">
        <f t="shared" si="2"/>
        <v>82.352941176470594</v>
      </c>
      <c r="I52" s="63"/>
    </row>
    <row r="53" spans="1:10" ht="18" customHeight="1" x14ac:dyDescent="0.3">
      <c r="A53" s="42"/>
      <c r="B53" s="42"/>
      <c r="C53" s="166" t="s">
        <v>69</v>
      </c>
      <c r="D53" s="166"/>
      <c r="E53" s="38">
        <f>COUNTIF(F12:F45,"Yếu")</f>
        <v>0</v>
      </c>
      <c r="F53" s="62">
        <f t="shared" si="2"/>
        <v>0</v>
      </c>
      <c r="G53" s="38">
        <f>COUNTIF(H12:H45,"Yếu")</f>
        <v>3</v>
      </c>
      <c r="H53" s="62">
        <f t="shared" si="2"/>
        <v>8.8235294117647065</v>
      </c>
      <c r="I53" s="63"/>
    </row>
    <row r="54" spans="1:10" ht="18" customHeight="1" x14ac:dyDescent="0.3">
      <c r="A54" s="42"/>
      <c r="B54" s="42"/>
      <c r="C54" s="166" t="s">
        <v>70</v>
      </c>
      <c r="D54" s="166"/>
      <c r="E54" s="38">
        <f>COUNTIF(F12:F45,"Không XL")</f>
        <v>6</v>
      </c>
      <c r="F54" s="62">
        <f t="shared" si="2"/>
        <v>17.647058823529413</v>
      </c>
      <c r="G54" s="38">
        <f>COUNTIF(H12:H45,"Không XL")</f>
        <v>0</v>
      </c>
      <c r="H54" s="62">
        <f t="shared" si="2"/>
        <v>0</v>
      </c>
      <c r="I54" s="63"/>
    </row>
    <row r="55" spans="1:10" x14ac:dyDescent="0.3">
      <c r="C55" s="45"/>
      <c r="D55" s="46"/>
      <c r="F55" s="47"/>
    </row>
    <row r="56" spans="1:10" ht="18" customHeight="1" x14ac:dyDescent="0.3">
      <c r="E56" s="149" t="s">
        <v>106</v>
      </c>
      <c r="F56" s="149"/>
      <c r="G56" s="149"/>
      <c r="H56" s="149"/>
      <c r="I56" s="149"/>
    </row>
    <row r="57" spans="1:10" s="49" customFormat="1" ht="18" customHeight="1" x14ac:dyDescent="0.25">
      <c r="A57" s="150" t="s">
        <v>72</v>
      </c>
      <c r="B57" s="150"/>
      <c r="C57" s="150"/>
      <c r="D57" s="151" t="s">
        <v>71</v>
      </c>
      <c r="E57" s="151"/>
      <c r="F57" s="151"/>
      <c r="G57" s="150" t="s">
        <v>57</v>
      </c>
      <c r="H57" s="150"/>
      <c r="I57" s="150"/>
      <c r="J57" s="86"/>
    </row>
    <row r="58" spans="1:10" ht="18" customHeight="1" x14ac:dyDescent="0.3"/>
    <row r="59" spans="1:10" ht="18" customHeight="1" x14ac:dyDescent="0.3"/>
    <row r="60" spans="1:10" ht="18" customHeight="1" x14ac:dyDescent="0.3"/>
    <row r="61" spans="1:10" ht="18" customHeight="1" x14ac:dyDescent="0.3"/>
  </sheetData>
  <mergeCells count="31">
    <mergeCell ref="A2:D2"/>
    <mergeCell ref="E2:I2"/>
    <mergeCell ref="A3:D3"/>
    <mergeCell ref="E3:I3"/>
    <mergeCell ref="A4:D4"/>
    <mergeCell ref="E4:I4"/>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57:C57"/>
    <mergeCell ref="D57:F57"/>
    <mergeCell ref="G57:I57"/>
    <mergeCell ref="C50:D50"/>
    <mergeCell ref="C51:D51"/>
    <mergeCell ref="C52:D52"/>
    <mergeCell ref="C53:D53"/>
    <mergeCell ref="C54:D54"/>
    <mergeCell ref="E56:I56"/>
  </mergeCells>
  <conditionalFormatting sqref="F12:F45 H12:H45">
    <cfRule type="cellIs" dxfId="1" priority="1" stopIfTrue="1" operator="equal">
      <formula>"SVG"</formula>
    </cfRule>
    <cfRule type="cellIs" dxfId="0" priority="2" stopIfTrue="1" operator="equal">
      <formula>"SVXS"</formula>
    </cfRule>
  </conditionalFormatting>
  <pageMargins left="0.51181102362204722" right="0.39370078740157483" top="0.47244094488188981" bottom="0.31496062992125984" header="0.31496062992125984" footer="0.31496062992125984"/>
  <pageSetup paperSize="9" orientation="portrait" r:id="rId1"/>
  <headerFooter differentFirst="1">
    <oddHeader>&amp;C&amp;P</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77"/>
  <sheetViews>
    <sheetView topLeftCell="A40" zoomScale="130" zoomScaleNormal="130" workbookViewId="0">
      <selection activeCell="F21" sqref="F21:F54"/>
    </sheetView>
  </sheetViews>
  <sheetFormatPr defaultColWidth="9.140625" defaultRowHeight="16.5" x14ac:dyDescent="0.25"/>
  <cols>
    <col min="1" max="1" width="5.5703125" style="1" customWidth="1"/>
    <col min="2" max="2" width="10.85546875" style="1" customWidth="1"/>
    <col min="3" max="3" width="21.42578125" style="1" customWidth="1"/>
    <col min="4" max="4" width="8" style="20" customWidth="1"/>
    <col min="5" max="5" width="9.28515625" style="2" customWidth="1"/>
    <col min="6" max="6" width="8.28515625" style="2" customWidth="1"/>
    <col min="7" max="7" width="10.5703125" style="2" customWidth="1"/>
    <col min="8" max="8" width="9" style="1" customWidth="1"/>
    <col min="9" max="9" width="11" style="20" customWidth="1"/>
    <col min="10" max="16384" width="9.140625" style="1"/>
  </cols>
  <sheetData>
    <row r="1" spans="1:9" s="3" customFormat="1" ht="15.75" x14ac:dyDescent="0.25">
      <c r="A1" s="190" t="s">
        <v>2</v>
      </c>
      <c r="B1" s="190"/>
      <c r="C1" s="190"/>
      <c r="D1" s="190"/>
      <c r="E1" s="14" t="s">
        <v>0</v>
      </c>
      <c r="F1" s="14"/>
      <c r="G1" s="14"/>
      <c r="H1" s="14"/>
      <c r="I1" s="60"/>
    </row>
    <row r="2" spans="1:9" s="3" customFormat="1" x14ac:dyDescent="0.25">
      <c r="A2" s="190" t="s">
        <v>3</v>
      </c>
      <c r="B2" s="190"/>
      <c r="C2" s="190"/>
      <c r="D2" s="190"/>
      <c r="E2" s="175" t="s">
        <v>1</v>
      </c>
      <c r="F2" s="175"/>
      <c r="G2" s="175"/>
      <c r="H2" s="175"/>
      <c r="I2" s="175"/>
    </row>
    <row r="3" spans="1:9" s="3" customFormat="1" x14ac:dyDescent="0.25">
      <c r="A3" s="191" t="s">
        <v>34</v>
      </c>
      <c r="B3" s="191"/>
      <c r="C3" s="191"/>
      <c r="D3" s="191"/>
      <c r="E3" s="14"/>
      <c r="F3" s="175"/>
      <c r="G3" s="175"/>
      <c r="H3" s="175"/>
      <c r="I3" s="175"/>
    </row>
    <row r="4" spans="1:9" s="3" customFormat="1" x14ac:dyDescent="0.25">
      <c r="A4" s="10"/>
      <c r="B4" s="10"/>
      <c r="C4" s="10"/>
      <c r="D4" s="89"/>
      <c r="E4" s="10"/>
      <c r="F4" s="5"/>
      <c r="G4" s="5"/>
      <c r="H4" s="5"/>
      <c r="I4" s="58"/>
    </row>
    <row r="5" spans="1:9" ht="23.25" customHeight="1" x14ac:dyDescent="0.25">
      <c r="A5" s="175" t="s">
        <v>4</v>
      </c>
      <c r="B5" s="175"/>
      <c r="C5" s="175"/>
      <c r="D5" s="175"/>
      <c r="E5" s="175"/>
      <c r="F5" s="175"/>
      <c r="G5" s="175"/>
      <c r="H5" s="175"/>
      <c r="I5" s="175"/>
    </row>
    <row r="6" spans="1:9" s="6" customFormat="1" x14ac:dyDescent="0.25">
      <c r="B6" s="18" t="s">
        <v>107</v>
      </c>
      <c r="D6" s="87" t="s">
        <v>97</v>
      </c>
      <c r="F6" s="15" t="s">
        <v>98</v>
      </c>
      <c r="I6" s="58"/>
    </row>
    <row r="7" spans="1:9" s="6" customFormat="1" x14ac:dyDescent="0.25">
      <c r="D7" s="87"/>
      <c r="E7" s="5"/>
      <c r="F7" s="5"/>
      <c r="G7" s="5"/>
      <c r="I7" s="58"/>
    </row>
    <row r="8" spans="1:9" s="77" customFormat="1" ht="21.75" customHeight="1" x14ac:dyDescent="0.25">
      <c r="A8" s="76" t="s">
        <v>5</v>
      </c>
      <c r="B8" s="77" t="s">
        <v>99</v>
      </c>
      <c r="D8" s="78"/>
      <c r="E8" s="78"/>
      <c r="F8" s="78"/>
      <c r="G8" s="78"/>
      <c r="I8" s="78"/>
    </row>
    <row r="9" spans="1:9" s="77" customFormat="1" ht="21.75" customHeight="1" x14ac:dyDescent="0.25">
      <c r="A9" s="76" t="s">
        <v>6</v>
      </c>
      <c r="B9" s="79" t="s">
        <v>104</v>
      </c>
      <c r="D9" s="78"/>
      <c r="E9" s="78"/>
      <c r="F9" s="78"/>
      <c r="G9" s="78"/>
      <c r="I9" s="78"/>
    </row>
    <row r="10" spans="1:9" s="77" customFormat="1" ht="21.75" customHeight="1" x14ac:dyDescent="0.25">
      <c r="A10" s="76" t="s">
        <v>7</v>
      </c>
      <c r="B10" s="79" t="s">
        <v>8</v>
      </c>
      <c r="D10" s="78"/>
      <c r="E10" s="78"/>
      <c r="F10" s="78"/>
      <c r="G10" s="78"/>
      <c r="I10" s="78"/>
    </row>
    <row r="11" spans="1:9" s="77" customFormat="1" ht="22.5" customHeight="1" x14ac:dyDescent="0.25">
      <c r="A11" s="76"/>
      <c r="B11" s="77" t="s">
        <v>108</v>
      </c>
      <c r="D11" s="78"/>
      <c r="E11" s="78"/>
      <c r="F11" s="78"/>
      <c r="G11" s="78"/>
      <c r="I11" s="78"/>
    </row>
    <row r="12" spans="1:9" s="77" customFormat="1" ht="22.5" customHeight="1" x14ac:dyDescent="0.25">
      <c r="A12" s="76"/>
      <c r="B12" s="77" t="s">
        <v>109</v>
      </c>
      <c r="D12" s="78"/>
      <c r="E12" s="78"/>
      <c r="F12" s="78"/>
      <c r="G12" s="78"/>
      <c r="I12" s="78"/>
    </row>
    <row r="13" spans="1:9" s="77" customFormat="1" ht="22.5" customHeight="1" x14ac:dyDescent="0.25">
      <c r="A13" s="76"/>
      <c r="B13" s="77" t="s">
        <v>110</v>
      </c>
      <c r="D13" s="78"/>
      <c r="E13" s="78"/>
      <c r="F13" s="78"/>
      <c r="G13" s="78"/>
      <c r="I13" s="78"/>
    </row>
    <row r="14" spans="1:9" s="77" customFormat="1" ht="22.5" customHeight="1" x14ac:dyDescent="0.25">
      <c r="A14" s="76"/>
      <c r="B14" s="77" t="s">
        <v>191</v>
      </c>
      <c r="D14" s="78"/>
      <c r="E14" s="78"/>
      <c r="F14" s="78"/>
      <c r="G14" s="78"/>
      <c r="I14" s="78"/>
    </row>
    <row r="15" spans="1:9" s="77" customFormat="1" ht="37.9" customHeight="1" x14ac:dyDescent="0.25">
      <c r="A15" s="76"/>
      <c r="B15" s="182" t="s">
        <v>100</v>
      </c>
      <c r="C15" s="182"/>
      <c r="D15" s="182"/>
      <c r="E15" s="182"/>
      <c r="F15" s="182"/>
      <c r="G15" s="182"/>
      <c r="H15" s="182"/>
      <c r="I15" s="182"/>
    </row>
    <row r="16" spans="1:9" x14ac:dyDescent="0.25">
      <c r="A16" s="8" t="s">
        <v>10</v>
      </c>
      <c r="B16" s="6" t="s">
        <v>9</v>
      </c>
    </row>
    <row r="17" spans="1:9" ht="56.25" customHeight="1" x14ac:dyDescent="0.25">
      <c r="A17" s="178" t="s">
        <v>11</v>
      </c>
      <c r="B17" s="178"/>
      <c r="C17" s="178"/>
      <c r="D17" s="178"/>
      <c r="E17" s="178"/>
      <c r="F17" s="178"/>
      <c r="G17" s="178"/>
      <c r="H17" s="178"/>
      <c r="I17" s="178"/>
    </row>
    <row r="18" spans="1:9" x14ac:dyDescent="0.25">
      <c r="A18" s="7"/>
    </row>
    <row r="19" spans="1:9" ht="33" customHeight="1" x14ac:dyDescent="0.25">
      <c r="A19" s="181" t="s">
        <v>12</v>
      </c>
      <c r="B19" s="181" t="s">
        <v>13</v>
      </c>
      <c r="C19" s="183" t="s">
        <v>14</v>
      </c>
      <c r="D19" s="184"/>
      <c r="E19" s="187" t="s">
        <v>15</v>
      </c>
      <c r="F19" s="181" t="s">
        <v>16</v>
      </c>
      <c r="G19" s="181"/>
      <c r="H19" s="181"/>
      <c r="I19" s="189" t="s">
        <v>19</v>
      </c>
    </row>
    <row r="20" spans="1:9" ht="45" customHeight="1" x14ac:dyDescent="0.25">
      <c r="A20" s="181"/>
      <c r="B20" s="181"/>
      <c r="C20" s="185"/>
      <c r="D20" s="186"/>
      <c r="E20" s="188"/>
      <c r="F20" s="9" t="s">
        <v>17</v>
      </c>
      <c r="G20" s="9" t="s">
        <v>18</v>
      </c>
      <c r="H20" s="9" t="s">
        <v>101</v>
      </c>
      <c r="I20" s="189"/>
    </row>
    <row r="21" spans="1:9" ht="17.45" customHeight="1" x14ac:dyDescent="0.25">
      <c r="A21" s="13">
        <v>1</v>
      </c>
      <c r="B21" s="55" t="s">
        <v>111</v>
      </c>
      <c r="C21" s="56" t="s">
        <v>112</v>
      </c>
      <c r="D21" s="57" t="s">
        <v>113</v>
      </c>
      <c r="E21" s="129">
        <v>50</v>
      </c>
      <c r="F21" s="104">
        <v>50</v>
      </c>
      <c r="G21" s="11" t="str">
        <f t="shared" ref="G21:G54" si="0">IF(F21=0,"Không XL",IF(F21&lt;50,"Yếu",IF(F21&lt;70,"Trung bình",IF(F21&lt;80,"Khá",IF(F21&lt;90,"Tốt","Xuất sắc")))))</f>
        <v>Trung bình</v>
      </c>
      <c r="H21" s="52">
        <v>1</v>
      </c>
      <c r="I21" s="11"/>
    </row>
    <row r="22" spans="1:9" ht="17.45" customHeight="1" x14ac:dyDescent="0.25">
      <c r="A22" s="13">
        <v>2</v>
      </c>
      <c r="B22" s="55" t="s">
        <v>114</v>
      </c>
      <c r="C22" s="56" t="s">
        <v>115</v>
      </c>
      <c r="D22" s="57" t="s">
        <v>116</v>
      </c>
      <c r="E22" s="129">
        <v>53</v>
      </c>
      <c r="F22" s="104">
        <v>53</v>
      </c>
      <c r="G22" s="11" t="str">
        <f t="shared" si="0"/>
        <v>Trung bình</v>
      </c>
      <c r="H22" s="52">
        <v>1</v>
      </c>
      <c r="I22" s="11"/>
    </row>
    <row r="23" spans="1:9" ht="17.45" customHeight="1" x14ac:dyDescent="0.25">
      <c r="A23" s="13">
        <v>3</v>
      </c>
      <c r="B23" s="55" t="s">
        <v>117</v>
      </c>
      <c r="C23" s="56" t="s">
        <v>118</v>
      </c>
      <c r="D23" s="57" t="s">
        <v>35</v>
      </c>
      <c r="E23" s="129">
        <v>60</v>
      </c>
      <c r="F23" s="104">
        <v>60</v>
      </c>
      <c r="G23" s="11" t="str">
        <f t="shared" si="0"/>
        <v>Trung bình</v>
      </c>
      <c r="H23" s="52">
        <v>1</v>
      </c>
      <c r="I23" s="11"/>
    </row>
    <row r="24" spans="1:9" ht="17.45" customHeight="1" x14ac:dyDescent="0.25">
      <c r="A24" s="13">
        <v>4</v>
      </c>
      <c r="B24" s="55" t="s">
        <v>119</v>
      </c>
      <c r="C24" s="56" t="s">
        <v>120</v>
      </c>
      <c r="D24" s="57" t="s">
        <v>35</v>
      </c>
      <c r="E24" s="129">
        <v>51</v>
      </c>
      <c r="F24" s="104">
        <v>51</v>
      </c>
      <c r="G24" s="11" t="str">
        <f t="shared" si="0"/>
        <v>Trung bình</v>
      </c>
      <c r="H24" s="52">
        <v>1</v>
      </c>
      <c r="I24" s="11"/>
    </row>
    <row r="25" spans="1:9" ht="17.45" customHeight="1" x14ac:dyDescent="0.25">
      <c r="A25" s="13">
        <v>5</v>
      </c>
      <c r="B25" s="55" t="s">
        <v>121</v>
      </c>
      <c r="C25" s="56" t="s">
        <v>122</v>
      </c>
      <c r="D25" s="57" t="s">
        <v>123</v>
      </c>
      <c r="E25" s="129">
        <v>73</v>
      </c>
      <c r="F25" s="104">
        <v>73</v>
      </c>
      <c r="G25" s="11" t="str">
        <f t="shared" si="0"/>
        <v>Khá</v>
      </c>
      <c r="H25" s="52">
        <v>1</v>
      </c>
      <c r="I25" s="11"/>
    </row>
    <row r="26" spans="1:9" ht="17.45" customHeight="1" x14ac:dyDescent="0.25">
      <c r="A26" s="13">
        <v>6</v>
      </c>
      <c r="B26" s="55" t="s">
        <v>124</v>
      </c>
      <c r="C26" s="56" t="s">
        <v>125</v>
      </c>
      <c r="D26" s="57" t="s">
        <v>126</v>
      </c>
      <c r="E26" s="129">
        <v>63</v>
      </c>
      <c r="F26" s="104">
        <v>63</v>
      </c>
      <c r="G26" s="11" t="str">
        <f t="shared" si="0"/>
        <v>Trung bình</v>
      </c>
      <c r="H26" s="52">
        <v>1</v>
      </c>
      <c r="I26" s="11"/>
    </row>
    <row r="27" spans="1:9" ht="17.45" customHeight="1" x14ac:dyDescent="0.25">
      <c r="A27" s="13">
        <v>7</v>
      </c>
      <c r="B27" s="55" t="s">
        <v>127</v>
      </c>
      <c r="C27" s="56" t="s">
        <v>128</v>
      </c>
      <c r="D27" s="57" t="s">
        <v>45</v>
      </c>
      <c r="E27" s="129">
        <v>48</v>
      </c>
      <c r="F27" s="104">
        <v>50</v>
      </c>
      <c r="G27" s="11" t="str">
        <f t="shared" si="0"/>
        <v>Trung bình</v>
      </c>
      <c r="H27" s="52">
        <v>1</v>
      </c>
      <c r="I27" s="11"/>
    </row>
    <row r="28" spans="1:9" ht="17.45" customHeight="1" x14ac:dyDescent="0.25">
      <c r="A28" s="13">
        <v>8</v>
      </c>
      <c r="B28" s="55" t="s">
        <v>129</v>
      </c>
      <c r="C28" s="56" t="s">
        <v>130</v>
      </c>
      <c r="D28" s="57" t="s">
        <v>48</v>
      </c>
      <c r="E28" s="129">
        <v>56</v>
      </c>
      <c r="F28" s="104">
        <v>56</v>
      </c>
      <c r="G28" s="11" t="str">
        <f t="shared" si="0"/>
        <v>Trung bình</v>
      </c>
      <c r="H28" s="52">
        <v>1</v>
      </c>
      <c r="I28" s="11"/>
    </row>
    <row r="29" spans="1:9" ht="17.45" customHeight="1" x14ac:dyDescent="0.25">
      <c r="A29" s="13">
        <v>9</v>
      </c>
      <c r="B29" s="55" t="s">
        <v>131</v>
      </c>
      <c r="C29" s="56" t="s">
        <v>132</v>
      </c>
      <c r="D29" s="57" t="s">
        <v>133</v>
      </c>
      <c r="E29" s="129">
        <v>47</v>
      </c>
      <c r="F29" s="104">
        <v>50</v>
      </c>
      <c r="G29" s="11" t="str">
        <f t="shared" si="0"/>
        <v>Trung bình</v>
      </c>
      <c r="H29" s="52">
        <v>1</v>
      </c>
      <c r="I29" s="11"/>
    </row>
    <row r="30" spans="1:9" ht="17.45" customHeight="1" x14ac:dyDescent="0.25">
      <c r="A30" s="13">
        <v>10</v>
      </c>
      <c r="B30" s="55" t="s">
        <v>134</v>
      </c>
      <c r="C30" s="56" t="s">
        <v>135</v>
      </c>
      <c r="D30" s="57" t="s">
        <v>46</v>
      </c>
      <c r="E30" s="129">
        <v>47</v>
      </c>
      <c r="F30" s="104">
        <v>50</v>
      </c>
      <c r="G30" s="11" t="str">
        <f t="shared" si="0"/>
        <v>Trung bình</v>
      </c>
      <c r="H30" s="52">
        <v>1</v>
      </c>
      <c r="I30" s="11"/>
    </row>
    <row r="31" spans="1:9" ht="17.45" customHeight="1" x14ac:dyDescent="0.25">
      <c r="A31" s="13">
        <v>11</v>
      </c>
      <c r="B31" s="55" t="s">
        <v>136</v>
      </c>
      <c r="C31" s="56" t="s">
        <v>137</v>
      </c>
      <c r="D31" s="57" t="s">
        <v>36</v>
      </c>
      <c r="E31" s="129">
        <v>56</v>
      </c>
      <c r="F31" s="104">
        <v>50</v>
      </c>
      <c r="G31" s="11" t="str">
        <f t="shared" si="0"/>
        <v>Trung bình</v>
      </c>
      <c r="H31" s="52">
        <v>1</v>
      </c>
      <c r="I31" s="11"/>
    </row>
    <row r="32" spans="1:9" s="137" customFormat="1" ht="17.45" customHeight="1" x14ac:dyDescent="0.25">
      <c r="A32" s="130">
        <v>12</v>
      </c>
      <c r="B32" s="130" t="s">
        <v>138</v>
      </c>
      <c r="C32" s="131" t="s">
        <v>139</v>
      </c>
      <c r="D32" s="132" t="s">
        <v>37</v>
      </c>
      <c r="E32" s="133">
        <v>0</v>
      </c>
      <c r="F32" s="134">
        <v>0</v>
      </c>
      <c r="G32" s="135" t="str">
        <f t="shared" si="0"/>
        <v>Không XL</v>
      </c>
      <c r="H32" s="136">
        <v>1</v>
      </c>
      <c r="I32" s="135"/>
    </row>
    <row r="33" spans="1:9" ht="17.45" customHeight="1" x14ac:dyDescent="0.25">
      <c r="A33" s="13">
        <v>13</v>
      </c>
      <c r="B33" s="55" t="s">
        <v>140</v>
      </c>
      <c r="C33" s="56" t="s">
        <v>141</v>
      </c>
      <c r="D33" s="57" t="s">
        <v>37</v>
      </c>
      <c r="E33" s="129">
        <v>53</v>
      </c>
      <c r="F33" s="104">
        <v>53</v>
      </c>
      <c r="G33" s="11" t="str">
        <f t="shared" si="0"/>
        <v>Trung bình</v>
      </c>
      <c r="H33" s="52">
        <v>1</v>
      </c>
      <c r="I33" s="11"/>
    </row>
    <row r="34" spans="1:9" s="137" customFormat="1" ht="17.45" customHeight="1" x14ac:dyDescent="0.25">
      <c r="A34" s="130">
        <v>14</v>
      </c>
      <c r="B34" s="130" t="s">
        <v>142</v>
      </c>
      <c r="C34" s="131" t="s">
        <v>143</v>
      </c>
      <c r="D34" s="132" t="s">
        <v>37</v>
      </c>
      <c r="E34" s="133">
        <v>0</v>
      </c>
      <c r="F34" s="134">
        <v>0</v>
      </c>
      <c r="G34" s="135" t="str">
        <f t="shared" si="0"/>
        <v>Không XL</v>
      </c>
      <c r="H34" s="136">
        <v>1</v>
      </c>
      <c r="I34" s="135"/>
    </row>
    <row r="35" spans="1:9" s="137" customFormat="1" ht="17.45" customHeight="1" x14ac:dyDescent="0.25">
      <c r="A35" s="130">
        <v>15</v>
      </c>
      <c r="B35" s="130" t="s">
        <v>144</v>
      </c>
      <c r="C35" s="131" t="s">
        <v>145</v>
      </c>
      <c r="D35" s="132" t="s">
        <v>38</v>
      </c>
      <c r="E35" s="133">
        <v>0</v>
      </c>
      <c r="F35" s="134">
        <v>0</v>
      </c>
      <c r="G35" s="135" t="str">
        <f t="shared" si="0"/>
        <v>Không XL</v>
      </c>
      <c r="H35" s="136">
        <v>1</v>
      </c>
      <c r="I35" s="135"/>
    </row>
    <row r="36" spans="1:9" s="137" customFormat="1" ht="17.45" customHeight="1" x14ac:dyDescent="0.25">
      <c r="A36" s="130">
        <v>16</v>
      </c>
      <c r="B36" s="130" t="s">
        <v>146</v>
      </c>
      <c r="C36" s="131" t="s">
        <v>147</v>
      </c>
      <c r="D36" s="132" t="s">
        <v>148</v>
      </c>
      <c r="E36" s="133">
        <v>0</v>
      </c>
      <c r="F36" s="134">
        <v>0</v>
      </c>
      <c r="G36" s="135" t="str">
        <f t="shared" si="0"/>
        <v>Không XL</v>
      </c>
      <c r="H36" s="136">
        <v>1</v>
      </c>
      <c r="I36" s="135"/>
    </row>
    <row r="37" spans="1:9" ht="17.45" customHeight="1" x14ac:dyDescent="0.25">
      <c r="A37" s="13">
        <v>17</v>
      </c>
      <c r="B37" s="55" t="s">
        <v>149</v>
      </c>
      <c r="C37" s="56" t="s">
        <v>150</v>
      </c>
      <c r="D37" s="57" t="s">
        <v>49</v>
      </c>
      <c r="E37" s="129">
        <v>62</v>
      </c>
      <c r="F37" s="104">
        <v>62</v>
      </c>
      <c r="G37" s="11" t="str">
        <f t="shared" si="0"/>
        <v>Trung bình</v>
      </c>
      <c r="H37" s="52">
        <v>1</v>
      </c>
      <c r="I37" s="11"/>
    </row>
    <row r="38" spans="1:9" ht="17.45" customHeight="1" x14ac:dyDescent="0.25">
      <c r="A38" s="13">
        <v>18</v>
      </c>
      <c r="B38" s="55" t="s">
        <v>151</v>
      </c>
      <c r="C38" s="56" t="s">
        <v>152</v>
      </c>
      <c r="D38" s="57" t="s">
        <v>50</v>
      </c>
      <c r="E38" s="129">
        <v>69</v>
      </c>
      <c r="F38" s="104">
        <v>70</v>
      </c>
      <c r="G38" s="11" t="str">
        <f t="shared" si="0"/>
        <v>Khá</v>
      </c>
      <c r="H38" s="52">
        <v>1</v>
      </c>
      <c r="I38" s="11"/>
    </row>
    <row r="39" spans="1:9" s="137" customFormat="1" ht="17.45" customHeight="1" x14ac:dyDescent="0.25">
      <c r="A39" s="130">
        <v>19</v>
      </c>
      <c r="B39" s="130" t="s">
        <v>153</v>
      </c>
      <c r="C39" s="131" t="s">
        <v>47</v>
      </c>
      <c r="D39" s="132" t="s">
        <v>50</v>
      </c>
      <c r="E39" s="133">
        <v>0</v>
      </c>
      <c r="F39" s="134">
        <v>0</v>
      </c>
      <c r="G39" s="135" t="str">
        <f t="shared" si="0"/>
        <v>Không XL</v>
      </c>
      <c r="H39" s="136">
        <v>1</v>
      </c>
      <c r="I39" s="138"/>
    </row>
    <row r="40" spans="1:9" ht="17.45" customHeight="1" x14ac:dyDescent="0.25">
      <c r="A40" s="13">
        <v>20</v>
      </c>
      <c r="B40" s="55" t="s">
        <v>154</v>
      </c>
      <c r="C40" s="56" t="s">
        <v>155</v>
      </c>
      <c r="D40" s="57" t="s">
        <v>156</v>
      </c>
      <c r="E40" s="129">
        <v>49</v>
      </c>
      <c r="F40" s="104">
        <v>50</v>
      </c>
      <c r="G40" s="11" t="str">
        <f t="shared" si="0"/>
        <v>Trung bình</v>
      </c>
      <c r="H40" s="52">
        <v>1</v>
      </c>
      <c r="I40" s="11"/>
    </row>
    <row r="41" spans="1:9" ht="17.45" customHeight="1" x14ac:dyDescent="0.25">
      <c r="A41" s="13">
        <v>21</v>
      </c>
      <c r="B41" s="55" t="s">
        <v>157</v>
      </c>
      <c r="C41" s="56" t="s">
        <v>158</v>
      </c>
      <c r="D41" s="57" t="s">
        <v>159</v>
      </c>
      <c r="E41" s="129">
        <v>48</v>
      </c>
      <c r="F41" s="104">
        <v>50</v>
      </c>
      <c r="G41" s="11" t="str">
        <f t="shared" si="0"/>
        <v>Trung bình</v>
      </c>
      <c r="H41" s="52">
        <v>1</v>
      </c>
      <c r="I41" s="11"/>
    </row>
    <row r="42" spans="1:9" ht="17.45" customHeight="1" x14ac:dyDescent="0.25">
      <c r="A42" s="13">
        <v>22</v>
      </c>
      <c r="B42" s="55" t="s">
        <v>160</v>
      </c>
      <c r="C42" s="56" t="s">
        <v>39</v>
      </c>
      <c r="D42" s="57" t="s">
        <v>159</v>
      </c>
      <c r="E42" s="129">
        <v>46</v>
      </c>
      <c r="F42" s="104">
        <v>50</v>
      </c>
      <c r="G42" s="11" t="str">
        <f t="shared" si="0"/>
        <v>Trung bình</v>
      </c>
      <c r="H42" s="52">
        <v>1</v>
      </c>
      <c r="I42" s="11"/>
    </row>
    <row r="43" spans="1:9" ht="17.45" customHeight="1" x14ac:dyDescent="0.25">
      <c r="A43" s="13">
        <v>23</v>
      </c>
      <c r="B43" s="55" t="s">
        <v>161</v>
      </c>
      <c r="C43" s="56" t="s">
        <v>162</v>
      </c>
      <c r="D43" s="57" t="s">
        <v>40</v>
      </c>
      <c r="E43" s="129">
        <v>61</v>
      </c>
      <c r="F43" s="104">
        <v>53</v>
      </c>
      <c r="G43" s="11" t="str">
        <f t="shared" si="0"/>
        <v>Trung bình</v>
      </c>
      <c r="H43" s="52">
        <v>1</v>
      </c>
      <c r="I43" s="61"/>
    </row>
    <row r="44" spans="1:9" ht="17.45" customHeight="1" x14ac:dyDescent="0.25">
      <c r="A44" s="13">
        <v>24</v>
      </c>
      <c r="B44" s="55" t="s">
        <v>163</v>
      </c>
      <c r="C44" s="56" t="s">
        <v>164</v>
      </c>
      <c r="D44" s="57" t="s">
        <v>165</v>
      </c>
      <c r="E44" s="129">
        <v>100</v>
      </c>
      <c r="F44" s="104">
        <v>70</v>
      </c>
      <c r="G44" s="11" t="str">
        <f t="shared" si="0"/>
        <v>Khá</v>
      </c>
      <c r="H44" s="52">
        <v>1</v>
      </c>
      <c r="I44" s="11"/>
    </row>
    <row r="45" spans="1:9" ht="17.45" customHeight="1" x14ac:dyDescent="0.25">
      <c r="A45" s="13">
        <v>25</v>
      </c>
      <c r="B45" s="55" t="s">
        <v>166</v>
      </c>
      <c r="C45" s="56" t="s">
        <v>51</v>
      </c>
      <c r="D45" s="57" t="s">
        <v>167</v>
      </c>
      <c r="E45" s="129">
        <v>46</v>
      </c>
      <c r="F45" s="104">
        <v>50</v>
      </c>
      <c r="G45" s="11" t="str">
        <f t="shared" si="0"/>
        <v>Trung bình</v>
      </c>
      <c r="H45" s="52">
        <v>1</v>
      </c>
      <c r="I45" s="11"/>
    </row>
    <row r="46" spans="1:9" ht="17.45" customHeight="1" x14ac:dyDescent="0.25">
      <c r="A46" s="13">
        <v>26</v>
      </c>
      <c r="B46" s="55" t="s">
        <v>168</v>
      </c>
      <c r="C46" s="56" t="s">
        <v>169</v>
      </c>
      <c r="D46" s="57" t="s">
        <v>167</v>
      </c>
      <c r="E46" s="129">
        <v>45</v>
      </c>
      <c r="F46" s="104">
        <v>50</v>
      </c>
      <c r="G46" s="11" t="str">
        <f t="shared" si="0"/>
        <v>Trung bình</v>
      </c>
      <c r="H46" s="52">
        <v>1</v>
      </c>
      <c r="I46" s="11"/>
    </row>
    <row r="47" spans="1:9" s="137" customFormat="1" ht="17.45" customHeight="1" x14ac:dyDescent="0.25">
      <c r="A47" s="130">
        <v>27</v>
      </c>
      <c r="B47" s="130" t="s">
        <v>170</v>
      </c>
      <c r="C47" s="131" t="s">
        <v>171</v>
      </c>
      <c r="D47" s="132" t="s">
        <v>167</v>
      </c>
      <c r="E47" s="133">
        <v>0</v>
      </c>
      <c r="F47" s="134">
        <v>0</v>
      </c>
      <c r="G47" s="135" t="str">
        <f t="shared" si="0"/>
        <v>Không XL</v>
      </c>
      <c r="H47" s="136">
        <v>1</v>
      </c>
      <c r="I47" s="135"/>
    </row>
    <row r="48" spans="1:9" ht="17.45" customHeight="1" x14ac:dyDescent="0.25">
      <c r="A48" s="13">
        <v>28</v>
      </c>
      <c r="B48" s="55" t="s">
        <v>172</v>
      </c>
      <c r="C48" s="56" t="s">
        <v>173</v>
      </c>
      <c r="D48" s="57" t="s">
        <v>174</v>
      </c>
      <c r="E48" s="129">
        <v>62</v>
      </c>
      <c r="F48" s="104">
        <v>62</v>
      </c>
      <c r="G48" s="11" t="str">
        <f t="shared" si="0"/>
        <v>Trung bình</v>
      </c>
      <c r="H48" s="52">
        <v>1</v>
      </c>
      <c r="I48" s="11"/>
    </row>
    <row r="49" spans="1:9" ht="17.45" customHeight="1" x14ac:dyDescent="0.25">
      <c r="A49" s="13">
        <v>29</v>
      </c>
      <c r="B49" s="55" t="s">
        <v>175</v>
      </c>
      <c r="C49" s="56" t="s">
        <v>176</v>
      </c>
      <c r="D49" s="57" t="s">
        <v>174</v>
      </c>
      <c r="E49" s="129">
        <v>100</v>
      </c>
      <c r="F49" s="104">
        <v>60</v>
      </c>
      <c r="G49" s="11" t="str">
        <f t="shared" si="0"/>
        <v>Trung bình</v>
      </c>
      <c r="H49" s="52">
        <v>1</v>
      </c>
      <c r="I49" s="11"/>
    </row>
    <row r="50" spans="1:9" ht="17.45" customHeight="1" x14ac:dyDescent="0.25">
      <c r="A50" s="13">
        <v>30</v>
      </c>
      <c r="B50" s="55" t="s">
        <v>177</v>
      </c>
      <c r="C50" s="56" t="s">
        <v>178</v>
      </c>
      <c r="D50" s="57" t="s">
        <v>179</v>
      </c>
      <c r="E50" s="129">
        <v>53</v>
      </c>
      <c r="F50" s="104">
        <v>53</v>
      </c>
      <c r="G50" s="11" t="str">
        <f t="shared" si="0"/>
        <v>Trung bình</v>
      </c>
      <c r="H50" s="52">
        <v>1</v>
      </c>
      <c r="I50" s="11"/>
    </row>
    <row r="51" spans="1:9" ht="17.45" customHeight="1" x14ac:dyDescent="0.25">
      <c r="A51" s="13">
        <v>31</v>
      </c>
      <c r="B51" s="55" t="s">
        <v>180</v>
      </c>
      <c r="C51" s="56" t="s">
        <v>181</v>
      </c>
      <c r="D51" s="57" t="s">
        <v>52</v>
      </c>
      <c r="E51" s="129">
        <v>59</v>
      </c>
      <c r="F51" s="104">
        <v>59</v>
      </c>
      <c r="G51" s="11" t="str">
        <f t="shared" si="0"/>
        <v>Trung bình</v>
      </c>
      <c r="H51" s="52">
        <v>1</v>
      </c>
      <c r="I51" s="11"/>
    </row>
    <row r="52" spans="1:9" ht="17.45" customHeight="1" x14ac:dyDescent="0.25">
      <c r="A52" s="13">
        <v>32</v>
      </c>
      <c r="B52" s="55" t="s">
        <v>182</v>
      </c>
      <c r="C52" s="56" t="s">
        <v>183</v>
      </c>
      <c r="D52" s="57" t="s">
        <v>184</v>
      </c>
      <c r="E52" s="129">
        <v>69</v>
      </c>
      <c r="F52" s="104">
        <v>59</v>
      </c>
      <c r="G52" s="11" t="str">
        <f t="shared" si="0"/>
        <v>Trung bình</v>
      </c>
      <c r="H52" s="52">
        <v>1</v>
      </c>
      <c r="I52" s="11"/>
    </row>
    <row r="53" spans="1:9" ht="17.45" customHeight="1" x14ac:dyDescent="0.25">
      <c r="A53" s="13">
        <v>33</v>
      </c>
      <c r="B53" s="55" t="s">
        <v>185</v>
      </c>
      <c r="C53" s="56" t="s">
        <v>186</v>
      </c>
      <c r="D53" s="57" t="s">
        <v>187</v>
      </c>
      <c r="E53" s="129">
        <v>52</v>
      </c>
      <c r="F53" s="104">
        <v>52</v>
      </c>
      <c r="G53" s="11" t="str">
        <f t="shared" si="0"/>
        <v>Trung bình</v>
      </c>
      <c r="H53" s="52">
        <v>1</v>
      </c>
      <c r="I53" s="11"/>
    </row>
    <row r="54" spans="1:9" ht="17.45" customHeight="1" x14ac:dyDescent="0.25">
      <c r="A54" s="13">
        <v>34</v>
      </c>
      <c r="B54" s="55" t="s">
        <v>188</v>
      </c>
      <c r="C54" s="56" t="s">
        <v>189</v>
      </c>
      <c r="D54" s="57" t="s">
        <v>190</v>
      </c>
      <c r="E54" s="129">
        <v>79</v>
      </c>
      <c r="F54" s="104">
        <v>54</v>
      </c>
      <c r="G54" s="11" t="str">
        <f t="shared" si="0"/>
        <v>Trung bình</v>
      </c>
      <c r="H54" s="52">
        <v>1</v>
      </c>
      <c r="I54" s="11"/>
    </row>
    <row r="55" spans="1:9" ht="10.5" customHeight="1" x14ac:dyDescent="0.25"/>
    <row r="56" spans="1:9" s="3" customFormat="1" ht="26.25" customHeight="1" x14ac:dyDescent="0.25">
      <c r="B56" s="1" t="s">
        <v>20</v>
      </c>
      <c r="D56" s="88"/>
      <c r="E56" s="4"/>
      <c r="F56" s="4"/>
      <c r="G56" s="4"/>
      <c r="I56" s="59"/>
    </row>
    <row r="57" spans="1:9" s="3" customFormat="1" ht="41.25" customHeight="1" x14ac:dyDescent="0.25">
      <c r="B57" s="17">
        <v>40</v>
      </c>
      <c r="C57" s="179" t="s">
        <v>21</v>
      </c>
      <c r="D57" s="180"/>
      <c r="E57" s="80" t="s">
        <v>22</v>
      </c>
      <c r="F57" s="181" t="s">
        <v>23</v>
      </c>
      <c r="G57" s="181"/>
      <c r="I57" s="59"/>
    </row>
    <row r="58" spans="1:9" s="3" customFormat="1" ht="15.75" x14ac:dyDescent="0.25">
      <c r="C58" s="16" t="s">
        <v>24</v>
      </c>
      <c r="D58" s="19"/>
      <c r="E58" s="12">
        <f>COUNTIF($G$21:$G$54,"Xuất sắc")</f>
        <v>0</v>
      </c>
      <c r="F58" s="177">
        <f>E58/$A$54</f>
        <v>0</v>
      </c>
      <c r="G58" s="177"/>
      <c r="I58" s="59"/>
    </row>
    <row r="59" spans="1:9" s="3" customFormat="1" ht="15.75" x14ac:dyDescent="0.25">
      <c r="C59" s="16" t="s">
        <v>25</v>
      </c>
      <c r="D59" s="19"/>
      <c r="E59" s="12">
        <f>COUNTIF($G$21:$G$54,"Tốt")</f>
        <v>0</v>
      </c>
      <c r="F59" s="177">
        <f t="shared" ref="F59:F63" si="1">E59/$A$54</f>
        <v>0</v>
      </c>
      <c r="G59" s="177"/>
      <c r="I59" s="59"/>
    </row>
    <row r="60" spans="1:9" s="3" customFormat="1" ht="15.75" x14ac:dyDescent="0.25">
      <c r="C60" s="16" t="s">
        <v>26</v>
      </c>
      <c r="D60" s="19"/>
      <c r="E60" s="12">
        <f>COUNTIF($G$21:$G$54,"Khá")</f>
        <v>3</v>
      </c>
      <c r="F60" s="177">
        <f t="shared" si="1"/>
        <v>8.8235294117647065E-2</v>
      </c>
      <c r="G60" s="177"/>
      <c r="I60" s="59"/>
    </row>
    <row r="61" spans="1:9" s="3" customFormat="1" ht="15.75" x14ac:dyDescent="0.25">
      <c r="C61" s="16" t="s">
        <v>27</v>
      </c>
      <c r="D61" s="19"/>
      <c r="E61" s="12">
        <f>COUNTIF($G$21:$G$54,"Trung bình")</f>
        <v>25</v>
      </c>
      <c r="F61" s="177">
        <f t="shared" si="1"/>
        <v>0.73529411764705888</v>
      </c>
      <c r="G61" s="177"/>
      <c r="I61" s="59"/>
    </row>
    <row r="62" spans="1:9" s="3" customFormat="1" ht="15.75" x14ac:dyDescent="0.25">
      <c r="C62" s="16" t="s">
        <v>28</v>
      </c>
      <c r="D62" s="19"/>
      <c r="E62" s="12">
        <f>COUNTIF($G$21:$G$54,"Yếu")</f>
        <v>0</v>
      </c>
      <c r="F62" s="177">
        <f t="shared" si="1"/>
        <v>0</v>
      </c>
      <c r="G62" s="177"/>
      <c r="I62" s="59"/>
    </row>
    <row r="63" spans="1:9" s="3" customFormat="1" ht="15.75" x14ac:dyDescent="0.25">
      <c r="C63" s="16" t="s">
        <v>33</v>
      </c>
      <c r="D63" s="19"/>
      <c r="E63" s="12">
        <f>COUNTIF($G$21:$G$54,"Không XL")</f>
        <v>6</v>
      </c>
      <c r="F63" s="177">
        <f t="shared" si="1"/>
        <v>0.17647058823529413</v>
      </c>
      <c r="G63" s="177"/>
      <c r="I63" s="59"/>
    </row>
    <row r="65" spans="1:9" ht="57" customHeight="1" x14ac:dyDescent="0.25">
      <c r="A65" s="178" t="s">
        <v>102</v>
      </c>
      <c r="B65" s="178"/>
      <c r="C65" s="178"/>
      <c r="D65" s="178"/>
      <c r="E65" s="178"/>
      <c r="F65" s="178"/>
      <c r="G65" s="178"/>
      <c r="H65" s="178"/>
      <c r="I65" s="178"/>
    </row>
    <row r="67" spans="1:9" s="6" customFormat="1" x14ac:dyDescent="0.25">
      <c r="B67" s="175" t="s">
        <v>29</v>
      </c>
      <c r="C67" s="175"/>
      <c r="D67" s="175"/>
      <c r="E67" s="175"/>
      <c r="F67" s="175" t="s">
        <v>30</v>
      </c>
      <c r="G67" s="175"/>
      <c r="H67" s="175"/>
      <c r="I67" s="175"/>
    </row>
    <row r="72" spans="1:9" x14ac:dyDescent="0.25">
      <c r="B72" s="175"/>
      <c r="C72" s="175"/>
      <c r="D72" s="175"/>
      <c r="E72" s="175"/>
      <c r="F72" s="175"/>
      <c r="G72" s="175"/>
      <c r="H72" s="175"/>
      <c r="I72" s="175"/>
    </row>
    <row r="73" spans="1:9" x14ac:dyDescent="0.25">
      <c r="A73" s="171" t="s">
        <v>31</v>
      </c>
      <c r="B73" s="171"/>
      <c r="C73" s="171"/>
      <c r="D73" s="171"/>
      <c r="E73" s="171"/>
      <c r="F73" s="171"/>
      <c r="G73" s="171"/>
      <c r="H73" s="171"/>
      <c r="I73" s="171"/>
    </row>
    <row r="74" spans="1:9" ht="35.450000000000003" customHeight="1" x14ac:dyDescent="0.25">
      <c r="A74" s="172" t="s">
        <v>193</v>
      </c>
      <c r="B74" s="173"/>
      <c r="C74" s="173"/>
      <c r="D74" s="173"/>
      <c r="E74" s="173"/>
      <c r="F74" s="173"/>
      <c r="G74" s="173"/>
      <c r="H74" s="173"/>
      <c r="I74" s="173"/>
    </row>
    <row r="76" spans="1:9" x14ac:dyDescent="0.25">
      <c r="C76" s="174" t="s">
        <v>103</v>
      </c>
      <c r="D76" s="174"/>
      <c r="E76" s="174"/>
      <c r="F76" s="174"/>
      <c r="G76" s="174"/>
      <c r="H76" s="174"/>
      <c r="I76" s="174"/>
    </row>
    <row r="77" spans="1:9" x14ac:dyDescent="0.25">
      <c r="F77" s="175" t="s">
        <v>32</v>
      </c>
      <c r="G77" s="175"/>
      <c r="H77" s="175"/>
    </row>
  </sheetData>
  <mergeCells count="31">
    <mergeCell ref="F77:H77"/>
    <mergeCell ref="C19:D20"/>
    <mergeCell ref="B72:E72"/>
    <mergeCell ref="F67:I67"/>
    <mergeCell ref="F72:I72"/>
    <mergeCell ref="A73:I73"/>
    <mergeCell ref="F19:H19"/>
    <mergeCell ref="I19:I20"/>
    <mergeCell ref="C57:D57"/>
    <mergeCell ref="B67:E67"/>
    <mergeCell ref="E19:E20"/>
    <mergeCell ref="A65:I65"/>
    <mergeCell ref="C76:I76"/>
    <mergeCell ref="A5:I5"/>
    <mergeCell ref="A17:I17"/>
    <mergeCell ref="A19:A20"/>
    <mergeCell ref="B19:B20"/>
    <mergeCell ref="A74:I74"/>
    <mergeCell ref="B15:I15"/>
    <mergeCell ref="F57:G57"/>
    <mergeCell ref="F58:G58"/>
    <mergeCell ref="F59:G59"/>
    <mergeCell ref="F60:G60"/>
    <mergeCell ref="F61:G61"/>
    <mergeCell ref="F62:G62"/>
    <mergeCell ref="F63:G63"/>
    <mergeCell ref="A1:D1"/>
    <mergeCell ref="A2:D2"/>
    <mergeCell ref="A3:D3"/>
    <mergeCell ref="E2:I2"/>
    <mergeCell ref="F3:I3"/>
  </mergeCells>
  <pageMargins left="0.5" right="0.34" top="0.57999999999999996" bottom="0.37" header="0.33" footer="0.15748031496063"/>
  <pageSetup paperSize="9" orientation="portrait" r:id="rId1"/>
  <headerFooter differentFirst="1">
    <oddHeader>&amp;C&amp;"Times New Roman,Regular"&amp;P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55"/>
  <sheetViews>
    <sheetView topLeftCell="A22" workbookViewId="0">
      <selection activeCell="A35" sqref="A35:XFD35"/>
    </sheetView>
  </sheetViews>
  <sheetFormatPr defaultRowHeight="15" x14ac:dyDescent="0.25"/>
  <cols>
    <col min="1" max="1" width="5" style="50" customWidth="1"/>
    <col min="2" max="2" width="10.140625" style="50" customWidth="1"/>
    <col min="3" max="3" width="20.85546875" style="50" customWidth="1"/>
    <col min="4" max="4" width="8.28515625" style="72" customWidth="1"/>
    <col min="5" max="10" width="6.28515625" style="72" customWidth="1"/>
    <col min="11" max="26" width="5.42578125" style="50" customWidth="1"/>
    <col min="27" max="27" width="7.42578125" style="50" customWidth="1"/>
    <col min="28" max="28" width="11" style="50" customWidth="1"/>
    <col min="29" max="30" width="8.28515625" style="50" customWidth="1"/>
    <col min="31" max="31" width="8.85546875" style="50" customWidth="1"/>
    <col min="32" max="32" width="13" style="50" customWidth="1"/>
    <col min="33" max="33" width="8.85546875" style="50" customWidth="1"/>
    <col min="34" max="254" width="9.140625" style="50"/>
    <col min="255" max="255" width="5" style="50" customWidth="1"/>
    <col min="256" max="256" width="10.140625" style="50" customWidth="1"/>
    <col min="257" max="257" width="20.85546875" style="50" customWidth="1"/>
    <col min="258" max="258" width="8.28515625" style="50" customWidth="1"/>
    <col min="259" max="264" width="6.28515625" style="50" customWidth="1"/>
    <col min="265" max="280" width="5.42578125" style="50" customWidth="1"/>
    <col min="281" max="281" width="7.42578125" style="50" customWidth="1"/>
    <col min="282" max="282" width="11" style="50" customWidth="1"/>
    <col min="283" max="284" width="8.28515625" style="50" customWidth="1"/>
    <col min="285" max="285" width="8.85546875" style="50" customWidth="1"/>
    <col min="286" max="286" width="13" style="50" customWidth="1"/>
    <col min="287" max="287" width="8.85546875" style="50" customWidth="1"/>
    <col min="288" max="510" width="9.140625" style="50"/>
    <col min="511" max="511" width="5" style="50" customWidth="1"/>
    <col min="512" max="512" width="10.140625" style="50" customWidth="1"/>
    <col min="513" max="513" width="20.85546875" style="50" customWidth="1"/>
    <col min="514" max="514" width="8.28515625" style="50" customWidth="1"/>
    <col min="515" max="520" width="6.28515625" style="50" customWidth="1"/>
    <col min="521" max="536" width="5.42578125" style="50" customWidth="1"/>
    <col min="537" max="537" width="7.42578125" style="50" customWidth="1"/>
    <col min="538" max="538" width="11" style="50" customWidth="1"/>
    <col min="539" max="540" width="8.28515625" style="50" customWidth="1"/>
    <col min="541" max="541" width="8.85546875" style="50" customWidth="1"/>
    <col min="542" max="542" width="13" style="50" customWidth="1"/>
    <col min="543" max="543" width="8.85546875" style="50" customWidth="1"/>
    <col min="544" max="766" width="9.140625" style="50"/>
    <col min="767" max="767" width="5" style="50" customWidth="1"/>
    <col min="768" max="768" width="10.140625" style="50" customWidth="1"/>
    <col min="769" max="769" width="20.85546875" style="50" customWidth="1"/>
    <col min="770" max="770" width="8.28515625" style="50" customWidth="1"/>
    <col min="771" max="776" width="6.28515625" style="50" customWidth="1"/>
    <col min="777" max="792" width="5.42578125" style="50" customWidth="1"/>
    <col min="793" max="793" width="7.42578125" style="50" customWidth="1"/>
    <col min="794" max="794" width="11" style="50" customWidth="1"/>
    <col min="795" max="796" width="8.28515625" style="50" customWidth="1"/>
    <col min="797" max="797" width="8.85546875" style="50" customWidth="1"/>
    <col min="798" max="798" width="13" style="50" customWidth="1"/>
    <col min="799" max="799" width="8.85546875" style="50" customWidth="1"/>
    <col min="800" max="1022" width="9.140625" style="50"/>
    <col min="1023" max="1023" width="5" style="50" customWidth="1"/>
    <col min="1024" max="1024" width="10.140625" style="50" customWidth="1"/>
    <col min="1025" max="1025" width="20.85546875" style="50" customWidth="1"/>
    <col min="1026" max="1026" width="8.28515625" style="50" customWidth="1"/>
    <col min="1027" max="1032" width="6.28515625" style="50" customWidth="1"/>
    <col min="1033" max="1048" width="5.42578125" style="50" customWidth="1"/>
    <col min="1049" max="1049" width="7.42578125" style="50" customWidth="1"/>
    <col min="1050" max="1050" width="11" style="50" customWidth="1"/>
    <col min="1051" max="1052" width="8.28515625" style="50" customWidth="1"/>
    <col min="1053" max="1053" width="8.85546875" style="50" customWidth="1"/>
    <col min="1054" max="1054" width="13" style="50" customWidth="1"/>
    <col min="1055" max="1055" width="8.85546875" style="50" customWidth="1"/>
    <col min="1056" max="1278" width="9.140625" style="50"/>
    <col min="1279" max="1279" width="5" style="50" customWidth="1"/>
    <col min="1280" max="1280" width="10.140625" style="50" customWidth="1"/>
    <col min="1281" max="1281" width="20.85546875" style="50" customWidth="1"/>
    <col min="1282" max="1282" width="8.28515625" style="50" customWidth="1"/>
    <col min="1283" max="1288" width="6.28515625" style="50" customWidth="1"/>
    <col min="1289" max="1304" width="5.42578125" style="50" customWidth="1"/>
    <col min="1305" max="1305" width="7.42578125" style="50" customWidth="1"/>
    <col min="1306" max="1306" width="11" style="50" customWidth="1"/>
    <col min="1307" max="1308" width="8.28515625" style="50" customWidth="1"/>
    <col min="1309" max="1309" width="8.85546875" style="50" customWidth="1"/>
    <col min="1310" max="1310" width="13" style="50" customWidth="1"/>
    <col min="1311" max="1311" width="8.85546875" style="50" customWidth="1"/>
    <col min="1312" max="1534" width="9.140625" style="50"/>
    <col min="1535" max="1535" width="5" style="50" customWidth="1"/>
    <col min="1536" max="1536" width="10.140625" style="50" customWidth="1"/>
    <col min="1537" max="1537" width="20.85546875" style="50" customWidth="1"/>
    <col min="1538" max="1538" width="8.28515625" style="50" customWidth="1"/>
    <col min="1539" max="1544" width="6.28515625" style="50" customWidth="1"/>
    <col min="1545" max="1560" width="5.42578125" style="50" customWidth="1"/>
    <col min="1561" max="1561" width="7.42578125" style="50" customWidth="1"/>
    <col min="1562" max="1562" width="11" style="50" customWidth="1"/>
    <col min="1563" max="1564" width="8.28515625" style="50" customWidth="1"/>
    <col min="1565" max="1565" width="8.85546875" style="50" customWidth="1"/>
    <col min="1566" max="1566" width="13" style="50" customWidth="1"/>
    <col min="1567" max="1567" width="8.85546875" style="50" customWidth="1"/>
    <col min="1568" max="1790" width="9.140625" style="50"/>
    <col min="1791" max="1791" width="5" style="50" customWidth="1"/>
    <col min="1792" max="1792" width="10.140625" style="50" customWidth="1"/>
    <col min="1793" max="1793" width="20.85546875" style="50" customWidth="1"/>
    <col min="1794" max="1794" width="8.28515625" style="50" customWidth="1"/>
    <col min="1795" max="1800" width="6.28515625" style="50" customWidth="1"/>
    <col min="1801" max="1816" width="5.42578125" style="50" customWidth="1"/>
    <col min="1817" max="1817" width="7.42578125" style="50" customWidth="1"/>
    <col min="1818" max="1818" width="11" style="50" customWidth="1"/>
    <col min="1819" max="1820" width="8.28515625" style="50" customWidth="1"/>
    <col min="1821" max="1821" width="8.85546875" style="50" customWidth="1"/>
    <col min="1822" max="1822" width="13" style="50" customWidth="1"/>
    <col min="1823" max="1823" width="8.85546875" style="50" customWidth="1"/>
    <col min="1824" max="2046" width="9.140625" style="50"/>
    <col min="2047" max="2047" width="5" style="50" customWidth="1"/>
    <col min="2048" max="2048" width="10.140625" style="50" customWidth="1"/>
    <col min="2049" max="2049" width="20.85546875" style="50" customWidth="1"/>
    <col min="2050" max="2050" width="8.28515625" style="50" customWidth="1"/>
    <col min="2051" max="2056" width="6.28515625" style="50" customWidth="1"/>
    <col min="2057" max="2072" width="5.42578125" style="50" customWidth="1"/>
    <col min="2073" max="2073" width="7.42578125" style="50" customWidth="1"/>
    <col min="2074" max="2074" width="11" style="50" customWidth="1"/>
    <col min="2075" max="2076" width="8.28515625" style="50" customWidth="1"/>
    <col min="2077" max="2077" width="8.85546875" style="50" customWidth="1"/>
    <col min="2078" max="2078" width="13" style="50" customWidth="1"/>
    <col min="2079" max="2079" width="8.85546875" style="50" customWidth="1"/>
    <col min="2080" max="2302" width="9.140625" style="50"/>
    <col min="2303" max="2303" width="5" style="50" customWidth="1"/>
    <col min="2304" max="2304" width="10.140625" style="50" customWidth="1"/>
    <col min="2305" max="2305" width="20.85546875" style="50" customWidth="1"/>
    <col min="2306" max="2306" width="8.28515625" style="50" customWidth="1"/>
    <col min="2307" max="2312" width="6.28515625" style="50" customWidth="1"/>
    <col min="2313" max="2328" width="5.42578125" style="50" customWidth="1"/>
    <col min="2329" max="2329" width="7.42578125" style="50" customWidth="1"/>
    <col min="2330" max="2330" width="11" style="50" customWidth="1"/>
    <col min="2331" max="2332" width="8.28515625" style="50" customWidth="1"/>
    <col min="2333" max="2333" width="8.85546875" style="50" customWidth="1"/>
    <col min="2334" max="2334" width="13" style="50" customWidth="1"/>
    <col min="2335" max="2335" width="8.85546875" style="50" customWidth="1"/>
    <col min="2336" max="2558" width="9.140625" style="50"/>
    <col min="2559" max="2559" width="5" style="50" customWidth="1"/>
    <col min="2560" max="2560" width="10.140625" style="50" customWidth="1"/>
    <col min="2561" max="2561" width="20.85546875" style="50" customWidth="1"/>
    <col min="2562" max="2562" width="8.28515625" style="50" customWidth="1"/>
    <col min="2563" max="2568" width="6.28515625" style="50" customWidth="1"/>
    <col min="2569" max="2584" width="5.42578125" style="50" customWidth="1"/>
    <col min="2585" max="2585" width="7.42578125" style="50" customWidth="1"/>
    <col min="2586" max="2586" width="11" style="50" customWidth="1"/>
    <col min="2587" max="2588" width="8.28515625" style="50" customWidth="1"/>
    <col min="2589" max="2589" width="8.85546875" style="50" customWidth="1"/>
    <col min="2590" max="2590" width="13" style="50" customWidth="1"/>
    <col min="2591" max="2591" width="8.85546875" style="50" customWidth="1"/>
    <col min="2592" max="2814" width="9.140625" style="50"/>
    <col min="2815" max="2815" width="5" style="50" customWidth="1"/>
    <col min="2816" max="2816" width="10.140625" style="50" customWidth="1"/>
    <col min="2817" max="2817" width="20.85546875" style="50" customWidth="1"/>
    <col min="2818" max="2818" width="8.28515625" style="50" customWidth="1"/>
    <col min="2819" max="2824" width="6.28515625" style="50" customWidth="1"/>
    <col min="2825" max="2840" width="5.42578125" style="50" customWidth="1"/>
    <col min="2841" max="2841" width="7.42578125" style="50" customWidth="1"/>
    <col min="2842" max="2842" width="11" style="50" customWidth="1"/>
    <col min="2843" max="2844" width="8.28515625" style="50" customWidth="1"/>
    <col min="2845" max="2845" width="8.85546875" style="50" customWidth="1"/>
    <col min="2846" max="2846" width="13" style="50" customWidth="1"/>
    <col min="2847" max="2847" width="8.85546875" style="50" customWidth="1"/>
    <col min="2848" max="3070" width="9.140625" style="50"/>
    <col min="3071" max="3071" width="5" style="50" customWidth="1"/>
    <col min="3072" max="3072" width="10.140625" style="50" customWidth="1"/>
    <col min="3073" max="3073" width="20.85546875" style="50" customWidth="1"/>
    <col min="3074" max="3074" width="8.28515625" style="50" customWidth="1"/>
    <col min="3075" max="3080" width="6.28515625" style="50" customWidth="1"/>
    <col min="3081" max="3096" width="5.42578125" style="50" customWidth="1"/>
    <col min="3097" max="3097" width="7.42578125" style="50" customWidth="1"/>
    <col min="3098" max="3098" width="11" style="50" customWidth="1"/>
    <col min="3099" max="3100" width="8.28515625" style="50" customWidth="1"/>
    <col min="3101" max="3101" width="8.85546875" style="50" customWidth="1"/>
    <col min="3102" max="3102" width="13" style="50" customWidth="1"/>
    <col min="3103" max="3103" width="8.85546875" style="50" customWidth="1"/>
    <col min="3104" max="3326" width="9.140625" style="50"/>
    <col min="3327" max="3327" width="5" style="50" customWidth="1"/>
    <col min="3328" max="3328" width="10.140625" style="50" customWidth="1"/>
    <col min="3329" max="3329" width="20.85546875" style="50" customWidth="1"/>
    <col min="3330" max="3330" width="8.28515625" style="50" customWidth="1"/>
    <col min="3331" max="3336" width="6.28515625" style="50" customWidth="1"/>
    <col min="3337" max="3352" width="5.42578125" style="50" customWidth="1"/>
    <col min="3353" max="3353" width="7.42578125" style="50" customWidth="1"/>
    <col min="3354" max="3354" width="11" style="50" customWidth="1"/>
    <col min="3355" max="3356" width="8.28515625" style="50" customWidth="1"/>
    <col min="3357" max="3357" width="8.85546875" style="50" customWidth="1"/>
    <col min="3358" max="3358" width="13" style="50" customWidth="1"/>
    <col min="3359" max="3359" width="8.85546875" style="50" customWidth="1"/>
    <col min="3360" max="3582" width="9.140625" style="50"/>
    <col min="3583" max="3583" width="5" style="50" customWidth="1"/>
    <col min="3584" max="3584" width="10.140625" style="50" customWidth="1"/>
    <col min="3585" max="3585" width="20.85546875" style="50" customWidth="1"/>
    <col min="3586" max="3586" width="8.28515625" style="50" customWidth="1"/>
    <col min="3587" max="3592" width="6.28515625" style="50" customWidth="1"/>
    <col min="3593" max="3608" width="5.42578125" style="50" customWidth="1"/>
    <col min="3609" max="3609" width="7.42578125" style="50" customWidth="1"/>
    <col min="3610" max="3610" width="11" style="50" customWidth="1"/>
    <col min="3611" max="3612" width="8.28515625" style="50" customWidth="1"/>
    <col min="3613" max="3613" width="8.85546875" style="50" customWidth="1"/>
    <col min="3614" max="3614" width="13" style="50" customWidth="1"/>
    <col min="3615" max="3615" width="8.85546875" style="50" customWidth="1"/>
    <col min="3616" max="3838" width="9.140625" style="50"/>
    <col min="3839" max="3839" width="5" style="50" customWidth="1"/>
    <col min="3840" max="3840" width="10.140625" style="50" customWidth="1"/>
    <col min="3841" max="3841" width="20.85546875" style="50" customWidth="1"/>
    <col min="3842" max="3842" width="8.28515625" style="50" customWidth="1"/>
    <col min="3843" max="3848" width="6.28515625" style="50" customWidth="1"/>
    <col min="3849" max="3864" width="5.42578125" style="50" customWidth="1"/>
    <col min="3865" max="3865" width="7.42578125" style="50" customWidth="1"/>
    <col min="3866" max="3866" width="11" style="50" customWidth="1"/>
    <col min="3867" max="3868" width="8.28515625" style="50" customWidth="1"/>
    <col min="3869" max="3869" width="8.85546875" style="50" customWidth="1"/>
    <col min="3870" max="3870" width="13" style="50" customWidth="1"/>
    <col min="3871" max="3871" width="8.85546875" style="50" customWidth="1"/>
    <col min="3872" max="4094" width="9.140625" style="50"/>
    <col min="4095" max="4095" width="5" style="50" customWidth="1"/>
    <col min="4096" max="4096" width="10.140625" style="50" customWidth="1"/>
    <col min="4097" max="4097" width="20.85546875" style="50" customWidth="1"/>
    <col min="4098" max="4098" width="8.28515625" style="50" customWidth="1"/>
    <col min="4099" max="4104" width="6.28515625" style="50" customWidth="1"/>
    <col min="4105" max="4120" width="5.42578125" style="50" customWidth="1"/>
    <col min="4121" max="4121" width="7.42578125" style="50" customWidth="1"/>
    <col min="4122" max="4122" width="11" style="50" customWidth="1"/>
    <col min="4123" max="4124" width="8.28515625" style="50" customWidth="1"/>
    <col min="4125" max="4125" width="8.85546875" style="50" customWidth="1"/>
    <col min="4126" max="4126" width="13" style="50" customWidth="1"/>
    <col min="4127" max="4127" width="8.85546875" style="50" customWidth="1"/>
    <col min="4128" max="4350" width="9.140625" style="50"/>
    <col min="4351" max="4351" width="5" style="50" customWidth="1"/>
    <col min="4352" max="4352" width="10.140625" style="50" customWidth="1"/>
    <col min="4353" max="4353" width="20.85546875" style="50" customWidth="1"/>
    <col min="4354" max="4354" width="8.28515625" style="50" customWidth="1"/>
    <col min="4355" max="4360" width="6.28515625" style="50" customWidth="1"/>
    <col min="4361" max="4376" width="5.42578125" style="50" customWidth="1"/>
    <col min="4377" max="4377" width="7.42578125" style="50" customWidth="1"/>
    <col min="4378" max="4378" width="11" style="50" customWidth="1"/>
    <col min="4379" max="4380" width="8.28515625" style="50" customWidth="1"/>
    <col min="4381" max="4381" width="8.85546875" style="50" customWidth="1"/>
    <col min="4382" max="4382" width="13" style="50" customWidth="1"/>
    <col min="4383" max="4383" width="8.85546875" style="50" customWidth="1"/>
    <col min="4384" max="4606" width="9.140625" style="50"/>
    <col min="4607" max="4607" width="5" style="50" customWidth="1"/>
    <col min="4608" max="4608" width="10.140625" style="50" customWidth="1"/>
    <col min="4609" max="4609" width="20.85546875" style="50" customWidth="1"/>
    <col min="4610" max="4610" width="8.28515625" style="50" customWidth="1"/>
    <col min="4611" max="4616" width="6.28515625" style="50" customWidth="1"/>
    <col min="4617" max="4632" width="5.42578125" style="50" customWidth="1"/>
    <col min="4633" max="4633" width="7.42578125" style="50" customWidth="1"/>
    <col min="4634" max="4634" width="11" style="50" customWidth="1"/>
    <col min="4635" max="4636" width="8.28515625" style="50" customWidth="1"/>
    <col min="4637" max="4637" width="8.85546875" style="50" customWidth="1"/>
    <col min="4638" max="4638" width="13" style="50" customWidth="1"/>
    <col min="4639" max="4639" width="8.85546875" style="50" customWidth="1"/>
    <col min="4640" max="4862" width="9.140625" style="50"/>
    <col min="4863" max="4863" width="5" style="50" customWidth="1"/>
    <col min="4864" max="4864" width="10.140625" style="50" customWidth="1"/>
    <col min="4865" max="4865" width="20.85546875" style="50" customWidth="1"/>
    <col min="4866" max="4866" width="8.28515625" style="50" customWidth="1"/>
    <col min="4867" max="4872" width="6.28515625" style="50" customWidth="1"/>
    <col min="4873" max="4888" width="5.42578125" style="50" customWidth="1"/>
    <col min="4889" max="4889" width="7.42578125" style="50" customWidth="1"/>
    <col min="4890" max="4890" width="11" style="50" customWidth="1"/>
    <col min="4891" max="4892" width="8.28515625" style="50" customWidth="1"/>
    <col min="4893" max="4893" width="8.85546875" style="50" customWidth="1"/>
    <col min="4894" max="4894" width="13" style="50" customWidth="1"/>
    <col min="4895" max="4895" width="8.85546875" style="50" customWidth="1"/>
    <col min="4896" max="5118" width="9.140625" style="50"/>
    <col min="5119" max="5119" width="5" style="50" customWidth="1"/>
    <col min="5120" max="5120" width="10.140625" style="50" customWidth="1"/>
    <col min="5121" max="5121" width="20.85546875" style="50" customWidth="1"/>
    <col min="5122" max="5122" width="8.28515625" style="50" customWidth="1"/>
    <col min="5123" max="5128" width="6.28515625" style="50" customWidth="1"/>
    <col min="5129" max="5144" width="5.42578125" style="50" customWidth="1"/>
    <col min="5145" max="5145" width="7.42578125" style="50" customWidth="1"/>
    <col min="5146" max="5146" width="11" style="50" customWidth="1"/>
    <col min="5147" max="5148" width="8.28515625" style="50" customWidth="1"/>
    <col min="5149" max="5149" width="8.85546875" style="50" customWidth="1"/>
    <col min="5150" max="5150" width="13" style="50" customWidth="1"/>
    <col min="5151" max="5151" width="8.85546875" style="50" customWidth="1"/>
    <col min="5152" max="5374" width="9.140625" style="50"/>
    <col min="5375" max="5375" width="5" style="50" customWidth="1"/>
    <col min="5376" max="5376" width="10.140625" style="50" customWidth="1"/>
    <col min="5377" max="5377" width="20.85546875" style="50" customWidth="1"/>
    <col min="5378" max="5378" width="8.28515625" style="50" customWidth="1"/>
    <col min="5379" max="5384" width="6.28515625" style="50" customWidth="1"/>
    <col min="5385" max="5400" width="5.42578125" style="50" customWidth="1"/>
    <col min="5401" max="5401" width="7.42578125" style="50" customWidth="1"/>
    <col min="5402" max="5402" width="11" style="50" customWidth="1"/>
    <col min="5403" max="5404" width="8.28515625" style="50" customWidth="1"/>
    <col min="5405" max="5405" width="8.85546875" style="50" customWidth="1"/>
    <col min="5406" max="5406" width="13" style="50" customWidth="1"/>
    <col min="5407" max="5407" width="8.85546875" style="50" customWidth="1"/>
    <col min="5408" max="5630" width="9.140625" style="50"/>
    <col min="5631" max="5631" width="5" style="50" customWidth="1"/>
    <col min="5632" max="5632" width="10.140625" style="50" customWidth="1"/>
    <col min="5633" max="5633" width="20.85546875" style="50" customWidth="1"/>
    <col min="5634" max="5634" width="8.28515625" style="50" customWidth="1"/>
    <col min="5635" max="5640" width="6.28515625" style="50" customWidth="1"/>
    <col min="5641" max="5656" width="5.42578125" style="50" customWidth="1"/>
    <col min="5657" max="5657" width="7.42578125" style="50" customWidth="1"/>
    <col min="5658" max="5658" width="11" style="50" customWidth="1"/>
    <col min="5659" max="5660" width="8.28515625" style="50" customWidth="1"/>
    <col min="5661" max="5661" width="8.85546875" style="50" customWidth="1"/>
    <col min="5662" max="5662" width="13" style="50" customWidth="1"/>
    <col min="5663" max="5663" width="8.85546875" style="50" customWidth="1"/>
    <col min="5664" max="5886" width="9.140625" style="50"/>
    <col min="5887" max="5887" width="5" style="50" customWidth="1"/>
    <col min="5888" max="5888" width="10.140625" style="50" customWidth="1"/>
    <col min="5889" max="5889" width="20.85546875" style="50" customWidth="1"/>
    <col min="5890" max="5890" width="8.28515625" style="50" customWidth="1"/>
    <col min="5891" max="5896" width="6.28515625" style="50" customWidth="1"/>
    <col min="5897" max="5912" width="5.42578125" style="50" customWidth="1"/>
    <col min="5913" max="5913" width="7.42578125" style="50" customWidth="1"/>
    <col min="5914" max="5914" width="11" style="50" customWidth="1"/>
    <col min="5915" max="5916" width="8.28515625" style="50" customWidth="1"/>
    <col min="5917" max="5917" width="8.85546875" style="50" customWidth="1"/>
    <col min="5918" max="5918" width="13" style="50" customWidth="1"/>
    <col min="5919" max="5919" width="8.85546875" style="50" customWidth="1"/>
    <col min="5920" max="6142" width="9.140625" style="50"/>
    <col min="6143" max="6143" width="5" style="50" customWidth="1"/>
    <col min="6144" max="6144" width="10.140625" style="50" customWidth="1"/>
    <col min="6145" max="6145" width="20.85546875" style="50" customWidth="1"/>
    <col min="6146" max="6146" width="8.28515625" style="50" customWidth="1"/>
    <col min="6147" max="6152" width="6.28515625" style="50" customWidth="1"/>
    <col min="6153" max="6168" width="5.42578125" style="50" customWidth="1"/>
    <col min="6169" max="6169" width="7.42578125" style="50" customWidth="1"/>
    <col min="6170" max="6170" width="11" style="50" customWidth="1"/>
    <col min="6171" max="6172" width="8.28515625" style="50" customWidth="1"/>
    <col min="6173" max="6173" width="8.85546875" style="50" customWidth="1"/>
    <col min="6174" max="6174" width="13" style="50" customWidth="1"/>
    <col min="6175" max="6175" width="8.85546875" style="50" customWidth="1"/>
    <col min="6176" max="6398" width="9.140625" style="50"/>
    <col min="6399" max="6399" width="5" style="50" customWidth="1"/>
    <col min="6400" max="6400" width="10.140625" style="50" customWidth="1"/>
    <col min="6401" max="6401" width="20.85546875" style="50" customWidth="1"/>
    <col min="6402" max="6402" width="8.28515625" style="50" customWidth="1"/>
    <col min="6403" max="6408" width="6.28515625" style="50" customWidth="1"/>
    <col min="6409" max="6424" width="5.42578125" style="50" customWidth="1"/>
    <col min="6425" max="6425" width="7.42578125" style="50" customWidth="1"/>
    <col min="6426" max="6426" width="11" style="50" customWidth="1"/>
    <col min="6427" max="6428" width="8.28515625" style="50" customWidth="1"/>
    <col min="6429" max="6429" width="8.85546875" style="50" customWidth="1"/>
    <col min="6430" max="6430" width="13" style="50" customWidth="1"/>
    <col min="6431" max="6431" width="8.85546875" style="50" customWidth="1"/>
    <col min="6432" max="6654" width="9.140625" style="50"/>
    <col min="6655" max="6655" width="5" style="50" customWidth="1"/>
    <col min="6656" max="6656" width="10.140625" style="50" customWidth="1"/>
    <col min="6657" max="6657" width="20.85546875" style="50" customWidth="1"/>
    <col min="6658" max="6658" width="8.28515625" style="50" customWidth="1"/>
    <col min="6659" max="6664" width="6.28515625" style="50" customWidth="1"/>
    <col min="6665" max="6680" width="5.42578125" style="50" customWidth="1"/>
    <col min="6681" max="6681" width="7.42578125" style="50" customWidth="1"/>
    <col min="6682" max="6682" width="11" style="50" customWidth="1"/>
    <col min="6683" max="6684" width="8.28515625" style="50" customWidth="1"/>
    <col min="6685" max="6685" width="8.85546875" style="50" customWidth="1"/>
    <col min="6686" max="6686" width="13" style="50" customWidth="1"/>
    <col min="6687" max="6687" width="8.85546875" style="50" customWidth="1"/>
    <col min="6688" max="6910" width="9.140625" style="50"/>
    <col min="6911" max="6911" width="5" style="50" customWidth="1"/>
    <col min="6912" max="6912" width="10.140625" style="50" customWidth="1"/>
    <col min="6913" max="6913" width="20.85546875" style="50" customWidth="1"/>
    <col min="6914" max="6914" width="8.28515625" style="50" customWidth="1"/>
    <col min="6915" max="6920" width="6.28515625" style="50" customWidth="1"/>
    <col min="6921" max="6936" width="5.42578125" style="50" customWidth="1"/>
    <col min="6937" max="6937" width="7.42578125" style="50" customWidth="1"/>
    <col min="6938" max="6938" width="11" style="50" customWidth="1"/>
    <col min="6939" max="6940" width="8.28515625" style="50" customWidth="1"/>
    <col min="6941" max="6941" width="8.85546875" style="50" customWidth="1"/>
    <col min="6942" max="6942" width="13" style="50" customWidth="1"/>
    <col min="6943" max="6943" width="8.85546875" style="50" customWidth="1"/>
    <col min="6944" max="7166" width="9.140625" style="50"/>
    <col min="7167" max="7167" width="5" style="50" customWidth="1"/>
    <col min="7168" max="7168" width="10.140625" style="50" customWidth="1"/>
    <col min="7169" max="7169" width="20.85546875" style="50" customWidth="1"/>
    <col min="7170" max="7170" width="8.28515625" style="50" customWidth="1"/>
    <col min="7171" max="7176" width="6.28515625" style="50" customWidth="1"/>
    <col min="7177" max="7192" width="5.42578125" style="50" customWidth="1"/>
    <col min="7193" max="7193" width="7.42578125" style="50" customWidth="1"/>
    <col min="7194" max="7194" width="11" style="50" customWidth="1"/>
    <col min="7195" max="7196" width="8.28515625" style="50" customWidth="1"/>
    <col min="7197" max="7197" width="8.85546875" style="50" customWidth="1"/>
    <col min="7198" max="7198" width="13" style="50" customWidth="1"/>
    <col min="7199" max="7199" width="8.85546875" style="50" customWidth="1"/>
    <col min="7200" max="7422" width="9.140625" style="50"/>
    <col min="7423" max="7423" width="5" style="50" customWidth="1"/>
    <col min="7424" max="7424" width="10.140625" style="50" customWidth="1"/>
    <col min="7425" max="7425" width="20.85546875" style="50" customWidth="1"/>
    <col min="7426" max="7426" width="8.28515625" style="50" customWidth="1"/>
    <col min="7427" max="7432" width="6.28515625" style="50" customWidth="1"/>
    <col min="7433" max="7448" width="5.42578125" style="50" customWidth="1"/>
    <col min="7449" max="7449" width="7.42578125" style="50" customWidth="1"/>
    <col min="7450" max="7450" width="11" style="50" customWidth="1"/>
    <col min="7451" max="7452" width="8.28515625" style="50" customWidth="1"/>
    <col min="7453" max="7453" width="8.85546875" style="50" customWidth="1"/>
    <col min="7454" max="7454" width="13" style="50" customWidth="1"/>
    <col min="7455" max="7455" width="8.85546875" style="50" customWidth="1"/>
    <col min="7456" max="7678" width="9.140625" style="50"/>
    <col min="7679" max="7679" width="5" style="50" customWidth="1"/>
    <col min="7680" max="7680" width="10.140625" style="50" customWidth="1"/>
    <col min="7681" max="7681" width="20.85546875" style="50" customWidth="1"/>
    <col min="7682" max="7682" width="8.28515625" style="50" customWidth="1"/>
    <col min="7683" max="7688" width="6.28515625" style="50" customWidth="1"/>
    <col min="7689" max="7704" width="5.42578125" style="50" customWidth="1"/>
    <col min="7705" max="7705" width="7.42578125" style="50" customWidth="1"/>
    <col min="7706" max="7706" width="11" style="50" customWidth="1"/>
    <col min="7707" max="7708" width="8.28515625" style="50" customWidth="1"/>
    <col min="7709" max="7709" width="8.85546875" style="50" customWidth="1"/>
    <col min="7710" max="7710" width="13" style="50" customWidth="1"/>
    <col min="7711" max="7711" width="8.85546875" style="50" customWidth="1"/>
    <col min="7712" max="7934" width="9.140625" style="50"/>
    <col min="7935" max="7935" width="5" style="50" customWidth="1"/>
    <col min="7936" max="7936" width="10.140625" style="50" customWidth="1"/>
    <col min="7937" max="7937" width="20.85546875" style="50" customWidth="1"/>
    <col min="7938" max="7938" width="8.28515625" style="50" customWidth="1"/>
    <col min="7939" max="7944" width="6.28515625" style="50" customWidth="1"/>
    <col min="7945" max="7960" width="5.42578125" style="50" customWidth="1"/>
    <col min="7961" max="7961" width="7.42578125" style="50" customWidth="1"/>
    <col min="7962" max="7962" width="11" style="50" customWidth="1"/>
    <col min="7963" max="7964" width="8.28515625" style="50" customWidth="1"/>
    <col min="7965" max="7965" width="8.85546875" style="50" customWidth="1"/>
    <col min="7966" max="7966" width="13" style="50" customWidth="1"/>
    <col min="7967" max="7967" width="8.85546875" style="50" customWidth="1"/>
    <col min="7968" max="8190" width="9.140625" style="50"/>
    <col min="8191" max="8191" width="5" style="50" customWidth="1"/>
    <col min="8192" max="8192" width="10.140625" style="50" customWidth="1"/>
    <col min="8193" max="8193" width="20.85546875" style="50" customWidth="1"/>
    <col min="8194" max="8194" width="8.28515625" style="50" customWidth="1"/>
    <col min="8195" max="8200" width="6.28515625" style="50" customWidth="1"/>
    <col min="8201" max="8216" width="5.42578125" style="50" customWidth="1"/>
    <col min="8217" max="8217" width="7.42578125" style="50" customWidth="1"/>
    <col min="8218" max="8218" width="11" style="50" customWidth="1"/>
    <col min="8219" max="8220" width="8.28515625" style="50" customWidth="1"/>
    <col min="8221" max="8221" width="8.85546875" style="50" customWidth="1"/>
    <col min="8222" max="8222" width="13" style="50" customWidth="1"/>
    <col min="8223" max="8223" width="8.85546875" style="50" customWidth="1"/>
    <col min="8224" max="8446" width="9.140625" style="50"/>
    <col min="8447" max="8447" width="5" style="50" customWidth="1"/>
    <col min="8448" max="8448" width="10.140625" style="50" customWidth="1"/>
    <col min="8449" max="8449" width="20.85546875" style="50" customWidth="1"/>
    <col min="8450" max="8450" width="8.28515625" style="50" customWidth="1"/>
    <col min="8451" max="8456" width="6.28515625" style="50" customWidth="1"/>
    <col min="8457" max="8472" width="5.42578125" style="50" customWidth="1"/>
    <col min="8473" max="8473" width="7.42578125" style="50" customWidth="1"/>
    <col min="8474" max="8474" width="11" style="50" customWidth="1"/>
    <col min="8475" max="8476" width="8.28515625" style="50" customWidth="1"/>
    <col min="8477" max="8477" width="8.85546875" style="50" customWidth="1"/>
    <col min="8478" max="8478" width="13" style="50" customWidth="1"/>
    <col min="8479" max="8479" width="8.85546875" style="50" customWidth="1"/>
    <col min="8480" max="8702" width="9.140625" style="50"/>
    <col min="8703" max="8703" width="5" style="50" customWidth="1"/>
    <col min="8704" max="8704" width="10.140625" style="50" customWidth="1"/>
    <col min="8705" max="8705" width="20.85546875" style="50" customWidth="1"/>
    <col min="8706" max="8706" width="8.28515625" style="50" customWidth="1"/>
    <col min="8707" max="8712" width="6.28515625" style="50" customWidth="1"/>
    <col min="8713" max="8728" width="5.42578125" style="50" customWidth="1"/>
    <col min="8729" max="8729" width="7.42578125" style="50" customWidth="1"/>
    <col min="8730" max="8730" width="11" style="50" customWidth="1"/>
    <col min="8731" max="8732" width="8.28515625" style="50" customWidth="1"/>
    <col min="8733" max="8733" width="8.85546875" style="50" customWidth="1"/>
    <col min="8734" max="8734" width="13" style="50" customWidth="1"/>
    <col min="8735" max="8735" width="8.85546875" style="50" customWidth="1"/>
    <col min="8736" max="8958" width="9.140625" style="50"/>
    <col min="8959" max="8959" width="5" style="50" customWidth="1"/>
    <col min="8960" max="8960" width="10.140625" style="50" customWidth="1"/>
    <col min="8961" max="8961" width="20.85546875" style="50" customWidth="1"/>
    <col min="8962" max="8962" width="8.28515625" style="50" customWidth="1"/>
    <col min="8963" max="8968" width="6.28515625" style="50" customWidth="1"/>
    <col min="8969" max="8984" width="5.42578125" style="50" customWidth="1"/>
    <col min="8985" max="8985" width="7.42578125" style="50" customWidth="1"/>
    <col min="8986" max="8986" width="11" style="50" customWidth="1"/>
    <col min="8987" max="8988" width="8.28515625" style="50" customWidth="1"/>
    <col min="8989" max="8989" width="8.85546875" style="50" customWidth="1"/>
    <col min="8990" max="8990" width="13" style="50" customWidth="1"/>
    <col min="8991" max="8991" width="8.85546875" style="50" customWidth="1"/>
    <col min="8992" max="9214" width="9.140625" style="50"/>
    <col min="9215" max="9215" width="5" style="50" customWidth="1"/>
    <col min="9216" max="9216" width="10.140625" style="50" customWidth="1"/>
    <col min="9217" max="9217" width="20.85546875" style="50" customWidth="1"/>
    <col min="9218" max="9218" width="8.28515625" style="50" customWidth="1"/>
    <col min="9219" max="9224" width="6.28515625" style="50" customWidth="1"/>
    <col min="9225" max="9240" width="5.42578125" style="50" customWidth="1"/>
    <col min="9241" max="9241" width="7.42578125" style="50" customWidth="1"/>
    <col min="9242" max="9242" width="11" style="50" customWidth="1"/>
    <col min="9243" max="9244" width="8.28515625" style="50" customWidth="1"/>
    <col min="9245" max="9245" width="8.85546875" style="50" customWidth="1"/>
    <col min="9246" max="9246" width="13" style="50" customWidth="1"/>
    <col min="9247" max="9247" width="8.85546875" style="50" customWidth="1"/>
    <col min="9248" max="9470" width="9.140625" style="50"/>
    <col min="9471" max="9471" width="5" style="50" customWidth="1"/>
    <col min="9472" max="9472" width="10.140625" style="50" customWidth="1"/>
    <col min="9473" max="9473" width="20.85546875" style="50" customWidth="1"/>
    <col min="9474" max="9474" width="8.28515625" style="50" customWidth="1"/>
    <col min="9475" max="9480" width="6.28515625" style="50" customWidth="1"/>
    <col min="9481" max="9496" width="5.42578125" style="50" customWidth="1"/>
    <col min="9497" max="9497" width="7.42578125" style="50" customWidth="1"/>
    <col min="9498" max="9498" width="11" style="50" customWidth="1"/>
    <col min="9499" max="9500" width="8.28515625" style="50" customWidth="1"/>
    <col min="9501" max="9501" width="8.85546875" style="50" customWidth="1"/>
    <col min="9502" max="9502" width="13" style="50" customWidth="1"/>
    <col min="9503" max="9503" width="8.85546875" style="50" customWidth="1"/>
    <col min="9504" max="9726" width="9.140625" style="50"/>
    <col min="9727" max="9727" width="5" style="50" customWidth="1"/>
    <col min="9728" max="9728" width="10.140625" style="50" customWidth="1"/>
    <col min="9729" max="9729" width="20.85546875" style="50" customWidth="1"/>
    <col min="9730" max="9730" width="8.28515625" style="50" customWidth="1"/>
    <col min="9731" max="9736" width="6.28515625" style="50" customWidth="1"/>
    <col min="9737" max="9752" width="5.42578125" style="50" customWidth="1"/>
    <col min="9753" max="9753" width="7.42578125" style="50" customWidth="1"/>
    <col min="9754" max="9754" width="11" style="50" customWidth="1"/>
    <col min="9755" max="9756" width="8.28515625" style="50" customWidth="1"/>
    <col min="9757" max="9757" width="8.85546875" style="50" customWidth="1"/>
    <col min="9758" max="9758" width="13" style="50" customWidth="1"/>
    <col min="9759" max="9759" width="8.85546875" style="50" customWidth="1"/>
    <col min="9760" max="9982" width="9.140625" style="50"/>
    <col min="9983" max="9983" width="5" style="50" customWidth="1"/>
    <col min="9984" max="9984" width="10.140625" style="50" customWidth="1"/>
    <col min="9985" max="9985" width="20.85546875" style="50" customWidth="1"/>
    <col min="9986" max="9986" width="8.28515625" style="50" customWidth="1"/>
    <col min="9987" max="9992" width="6.28515625" style="50" customWidth="1"/>
    <col min="9993" max="10008" width="5.42578125" style="50" customWidth="1"/>
    <col min="10009" max="10009" width="7.42578125" style="50" customWidth="1"/>
    <col min="10010" max="10010" width="11" style="50" customWidth="1"/>
    <col min="10011" max="10012" width="8.28515625" style="50" customWidth="1"/>
    <col min="10013" max="10013" width="8.85546875" style="50" customWidth="1"/>
    <col min="10014" max="10014" width="13" style="50" customWidth="1"/>
    <col min="10015" max="10015" width="8.85546875" style="50" customWidth="1"/>
    <col min="10016" max="10238" width="9.140625" style="50"/>
    <col min="10239" max="10239" width="5" style="50" customWidth="1"/>
    <col min="10240" max="10240" width="10.140625" style="50" customWidth="1"/>
    <col min="10241" max="10241" width="20.85546875" style="50" customWidth="1"/>
    <col min="10242" max="10242" width="8.28515625" style="50" customWidth="1"/>
    <col min="10243" max="10248" width="6.28515625" style="50" customWidth="1"/>
    <col min="10249" max="10264" width="5.42578125" style="50" customWidth="1"/>
    <col min="10265" max="10265" width="7.42578125" style="50" customWidth="1"/>
    <col min="10266" max="10266" width="11" style="50" customWidth="1"/>
    <col min="10267" max="10268" width="8.28515625" style="50" customWidth="1"/>
    <col min="10269" max="10269" width="8.85546875" style="50" customWidth="1"/>
    <col min="10270" max="10270" width="13" style="50" customWidth="1"/>
    <col min="10271" max="10271" width="8.85546875" style="50" customWidth="1"/>
    <col min="10272" max="10494" width="9.140625" style="50"/>
    <col min="10495" max="10495" width="5" style="50" customWidth="1"/>
    <col min="10496" max="10496" width="10.140625" style="50" customWidth="1"/>
    <col min="10497" max="10497" width="20.85546875" style="50" customWidth="1"/>
    <col min="10498" max="10498" width="8.28515625" style="50" customWidth="1"/>
    <col min="10499" max="10504" width="6.28515625" style="50" customWidth="1"/>
    <col min="10505" max="10520" width="5.42578125" style="50" customWidth="1"/>
    <col min="10521" max="10521" width="7.42578125" style="50" customWidth="1"/>
    <col min="10522" max="10522" width="11" style="50" customWidth="1"/>
    <col min="10523" max="10524" width="8.28515625" style="50" customWidth="1"/>
    <col min="10525" max="10525" width="8.85546875" style="50" customWidth="1"/>
    <col min="10526" max="10526" width="13" style="50" customWidth="1"/>
    <col min="10527" max="10527" width="8.85546875" style="50" customWidth="1"/>
    <col min="10528" max="10750" width="9.140625" style="50"/>
    <col min="10751" max="10751" width="5" style="50" customWidth="1"/>
    <col min="10752" max="10752" width="10.140625" style="50" customWidth="1"/>
    <col min="10753" max="10753" width="20.85546875" style="50" customWidth="1"/>
    <col min="10754" max="10754" width="8.28515625" style="50" customWidth="1"/>
    <col min="10755" max="10760" width="6.28515625" style="50" customWidth="1"/>
    <col min="10761" max="10776" width="5.42578125" style="50" customWidth="1"/>
    <col min="10777" max="10777" width="7.42578125" style="50" customWidth="1"/>
    <col min="10778" max="10778" width="11" style="50" customWidth="1"/>
    <col min="10779" max="10780" width="8.28515625" style="50" customWidth="1"/>
    <col min="10781" max="10781" width="8.85546875" style="50" customWidth="1"/>
    <col min="10782" max="10782" width="13" style="50" customWidth="1"/>
    <col min="10783" max="10783" width="8.85546875" style="50" customWidth="1"/>
    <col min="10784" max="11006" width="9.140625" style="50"/>
    <col min="11007" max="11007" width="5" style="50" customWidth="1"/>
    <col min="11008" max="11008" width="10.140625" style="50" customWidth="1"/>
    <col min="11009" max="11009" width="20.85546875" style="50" customWidth="1"/>
    <col min="11010" max="11010" width="8.28515625" style="50" customWidth="1"/>
    <col min="11011" max="11016" width="6.28515625" style="50" customWidth="1"/>
    <col min="11017" max="11032" width="5.42578125" style="50" customWidth="1"/>
    <col min="11033" max="11033" width="7.42578125" style="50" customWidth="1"/>
    <col min="11034" max="11034" width="11" style="50" customWidth="1"/>
    <col min="11035" max="11036" width="8.28515625" style="50" customWidth="1"/>
    <col min="11037" max="11037" width="8.85546875" style="50" customWidth="1"/>
    <col min="11038" max="11038" width="13" style="50" customWidth="1"/>
    <col min="11039" max="11039" width="8.85546875" style="50" customWidth="1"/>
    <col min="11040" max="11262" width="9.140625" style="50"/>
    <col min="11263" max="11263" width="5" style="50" customWidth="1"/>
    <col min="11264" max="11264" width="10.140625" style="50" customWidth="1"/>
    <col min="11265" max="11265" width="20.85546875" style="50" customWidth="1"/>
    <col min="11266" max="11266" width="8.28515625" style="50" customWidth="1"/>
    <col min="11267" max="11272" width="6.28515625" style="50" customWidth="1"/>
    <col min="11273" max="11288" width="5.42578125" style="50" customWidth="1"/>
    <col min="11289" max="11289" width="7.42578125" style="50" customWidth="1"/>
    <col min="11290" max="11290" width="11" style="50" customWidth="1"/>
    <col min="11291" max="11292" width="8.28515625" style="50" customWidth="1"/>
    <col min="11293" max="11293" width="8.85546875" style="50" customWidth="1"/>
    <col min="11294" max="11294" width="13" style="50" customWidth="1"/>
    <col min="11295" max="11295" width="8.85546875" style="50" customWidth="1"/>
    <col min="11296" max="11518" width="9.140625" style="50"/>
    <col min="11519" max="11519" width="5" style="50" customWidth="1"/>
    <col min="11520" max="11520" width="10.140625" style="50" customWidth="1"/>
    <col min="11521" max="11521" width="20.85546875" style="50" customWidth="1"/>
    <col min="11522" max="11522" width="8.28515625" style="50" customWidth="1"/>
    <col min="11523" max="11528" width="6.28515625" style="50" customWidth="1"/>
    <col min="11529" max="11544" width="5.42578125" style="50" customWidth="1"/>
    <col min="11545" max="11545" width="7.42578125" style="50" customWidth="1"/>
    <col min="11546" max="11546" width="11" style="50" customWidth="1"/>
    <col min="11547" max="11548" width="8.28515625" style="50" customWidth="1"/>
    <col min="11549" max="11549" width="8.85546875" style="50" customWidth="1"/>
    <col min="11550" max="11550" width="13" style="50" customWidth="1"/>
    <col min="11551" max="11551" width="8.85546875" style="50" customWidth="1"/>
    <col min="11552" max="11774" width="9.140625" style="50"/>
    <col min="11775" max="11775" width="5" style="50" customWidth="1"/>
    <col min="11776" max="11776" width="10.140625" style="50" customWidth="1"/>
    <col min="11777" max="11777" width="20.85546875" style="50" customWidth="1"/>
    <col min="11778" max="11778" width="8.28515625" style="50" customWidth="1"/>
    <col min="11779" max="11784" width="6.28515625" style="50" customWidth="1"/>
    <col min="11785" max="11800" width="5.42578125" style="50" customWidth="1"/>
    <col min="11801" max="11801" width="7.42578125" style="50" customWidth="1"/>
    <col min="11802" max="11802" width="11" style="50" customWidth="1"/>
    <col min="11803" max="11804" width="8.28515625" style="50" customWidth="1"/>
    <col min="11805" max="11805" width="8.85546875" style="50" customWidth="1"/>
    <col min="11806" max="11806" width="13" style="50" customWidth="1"/>
    <col min="11807" max="11807" width="8.85546875" style="50" customWidth="1"/>
    <col min="11808" max="12030" width="9.140625" style="50"/>
    <col min="12031" max="12031" width="5" style="50" customWidth="1"/>
    <col min="12032" max="12032" width="10.140625" style="50" customWidth="1"/>
    <col min="12033" max="12033" width="20.85546875" style="50" customWidth="1"/>
    <col min="12034" max="12034" width="8.28515625" style="50" customWidth="1"/>
    <col min="12035" max="12040" width="6.28515625" style="50" customWidth="1"/>
    <col min="12041" max="12056" width="5.42578125" style="50" customWidth="1"/>
    <col min="12057" max="12057" width="7.42578125" style="50" customWidth="1"/>
    <col min="12058" max="12058" width="11" style="50" customWidth="1"/>
    <col min="12059" max="12060" width="8.28515625" style="50" customWidth="1"/>
    <col min="12061" max="12061" width="8.85546875" style="50" customWidth="1"/>
    <col min="12062" max="12062" width="13" style="50" customWidth="1"/>
    <col min="12063" max="12063" width="8.85546875" style="50" customWidth="1"/>
    <col min="12064" max="12286" width="9.140625" style="50"/>
    <col min="12287" max="12287" width="5" style="50" customWidth="1"/>
    <col min="12288" max="12288" width="10.140625" style="50" customWidth="1"/>
    <col min="12289" max="12289" width="20.85546875" style="50" customWidth="1"/>
    <col min="12290" max="12290" width="8.28515625" style="50" customWidth="1"/>
    <col min="12291" max="12296" width="6.28515625" style="50" customWidth="1"/>
    <col min="12297" max="12312" width="5.42578125" style="50" customWidth="1"/>
    <col min="12313" max="12313" width="7.42578125" style="50" customWidth="1"/>
    <col min="12314" max="12314" width="11" style="50" customWidth="1"/>
    <col min="12315" max="12316" width="8.28515625" style="50" customWidth="1"/>
    <col min="12317" max="12317" width="8.85546875" style="50" customWidth="1"/>
    <col min="12318" max="12318" width="13" style="50" customWidth="1"/>
    <col min="12319" max="12319" width="8.85546875" style="50" customWidth="1"/>
    <col min="12320" max="12542" width="9.140625" style="50"/>
    <col min="12543" max="12543" width="5" style="50" customWidth="1"/>
    <col min="12544" max="12544" width="10.140625" style="50" customWidth="1"/>
    <col min="12545" max="12545" width="20.85546875" style="50" customWidth="1"/>
    <col min="12546" max="12546" width="8.28515625" style="50" customWidth="1"/>
    <col min="12547" max="12552" width="6.28515625" style="50" customWidth="1"/>
    <col min="12553" max="12568" width="5.42578125" style="50" customWidth="1"/>
    <col min="12569" max="12569" width="7.42578125" style="50" customWidth="1"/>
    <col min="12570" max="12570" width="11" style="50" customWidth="1"/>
    <col min="12571" max="12572" width="8.28515625" style="50" customWidth="1"/>
    <col min="12573" max="12573" width="8.85546875" style="50" customWidth="1"/>
    <col min="12574" max="12574" width="13" style="50" customWidth="1"/>
    <col min="12575" max="12575" width="8.85546875" style="50" customWidth="1"/>
    <col min="12576" max="12798" width="9.140625" style="50"/>
    <col min="12799" max="12799" width="5" style="50" customWidth="1"/>
    <col min="12800" max="12800" width="10.140625" style="50" customWidth="1"/>
    <col min="12801" max="12801" width="20.85546875" style="50" customWidth="1"/>
    <col min="12802" max="12802" width="8.28515625" style="50" customWidth="1"/>
    <col min="12803" max="12808" width="6.28515625" style="50" customWidth="1"/>
    <col min="12809" max="12824" width="5.42578125" style="50" customWidth="1"/>
    <col min="12825" max="12825" width="7.42578125" style="50" customWidth="1"/>
    <col min="12826" max="12826" width="11" style="50" customWidth="1"/>
    <col min="12827" max="12828" width="8.28515625" style="50" customWidth="1"/>
    <col min="12829" max="12829" width="8.85546875" style="50" customWidth="1"/>
    <col min="12830" max="12830" width="13" style="50" customWidth="1"/>
    <col min="12831" max="12831" width="8.85546875" style="50" customWidth="1"/>
    <col min="12832" max="13054" width="9.140625" style="50"/>
    <col min="13055" max="13055" width="5" style="50" customWidth="1"/>
    <col min="13056" max="13056" width="10.140625" style="50" customWidth="1"/>
    <col min="13057" max="13057" width="20.85546875" style="50" customWidth="1"/>
    <col min="13058" max="13058" width="8.28515625" style="50" customWidth="1"/>
    <col min="13059" max="13064" width="6.28515625" style="50" customWidth="1"/>
    <col min="13065" max="13080" width="5.42578125" style="50" customWidth="1"/>
    <col min="13081" max="13081" width="7.42578125" style="50" customWidth="1"/>
    <col min="13082" max="13082" width="11" style="50" customWidth="1"/>
    <col min="13083" max="13084" width="8.28515625" style="50" customWidth="1"/>
    <col min="13085" max="13085" width="8.85546875" style="50" customWidth="1"/>
    <col min="13086" max="13086" width="13" style="50" customWidth="1"/>
    <col min="13087" max="13087" width="8.85546875" style="50" customWidth="1"/>
    <col min="13088" max="13310" width="9.140625" style="50"/>
    <col min="13311" max="13311" width="5" style="50" customWidth="1"/>
    <col min="13312" max="13312" width="10.140625" style="50" customWidth="1"/>
    <col min="13313" max="13313" width="20.85546875" style="50" customWidth="1"/>
    <col min="13314" max="13314" width="8.28515625" style="50" customWidth="1"/>
    <col min="13315" max="13320" width="6.28515625" style="50" customWidth="1"/>
    <col min="13321" max="13336" width="5.42578125" style="50" customWidth="1"/>
    <col min="13337" max="13337" width="7.42578125" style="50" customWidth="1"/>
    <col min="13338" max="13338" width="11" style="50" customWidth="1"/>
    <col min="13339" max="13340" width="8.28515625" style="50" customWidth="1"/>
    <col min="13341" max="13341" width="8.85546875" style="50" customWidth="1"/>
    <col min="13342" max="13342" width="13" style="50" customWidth="1"/>
    <col min="13343" max="13343" width="8.85546875" style="50" customWidth="1"/>
    <col min="13344" max="13566" width="9.140625" style="50"/>
    <col min="13567" max="13567" width="5" style="50" customWidth="1"/>
    <col min="13568" max="13568" width="10.140625" style="50" customWidth="1"/>
    <col min="13569" max="13569" width="20.85546875" style="50" customWidth="1"/>
    <col min="13570" max="13570" width="8.28515625" style="50" customWidth="1"/>
    <col min="13571" max="13576" width="6.28515625" style="50" customWidth="1"/>
    <col min="13577" max="13592" width="5.42578125" style="50" customWidth="1"/>
    <col min="13593" max="13593" width="7.42578125" style="50" customWidth="1"/>
    <col min="13594" max="13594" width="11" style="50" customWidth="1"/>
    <col min="13595" max="13596" width="8.28515625" style="50" customWidth="1"/>
    <col min="13597" max="13597" width="8.85546875" style="50" customWidth="1"/>
    <col min="13598" max="13598" width="13" style="50" customWidth="1"/>
    <col min="13599" max="13599" width="8.85546875" style="50" customWidth="1"/>
    <col min="13600" max="13822" width="9.140625" style="50"/>
    <col min="13823" max="13823" width="5" style="50" customWidth="1"/>
    <col min="13824" max="13824" width="10.140625" style="50" customWidth="1"/>
    <col min="13825" max="13825" width="20.85546875" style="50" customWidth="1"/>
    <col min="13826" max="13826" width="8.28515625" style="50" customWidth="1"/>
    <col min="13827" max="13832" width="6.28515625" style="50" customWidth="1"/>
    <col min="13833" max="13848" width="5.42578125" style="50" customWidth="1"/>
    <col min="13849" max="13849" width="7.42578125" style="50" customWidth="1"/>
    <col min="13850" max="13850" width="11" style="50" customWidth="1"/>
    <col min="13851" max="13852" width="8.28515625" style="50" customWidth="1"/>
    <col min="13853" max="13853" width="8.85546875" style="50" customWidth="1"/>
    <col min="13854" max="13854" width="13" style="50" customWidth="1"/>
    <col min="13855" max="13855" width="8.85546875" style="50" customWidth="1"/>
    <col min="13856" max="14078" width="9.140625" style="50"/>
    <col min="14079" max="14079" width="5" style="50" customWidth="1"/>
    <col min="14080" max="14080" width="10.140625" style="50" customWidth="1"/>
    <col min="14081" max="14081" width="20.85546875" style="50" customWidth="1"/>
    <col min="14082" max="14082" width="8.28515625" style="50" customWidth="1"/>
    <col min="14083" max="14088" width="6.28515625" style="50" customWidth="1"/>
    <col min="14089" max="14104" width="5.42578125" style="50" customWidth="1"/>
    <col min="14105" max="14105" width="7.42578125" style="50" customWidth="1"/>
    <col min="14106" max="14106" width="11" style="50" customWidth="1"/>
    <col min="14107" max="14108" width="8.28515625" style="50" customWidth="1"/>
    <col min="14109" max="14109" width="8.85546875" style="50" customWidth="1"/>
    <col min="14110" max="14110" width="13" style="50" customWidth="1"/>
    <col min="14111" max="14111" width="8.85546875" style="50" customWidth="1"/>
    <col min="14112" max="14334" width="9.140625" style="50"/>
    <col min="14335" max="14335" width="5" style="50" customWidth="1"/>
    <col min="14336" max="14336" width="10.140625" style="50" customWidth="1"/>
    <col min="14337" max="14337" width="20.85546875" style="50" customWidth="1"/>
    <col min="14338" max="14338" width="8.28515625" style="50" customWidth="1"/>
    <col min="14339" max="14344" width="6.28515625" style="50" customWidth="1"/>
    <col min="14345" max="14360" width="5.42578125" style="50" customWidth="1"/>
    <col min="14361" max="14361" width="7.42578125" style="50" customWidth="1"/>
    <col min="14362" max="14362" width="11" style="50" customWidth="1"/>
    <col min="14363" max="14364" width="8.28515625" style="50" customWidth="1"/>
    <col min="14365" max="14365" width="8.85546875" style="50" customWidth="1"/>
    <col min="14366" max="14366" width="13" style="50" customWidth="1"/>
    <col min="14367" max="14367" width="8.85546875" style="50" customWidth="1"/>
    <col min="14368" max="14590" width="9.140625" style="50"/>
    <col min="14591" max="14591" width="5" style="50" customWidth="1"/>
    <col min="14592" max="14592" width="10.140625" style="50" customWidth="1"/>
    <col min="14593" max="14593" width="20.85546875" style="50" customWidth="1"/>
    <col min="14594" max="14594" width="8.28515625" style="50" customWidth="1"/>
    <col min="14595" max="14600" width="6.28515625" style="50" customWidth="1"/>
    <col min="14601" max="14616" width="5.42578125" style="50" customWidth="1"/>
    <col min="14617" max="14617" width="7.42578125" style="50" customWidth="1"/>
    <col min="14618" max="14618" width="11" style="50" customWidth="1"/>
    <col min="14619" max="14620" width="8.28515625" style="50" customWidth="1"/>
    <col min="14621" max="14621" width="8.85546875" style="50" customWidth="1"/>
    <col min="14622" max="14622" width="13" style="50" customWidth="1"/>
    <col min="14623" max="14623" width="8.85546875" style="50" customWidth="1"/>
    <col min="14624" max="14846" width="9.140625" style="50"/>
    <col min="14847" max="14847" width="5" style="50" customWidth="1"/>
    <col min="14848" max="14848" width="10.140625" style="50" customWidth="1"/>
    <col min="14849" max="14849" width="20.85546875" style="50" customWidth="1"/>
    <col min="14850" max="14850" width="8.28515625" style="50" customWidth="1"/>
    <col min="14851" max="14856" width="6.28515625" style="50" customWidth="1"/>
    <col min="14857" max="14872" width="5.42578125" style="50" customWidth="1"/>
    <col min="14873" max="14873" width="7.42578125" style="50" customWidth="1"/>
    <col min="14874" max="14874" width="11" style="50" customWidth="1"/>
    <col min="14875" max="14876" width="8.28515625" style="50" customWidth="1"/>
    <col min="14877" max="14877" width="8.85546875" style="50" customWidth="1"/>
    <col min="14878" max="14878" width="13" style="50" customWidth="1"/>
    <col min="14879" max="14879" width="8.85546875" style="50" customWidth="1"/>
    <col min="14880" max="15102" width="9.140625" style="50"/>
    <col min="15103" max="15103" width="5" style="50" customWidth="1"/>
    <col min="15104" max="15104" width="10.140625" style="50" customWidth="1"/>
    <col min="15105" max="15105" width="20.85546875" style="50" customWidth="1"/>
    <col min="15106" max="15106" width="8.28515625" style="50" customWidth="1"/>
    <col min="15107" max="15112" width="6.28515625" style="50" customWidth="1"/>
    <col min="15113" max="15128" width="5.42578125" style="50" customWidth="1"/>
    <col min="15129" max="15129" width="7.42578125" style="50" customWidth="1"/>
    <col min="15130" max="15130" width="11" style="50" customWidth="1"/>
    <col min="15131" max="15132" width="8.28515625" style="50" customWidth="1"/>
    <col min="15133" max="15133" width="8.85546875" style="50" customWidth="1"/>
    <col min="15134" max="15134" width="13" style="50" customWidth="1"/>
    <col min="15135" max="15135" width="8.85546875" style="50" customWidth="1"/>
    <col min="15136" max="15358" width="9.140625" style="50"/>
    <col min="15359" max="15359" width="5" style="50" customWidth="1"/>
    <col min="15360" max="15360" width="10.140625" style="50" customWidth="1"/>
    <col min="15361" max="15361" width="20.85546875" style="50" customWidth="1"/>
    <col min="15362" max="15362" width="8.28515625" style="50" customWidth="1"/>
    <col min="15363" max="15368" width="6.28515625" style="50" customWidth="1"/>
    <col min="15369" max="15384" width="5.42578125" style="50" customWidth="1"/>
    <col min="15385" max="15385" width="7.42578125" style="50" customWidth="1"/>
    <col min="15386" max="15386" width="11" style="50" customWidth="1"/>
    <col min="15387" max="15388" width="8.28515625" style="50" customWidth="1"/>
    <col min="15389" max="15389" width="8.85546875" style="50" customWidth="1"/>
    <col min="15390" max="15390" width="13" style="50" customWidth="1"/>
    <col min="15391" max="15391" width="8.85546875" style="50" customWidth="1"/>
    <col min="15392" max="15614" width="9.140625" style="50"/>
    <col min="15615" max="15615" width="5" style="50" customWidth="1"/>
    <col min="15616" max="15616" width="10.140625" style="50" customWidth="1"/>
    <col min="15617" max="15617" width="20.85546875" style="50" customWidth="1"/>
    <col min="15618" max="15618" width="8.28515625" style="50" customWidth="1"/>
    <col min="15619" max="15624" width="6.28515625" style="50" customWidth="1"/>
    <col min="15625" max="15640" width="5.42578125" style="50" customWidth="1"/>
    <col min="15641" max="15641" width="7.42578125" style="50" customWidth="1"/>
    <col min="15642" max="15642" width="11" style="50" customWidth="1"/>
    <col min="15643" max="15644" width="8.28515625" style="50" customWidth="1"/>
    <col min="15645" max="15645" width="8.85546875" style="50" customWidth="1"/>
    <col min="15646" max="15646" width="13" style="50" customWidth="1"/>
    <col min="15647" max="15647" width="8.85546875" style="50" customWidth="1"/>
    <col min="15648" max="15870" width="9.140625" style="50"/>
    <col min="15871" max="15871" width="5" style="50" customWidth="1"/>
    <col min="15872" max="15872" width="10.140625" style="50" customWidth="1"/>
    <col min="15873" max="15873" width="20.85546875" style="50" customWidth="1"/>
    <col min="15874" max="15874" width="8.28515625" style="50" customWidth="1"/>
    <col min="15875" max="15880" width="6.28515625" style="50" customWidth="1"/>
    <col min="15881" max="15896" width="5.42578125" style="50" customWidth="1"/>
    <col min="15897" max="15897" width="7.42578125" style="50" customWidth="1"/>
    <col min="15898" max="15898" width="11" style="50" customWidth="1"/>
    <col min="15899" max="15900" width="8.28515625" style="50" customWidth="1"/>
    <col min="15901" max="15901" width="8.85546875" style="50" customWidth="1"/>
    <col min="15902" max="15902" width="13" style="50" customWidth="1"/>
    <col min="15903" max="15903" width="8.85546875" style="50" customWidth="1"/>
    <col min="15904" max="16126" width="9.140625" style="50"/>
    <col min="16127" max="16127" width="5" style="50" customWidth="1"/>
    <col min="16128" max="16128" width="10.140625" style="50" customWidth="1"/>
    <col min="16129" max="16129" width="20.85546875" style="50" customWidth="1"/>
    <col min="16130" max="16130" width="8.28515625" style="50" customWidth="1"/>
    <col min="16131" max="16136" width="6.28515625" style="50" customWidth="1"/>
    <col min="16137" max="16152" width="5.42578125" style="50" customWidth="1"/>
    <col min="16153" max="16153" width="7.42578125" style="50" customWidth="1"/>
    <col min="16154" max="16154" width="11" style="50" customWidth="1"/>
    <col min="16155" max="16156" width="8.28515625" style="50" customWidth="1"/>
    <col min="16157" max="16157" width="8.85546875" style="50" customWidth="1"/>
    <col min="16158" max="16158" width="13" style="50" customWidth="1"/>
    <col min="16159" max="16159" width="8.85546875" style="50" customWidth="1"/>
    <col min="16160" max="16384" width="9.140625" style="50"/>
  </cols>
  <sheetData>
    <row r="1" spans="1:33" ht="15" customHeight="1" x14ac:dyDescent="0.25">
      <c r="A1"/>
      <c r="B1" s="216" t="s">
        <v>53</v>
      </c>
      <c r="C1" s="216"/>
      <c r="D1" s="216"/>
      <c r="E1" s="216"/>
      <c r="F1" s="216"/>
      <c r="G1" s="216"/>
      <c r="H1" s="90"/>
      <c r="AA1" s="197" t="s">
        <v>0</v>
      </c>
      <c r="AB1" s="197"/>
      <c r="AC1" s="197"/>
      <c r="AD1" s="197"/>
      <c r="AE1" s="197"/>
      <c r="AF1" s="197"/>
    </row>
    <row r="2" spans="1:33" ht="15" customHeight="1" x14ac:dyDescent="0.25">
      <c r="B2" s="217" t="s">
        <v>2</v>
      </c>
      <c r="C2" s="217"/>
      <c r="D2" s="217"/>
      <c r="E2" s="217"/>
      <c r="F2" s="217"/>
      <c r="G2" s="217"/>
      <c r="AA2" s="218" t="s">
        <v>1</v>
      </c>
      <c r="AB2" s="218"/>
      <c r="AC2" s="218"/>
      <c r="AD2" s="218"/>
      <c r="AE2" s="218"/>
      <c r="AF2" s="218"/>
    </row>
    <row r="3" spans="1:33" ht="15" customHeight="1" x14ac:dyDescent="0.25">
      <c r="B3" s="217" t="s">
        <v>3</v>
      </c>
      <c r="C3" s="217"/>
      <c r="D3" s="217"/>
      <c r="E3" s="217"/>
      <c r="F3" s="217"/>
      <c r="G3" s="217"/>
    </row>
    <row r="4" spans="1:33" ht="29.25" customHeight="1" x14ac:dyDescent="0.25">
      <c r="A4" s="215" t="s">
        <v>194</v>
      </c>
      <c r="B4" s="215"/>
      <c r="C4" s="215"/>
      <c r="D4" s="215"/>
      <c r="E4" s="215"/>
      <c r="F4" s="215"/>
      <c r="G4" s="215"/>
      <c r="H4" s="215"/>
      <c r="I4" s="215"/>
      <c r="J4" s="215"/>
      <c r="K4" s="215"/>
      <c r="L4" s="215"/>
      <c r="M4" s="215"/>
      <c r="N4" s="215"/>
      <c r="O4" s="215"/>
      <c r="P4" s="215"/>
      <c r="Q4" s="215"/>
      <c r="R4" s="215"/>
      <c r="S4" s="215"/>
      <c r="T4" s="215"/>
      <c r="U4" s="215"/>
      <c r="V4" s="215"/>
      <c r="W4" s="215"/>
      <c r="X4" s="215"/>
      <c r="Y4" s="215"/>
      <c r="Z4" s="215"/>
      <c r="AA4" s="215"/>
      <c r="AB4" s="215"/>
      <c r="AC4" s="215"/>
      <c r="AD4" s="215"/>
      <c r="AE4" s="215"/>
      <c r="AF4" s="215"/>
      <c r="AG4" s="215"/>
    </row>
    <row r="5" spans="1:33" ht="18" customHeight="1" x14ac:dyDescent="0.25">
      <c r="B5" s="64" t="s">
        <v>195</v>
      </c>
      <c r="C5" s="64"/>
      <c r="N5" s="64"/>
      <c r="O5" s="64"/>
      <c r="AA5" s="64" t="s">
        <v>196</v>
      </c>
    </row>
    <row r="6" spans="1:33" ht="18" customHeight="1" x14ac:dyDescent="0.25">
      <c r="B6" s="64" t="s">
        <v>94</v>
      </c>
      <c r="C6" s="64"/>
      <c r="N6" s="64"/>
      <c r="O6" s="64"/>
      <c r="AA6" s="64" t="s">
        <v>73</v>
      </c>
    </row>
    <row r="7" spans="1:33" ht="18" customHeight="1" x14ac:dyDescent="0.25">
      <c r="B7" s="64" t="s">
        <v>95</v>
      </c>
      <c r="C7" s="64"/>
      <c r="N7" s="64"/>
      <c r="O7" s="64"/>
      <c r="AA7" s="64" t="s">
        <v>74</v>
      </c>
    </row>
    <row r="8" spans="1:33" s="65" customFormat="1" x14ac:dyDescent="0.25">
      <c r="D8" s="73"/>
      <c r="E8" s="73"/>
      <c r="F8" s="73"/>
      <c r="G8" s="73"/>
      <c r="H8" s="73"/>
      <c r="I8" s="73"/>
      <c r="J8" s="73"/>
    </row>
    <row r="9" spans="1:33" ht="85.5" customHeight="1" x14ac:dyDescent="0.25">
      <c r="A9" s="193" t="s">
        <v>41</v>
      </c>
      <c r="B9" s="206" t="s">
        <v>75</v>
      </c>
      <c r="C9" s="209" t="s">
        <v>42</v>
      </c>
      <c r="D9" s="212" t="s">
        <v>43</v>
      </c>
      <c r="E9" s="200" t="s">
        <v>197</v>
      </c>
      <c r="F9" s="201"/>
      <c r="G9" s="200" t="s">
        <v>198</v>
      </c>
      <c r="H9" s="201"/>
      <c r="I9" s="200" t="s">
        <v>199</v>
      </c>
      <c r="J9" s="201"/>
      <c r="K9" s="92" t="s">
        <v>200</v>
      </c>
      <c r="L9" s="93"/>
      <c r="M9" s="200" t="s">
        <v>201</v>
      </c>
      <c r="N9" s="201"/>
      <c r="O9" s="200" t="s">
        <v>202</v>
      </c>
      <c r="P9" s="201"/>
      <c r="Q9" s="200" t="s">
        <v>203</v>
      </c>
      <c r="R9" s="201"/>
      <c r="S9" s="200" t="s">
        <v>204</v>
      </c>
      <c r="T9" s="201"/>
      <c r="U9" s="200" t="s">
        <v>205</v>
      </c>
      <c r="V9" s="201"/>
      <c r="W9" s="200" t="s">
        <v>76</v>
      </c>
      <c r="X9" s="201"/>
      <c r="Y9" s="200" t="s">
        <v>206</v>
      </c>
      <c r="Z9" s="201"/>
      <c r="AA9" s="202" t="s">
        <v>77</v>
      </c>
      <c r="AB9" s="203"/>
      <c r="AC9" s="202" t="s">
        <v>78</v>
      </c>
      <c r="AD9" s="204"/>
      <c r="AE9" s="204"/>
      <c r="AF9" s="203"/>
      <c r="AG9" s="193" t="s">
        <v>44</v>
      </c>
    </row>
    <row r="10" spans="1:33" ht="20.100000000000001" customHeight="1" x14ac:dyDescent="0.25">
      <c r="A10" s="205"/>
      <c r="B10" s="207"/>
      <c r="C10" s="210"/>
      <c r="D10" s="213"/>
      <c r="E10" s="198" t="s">
        <v>207</v>
      </c>
      <c r="F10" s="199"/>
      <c r="G10" s="198" t="s">
        <v>208</v>
      </c>
      <c r="H10" s="199"/>
      <c r="I10" s="198" t="s">
        <v>209</v>
      </c>
      <c r="J10" s="199"/>
      <c r="K10" s="198" t="s">
        <v>96</v>
      </c>
      <c r="L10" s="199"/>
      <c r="M10" s="198" t="s">
        <v>210</v>
      </c>
      <c r="N10" s="199"/>
      <c r="O10" s="198" t="s">
        <v>211</v>
      </c>
      <c r="P10" s="199"/>
      <c r="Q10" s="198" t="s">
        <v>79</v>
      </c>
      <c r="R10" s="199"/>
      <c r="S10" s="198" t="s">
        <v>212</v>
      </c>
      <c r="T10" s="199"/>
      <c r="U10" s="198" t="s">
        <v>213</v>
      </c>
      <c r="V10" s="199"/>
      <c r="W10" s="198" t="s">
        <v>214</v>
      </c>
      <c r="X10" s="199"/>
      <c r="Y10" s="198" t="s">
        <v>215</v>
      </c>
      <c r="Z10" s="199"/>
      <c r="AA10" s="94" t="s">
        <v>80</v>
      </c>
      <c r="AB10" s="94" t="s">
        <v>18</v>
      </c>
      <c r="AC10" s="193" t="s">
        <v>81</v>
      </c>
      <c r="AD10" s="193" t="s">
        <v>82</v>
      </c>
      <c r="AE10" s="193" t="s">
        <v>83</v>
      </c>
      <c r="AF10" s="193" t="s">
        <v>18</v>
      </c>
      <c r="AG10" s="205"/>
    </row>
    <row r="11" spans="1:33" ht="20.100000000000001" customHeight="1" x14ac:dyDescent="0.25">
      <c r="A11" s="194"/>
      <c r="B11" s="208"/>
      <c r="C11" s="211"/>
      <c r="D11" s="214"/>
      <c r="E11" s="95" t="s">
        <v>84</v>
      </c>
      <c r="F11" s="95" t="s">
        <v>85</v>
      </c>
      <c r="G11" s="95" t="s">
        <v>84</v>
      </c>
      <c r="H11" s="95" t="s">
        <v>85</v>
      </c>
      <c r="I11" s="95" t="s">
        <v>84</v>
      </c>
      <c r="J11" s="95" t="s">
        <v>85</v>
      </c>
      <c r="K11" s="95" t="s">
        <v>84</v>
      </c>
      <c r="L11" s="95" t="s">
        <v>85</v>
      </c>
      <c r="M11" s="95" t="s">
        <v>84</v>
      </c>
      <c r="N11" s="95" t="s">
        <v>85</v>
      </c>
      <c r="O11" s="95" t="s">
        <v>84</v>
      </c>
      <c r="P11" s="95" t="s">
        <v>85</v>
      </c>
      <c r="Q11" s="95" t="s">
        <v>84</v>
      </c>
      <c r="R11" s="95" t="s">
        <v>85</v>
      </c>
      <c r="S11" s="95" t="s">
        <v>84</v>
      </c>
      <c r="T11" s="95" t="s">
        <v>85</v>
      </c>
      <c r="U11" s="95" t="s">
        <v>84</v>
      </c>
      <c r="V11" s="95" t="s">
        <v>85</v>
      </c>
      <c r="W11" s="95" t="s">
        <v>84</v>
      </c>
      <c r="X11" s="95" t="s">
        <v>85</v>
      </c>
      <c r="Y11" s="95" t="s">
        <v>84</v>
      </c>
      <c r="Z11" s="95" t="s">
        <v>85</v>
      </c>
      <c r="AA11" s="96"/>
      <c r="AB11" s="96"/>
      <c r="AC11" s="194"/>
      <c r="AD11" s="194"/>
      <c r="AE11" s="194"/>
      <c r="AF11" s="194"/>
      <c r="AG11" s="194"/>
    </row>
    <row r="12" spans="1:33" s="70" customFormat="1" ht="20.100000000000001" customHeight="1" x14ac:dyDescent="0.25">
      <c r="A12" s="66">
        <v>1</v>
      </c>
      <c r="B12" s="67" t="s">
        <v>111</v>
      </c>
      <c r="C12" s="71" t="s">
        <v>112</v>
      </c>
      <c r="D12" s="74" t="s">
        <v>113</v>
      </c>
      <c r="E12" s="66">
        <v>6</v>
      </c>
      <c r="F12" s="66"/>
      <c r="G12" s="66">
        <v>6.7</v>
      </c>
      <c r="H12" s="66"/>
      <c r="I12" s="66">
        <v>8.1</v>
      </c>
      <c r="J12" s="66"/>
      <c r="K12" s="68">
        <v>6.2</v>
      </c>
      <c r="L12" s="68"/>
      <c r="M12" s="68">
        <v>5.3</v>
      </c>
      <c r="N12" s="68"/>
      <c r="O12" s="68">
        <v>6.1</v>
      </c>
      <c r="P12" s="68"/>
      <c r="Q12" s="120">
        <v>3.6</v>
      </c>
      <c r="R12" s="68"/>
      <c r="S12" s="68">
        <v>7.7</v>
      </c>
      <c r="T12" s="68"/>
      <c r="U12" s="68">
        <v>6.5</v>
      </c>
      <c r="V12" s="68"/>
      <c r="W12" s="68">
        <v>6</v>
      </c>
      <c r="X12" s="68"/>
      <c r="Y12" s="68">
        <v>6.5</v>
      </c>
      <c r="Z12" s="68"/>
      <c r="AA12" s="68">
        <v>0</v>
      </c>
      <c r="AB12" s="69"/>
      <c r="AC12" s="68">
        <v>5.89</v>
      </c>
      <c r="AD12" s="68">
        <v>1.82</v>
      </c>
      <c r="AE12" s="68" t="s">
        <v>86</v>
      </c>
      <c r="AF12" s="69" t="s">
        <v>28</v>
      </c>
      <c r="AG12" s="97" t="s">
        <v>87</v>
      </c>
    </row>
    <row r="13" spans="1:33" s="70" customFormat="1" ht="20.100000000000001" customHeight="1" x14ac:dyDescent="0.25">
      <c r="A13" s="66">
        <v>2</v>
      </c>
      <c r="B13" s="67" t="s">
        <v>114</v>
      </c>
      <c r="C13" s="71" t="s">
        <v>115</v>
      </c>
      <c r="D13" s="74" t="s">
        <v>116</v>
      </c>
      <c r="E13" s="66">
        <v>6.6</v>
      </c>
      <c r="F13" s="66"/>
      <c r="G13" s="66">
        <v>7.2</v>
      </c>
      <c r="H13" s="66"/>
      <c r="I13" s="66">
        <v>9.3000000000000007</v>
      </c>
      <c r="J13" s="66"/>
      <c r="K13" s="68">
        <v>7.4</v>
      </c>
      <c r="L13" s="68"/>
      <c r="M13" s="68">
        <v>5.6</v>
      </c>
      <c r="N13" s="68"/>
      <c r="O13" s="68">
        <v>6.1</v>
      </c>
      <c r="P13" s="68"/>
      <c r="Q13" s="120">
        <v>3.6</v>
      </c>
      <c r="R13" s="68"/>
      <c r="S13" s="68">
        <v>8.1</v>
      </c>
      <c r="T13" s="68"/>
      <c r="U13" s="68">
        <v>6.6</v>
      </c>
      <c r="V13" s="68"/>
      <c r="W13" s="68">
        <v>7.3</v>
      </c>
      <c r="X13" s="68"/>
      <c r="Y13" s="68">
        <v>6.6</v>
      </c>
      <c r="Z13" s="68"/>
      <c r="AA13" s="68">
        <v>0</v>
      </c>
      <c r="AB13" s="69"/>
      <c r="AC13" s="68">
        <v>6.34</v>
      </c>
      <c r="AD13" s="68">
        <v>2.1800000000000002</v>
      </c>
      <c r="AE13" s="68" t="s">
        <v>92</v>
      </c>
      <c r="AF13" s="69" t="s">
        <v>27</v>
      </c>
      <c r="AG13" s="97" t="s">
        <v>87</v>
      </c>
    </row>
    <row r="14" spans="1:33" s="70" customFormat="1" ht="20.100000000000001" customHeight="1" x14ac:dyDescent="0.25">
      <c r="A14" s="66">
        <v>3</v>
      </c>
      <c r="B14" s="67" t="s">
        <v>117</v>
      </c>
      <c r="C14" s="71" t="s">
        <v>118</v>
      </c>
      <c r="D14" s="74" t="s">
        <v>35</v>
      </c>
      <c r="E14" s="66">
        <v>5.6</v>
      </c>
      <c r="F14" s="66"/>
      <c r="G14" s="66">
        <v>8.6999999999999993</v>
      </c>
      <c r="H14" s="66"/>
      <c r="I14" s="66">
        <v>8.8000000000000007</v>
      </c>
      <c r="J14" s="66"/>
      <c r="K14" s="68">
        <v>6.4</v>
      </c>
      <c r="L14" s="68"/>
      <c r="M14" s="68">
        <v>5.5</v>
      </c>
      <c r="N14" s="68"/>
      <c r="O14" s="68">
        <v>5.8</v>
      </c>
      <c r="P14" s="68"/>
      <c r="Q14" s="120">
        <v>3.6</v>
      </c>
      <c r="R14" s="68"/>
      <c r="S14" s="68">
        <v>7</v>
      </c>
      <c r="T14" s="68"/>
      <c r="U14" s="68">
        <v>6.1</v>
      </c>
      <c r="V14" s="68"/>
      <c r="W14" s="68">
        <v>6.3</v>
      </c>
      <c r="X14" s="68"/>
      <c r="Y14" s="68">
        <v>7.7</v>
      </c>
      <c r="Z14" s="68"/>
      <c r="AA14" s="68">
        <v>0</v>
      </c>
      <c r="AB14" s="69"/>
      <c r="AC14" s="68">
        <v>5.74</v>
      </c>
      <c r="AD14" s="68">
        <v>1.94</v>
      </c>
      <c r="AE14" s="68" t="s">
        <v>86</v>
      </c>
      <c r="AF14" s="69" t="s">
        <v>28</v>
      </c>
      <c r="AG14" s="97" t="s">
        <v>87</v>
      </c>
    </row>
    <row r="15" spans="1:33" s="70" customFormat="1" ht="20.100000000000001" customHeight="1" x14ac:dyDescent="0.25">
      <c r="A15" s="66">
        <v>4</v>
      </c>
      <c r="B15" s="67" t="s">
        <v>119</v>
      </c>
      <c r="C15" s="71" t="s">
        <v>120</v>
      </c>
      <c r="D15" s="74" t="s">
        <v>35</v>
      </c>
      <c r="E15" s="66">
        <v>5.7</v>
      </c>
      <c r="F15" s="66"/>
      <c r="G15" s="66">
        <v>6.7</v>
      </c>
      <c r="H15" s="66"/>
      <c r="I15" s="66">
        <v>6.8</v>
      </c>
      <c r="J15" s="66"/>
      <c r="K15" s="68">
        <v>6.4</v>
      </c>
      <c r="L15" s="68"/>
      <c r="M15" s="68">
        <v>4.3</v>
      </c>
      <c r="N15" s="68"/>
      <c r="O15" s="68">
        <v>7.1</v>
      </c>
      <c r="P15" s="68"/>
      <c r="Q15" s="120">
        <v>3.5</v>
      </c>
      <c r="R15" s="68"/>
      <c r="S15" s="68">
        <v>8.5</v>
      </c>
      <c r="T15" s="68"/>
      <c r="U15" s="68">
        <v>5.8</v>
      </c>
      <c r="V15" s="68"/>
      <c r="W15" s="68">
        <v>4.9000000000000004</v>
      </c>
      <c r="X15" s="68"/>
      <c r="Y15" s="68">
        <v>6.8</v>
      </c>
      <c r="Z15" s="68"/>
      <c r="AA15" s="68">
        <v>0</v>
      </c>
      <c r="AB15" s="69"/>
      <c r="AC15" s="68">
        <v>5.81</v>
      </c>
      <c r="AD15" s="68">
        <v>2</v>
      </c>
      <c r="AE15" s="68" t="s">
        <v>92</v>
      </c>
      <c r="AF15" s="69" t="s">
        <v>27</v>
      </c>
      <c r="AG15" s="97" t="s">
        <v>87</v>
      </c>
    </row>
    <row r="16" spans="1:33" s="224" customFormat="1" ht="20.100000000000001" customHeight="1" x14ac:dyDescent="0.25">
      <c r="A16" s="119">
        <v>5</v>
      </c>
      <c r="B16" s="219" t="s">
        <v>121</v>
      </c>
      <c r="C16" s="220" t="s">
        <v>122</v>
      </c>
      <c r="D16" s="221" t="s">
        <v>123</v>
      </c>
      <c r="E16" s="119">
        <v>7.5</v>
      </c>
      <c r="F16" s="119"/>
      <c r="G16" s="119">
        <v>7.3</v>
      </c>
      <c r="H16" s="119"/>
      <c r="I16" s="119">
        <v>8.8000000000000007</v>
      </c>
      <c r="J16" s="119"/>
      <c r="K16" s="120">
        <v>8.6999999999999993</v>
      </c>
      <c r="L16" s="120"/>
      <c r="M16" s="120">
        <v>6.4</v>
      </c>
      <c r="N16" s="120"/>
      <c r="O16" s="120">
        <v>6.6</v>
      </c>
      <c r="P16" s="120"/>
      <c r="Q16" s="120">
        <v>8</v>
      </c>
      <c r="R16" s="120"/>
      <c r="S16" s="120">
        <v>9.8000000000000007</v>
      </c>
      <c r="T16" s="120"/>
      <c r="U16" s="120">
        <v>9.1</v>
      </c>
      <c r="V16" s="120"/>
      <c r="W16" s="120">
        <v>8.9</v>
      </c>
      <c r="X16" s="120"/>
      <c r="Y16" s="120">
        <v>8</v>
      </c>
      <c r="Z16" s="120"/>
      <c r="AA16" s="120">
        <v>0</v>
      </c>
      <c r="AB16" s="222"/>
      <c r="AC16" s="120">
        <v>8.25</v>
      </c>
      <c r="AD16" s="120">
        <v>3.45</v>
      </c>
      <c r="AE16" s="120" t="s">
        <v>88</v>
      </c>
      <c r="AF16" s="222" t="s">
        <v>89</v>
      </c>
      <c r="AG16" s="223" t="s">
        <v>87</v>
      </c>
    </row>
    <row r="17" spans="1:33" s="70" customFormat="1" ht="20.100000000000001" customHeight="1" x14ac:dyDescent="0.25">
      <c r="A17" s="66">
        <v>6</v>
      </c>
      <c r="B17" s="67" t="s">
        <v>124</v>
      </c>
      <c r="C17" s="71" t="s">
        <v>125</v>
      </c>
      <c r="D17" s="74" t="s">
        <v>126</v>
      </c>
      <c r="E17" s="66">
        <v>7.5</v>
      </c>
      <c r="F17" s="66"/>
      <c r="G17" s="66">
        <v>8.4</v>
      </c>
      <c r="H17" s="66"/>
      <c r="I17" s="66">
        <v>10</v>
      </c>
      <c r="J17" s="66"/>
      <c r="K17" s="68">
        <v>8.8000000000000007</v>
      </c>
      <c r="L17" s="68"/>
      <c r="M17" s="68">
        <v>6.4</v>
      </c>
      <c r="N17" s="68"/>
      <c r="O17" s="68">
        <v>8.3000000000000007</v>
      </c>
      <c r="P17" s="68"/>
      <c r="Q17" s="68">
        <v>5.5</v>
      </c>
      <c r="R17" s="68"/>
      <c r="S17" s="68">
        <v>9.1999999999999993</v>
      </c>
      <c r="T17" s="68"/>
      <c r="U17" s="68">
        <v>7.8</v>
      </c>
      <c r="V17" s="68"/>
      <c r="W17" s="68">
        <v>8.4</v>
      </c>
      <c r="X17" s="68"/>
      <c r="Y17" s="68">
        <v>6.5</v>
      </c>
      <c r="Z17" s="68"/>
      <c r="AA17" s="68">
        <v>0</v>
      </c>
      <c r="AB17" s="69"/>
      <c r="AC17" s="68">
        <v>7.71</v>
      </c>
      <c r="AD17" s="68">
        <v>3.13</v>
      </c>
      <c r="AE17" s="68" t="s">
        <v>88</v>
      </c>
      <c r="AF17" s="69" t="s">
        <v>89</v>
      </c>
      <c r="AG17" s="97" t="s">
        <v>87</v>
      </c>
    </row>
    <row r="18" spans="1:33" s="70" customFormat="1" ht="20.100000000000001" customHeight="1" x14ac:dyDescent="0.25">
      <c r="A18" s="66">
        <v>7</v>
      </c>
      <c r="B18" s="67" t="s">
        <v>127</v>
      </c>
      <c r="C18" s="71" t="s">
        <v>128</v>
      </c>
      <c r="D18" s="74" t="s">
        <v>45</v>
      </c>
      <c r="E18" s="66">
        <v>5.9</v>
      </c>
      <c r="F18" s="66"/>
      <c r="G18" s="66">
        <v>8.9</v>
      </c>
      <c r="H18" s="66"/>
      <c r="I18" s="66">
        <v>6.7</v>
      </c>
      <c r="J18" s="66"/>
      <c r="K18" s="68">
        <v>6.8</v>
      </c>
      <c r="L18" s="68"/>
      <c r="M18" s="120">
        <v>2.1</v>
      </c>
      <c r="N18" s="68"/>
      <c r="O18" s="68">
        <v>5.7</v>
      </c>
      <c r="P18" s="68"/>
      <c r="Q18" s="120">
        <v>3.2</v>
      </c>
      <c r="R18" s="68"/>
      <c r="S18" s="68">
        <v>6.4</v>
      </c>
      <c r="T18" s="68"/>
      <c r="U18" s="68">
        <v>6.4</v>
      </c>
      <c r="V18" s="68"/>
      <c r="W18" s="68">
        <v>5.5</v>
      </c>
      <c r="X18" s="68"/>
      <c r="Y18" s="68">
        <v>6.8</v>
      </c>
      <c r="Z18" s="68"/>
      <c r="AA18" s="68">
        <v>0</v>
      </c>
      <c r="AB18" s="69"/>
      <c r="AC18" s="68">
        <v>5.16</v>
      </c>
      <c r="AD18" s="68">
        <v>1.62</v>
      </c>
      <c r="AE18" s="68" t="s">
        <v>86</v>
      </c>
      <c r="AF18" s="69" t="s">
        <v>28</v>
      </c>
      <c r="AG18" s="97" t="s">
        <v>87</v>
      </c>
    </row>
    <row r="19" spans="1:33" s="70" customFormat="1" ht="20.100000000000001" customHeight="1" x14ac:dyDescent="0.25">
      <c r="A19" s="66">
        <v>8</v>
      </c>
      <c r="B19" s="67" t="s">
        <v>129</v>
      </c>
      <c r="C19" s="71" t="s">
        <v>130</v>
      </c>
      <c r="D19" s="74" t="s">
        <v>48</v>
      </c>
      <c r="E19" s="66">
        <v>7.1</v>
      </c>
      <c r="F19" s="66"/>
      <c r="G19" s="66">
        <v>8</v>
      </c>
      <c r="H19" s="66"/>
      <c r="I19" s="66">
        <v>8.3000000000000007</v>
      </c>
      <c r="J19" s="66"/>
      <c r="K19" s="68">
        <v>7.4</v>
      </c>
      <c r="L19" s="68"/>
      <c r="M19" s="68">
        <v>5.7</v>
      </c>
      <c r="N19" s="68"/>
      <c r="O19" s="68">
        <v>6.4</v>
      </c>
      <c r="P19" s="68"/>
      <c r="Q19" s="68">
        <v>8.9</v>
      </c>
      <c r="R19" s="68"/>
      <c r="S19" s="68">
        <v>9.4</v>
      </c>
      <c r="T19" s="68"/>
      <c r="U19" s="68">
        <v>6.2</v>
      </c>
      <c r="V19" s="68"/>
      <c r="W19" s="68">
        <v>7.9</v>
      </c>
      <c r="X19" s="68"/>
      <c r="Y19" s="68">
        <v>6.5</v>
      </c>
      <c r="Z19" s="68"/>
      <c r="AA19" s="68">
        <v>0</v>
      </c>
      <c r="AB19" s="69"/>
      <c r="AC19" s="68">
        <v>7.6</v>
      </c>
      <c r="AD19" s="68">
        <v>3.08</v>
      </c>
      <c r="AE19" s="68" t="s">
        <v>88</v>
      </c>
      <c r="AF19" s="69" t="s">
        <v>89</v>
      </c>
      <c r="AG19" s="97" t="s">
        <v>87</v>
      </c>
    </row>
    <row r="20" spans="1:33" s="70" customFormat="1" ht="20.100000000000001" customHeight="1" x14ac:dyDescent="0.25">
      <c r="A20" s="66">
        <v>9</v>
      </c>
      <c r="B20" s="67" t="s">
        <v>131</v>
      </c>
      <c r="C20" s="71" t="s">
        <v>132</v>
      </c>
      <c r="D20" s="74" t="s">
        <v>133</v>
      </c>
      <c r="E20" s="66">
        <v>6</v>
      </c>
      <c r="F20" s="66"/>
      <c r="G20" s="66">
        <v>8.1</v>
      </c>
      <c r="H20" s="66"/>
      <c r="I20" s="66">
        <v>6.8</v>
      </c>
      <c r="J20" s="66"/>
      <c r="K20" s="68">
        <v>6.3</v>
      </c>
      <c r="L20" s="68"/>
      <c r="M20" s="68">
        <v>4.7</v>
      </c>
      <c r="N20" s="68"/>
      <c r="O20" s="120">
        <v>1.1000000000000001</v>
      </c>
      <c r="P20" s="68"/>
      <c r="Q20" s="68">
        <v>4.4000000000000004</v>
      </c>
      <c r="R20" s="68"/>
      <c r="S20" s="68">
        <v>7.6</v>
      </c>
      <c r="T20" s="68"/>
      <c r="U20" s="120">
        <v>0</v>
      </c>
      <c r="V20" s="68"/>
      <c r="W20" s="68">
        <v>6.3</v>
      </c>
      <c r="X20" s="68"/>
      <c r="Y20" s="68">
        <v>7.4</v>
      </c>
      <c r="Z20" s="68"/>
      <c r="AA20" s="68">
        <v>0</v>
      </c>
      <c r="AB20" s="69"/>
      <c r="AC20" s="68">
        <v>4.6399999999999997</v>
      </c>
      <c r="AD20" s="68">
        <v>1.53</v>
      </c>
      <c r="AE20" s="68" t="s">
        <v>86</v>
      </c>
      <c r="AF20" s="69" t="s">
        <v>28</v>
      </c>
      <c r="AG20" s="97" t="s">
        <v>87</v>
      </c>
    </row>
    <row r="21" spans="1:33" s="70" customFormat="1" ht="20.100000000000001" customHeight="1" x14ac:dyDescent="0.25">
      <c r="A21" s="66">
        <v>10</v>
      </c>
      <c r="B21" s="67" t="s">
        <v>134</v>
      </c>
      <c r="C21" s="71" t="s">
        <v>135</v>
      </c>
      <c r="D21" s="74" t="s">
        <v>46</v>
      </c>
      <c r="E21" s="119">
        <v>0</v>
      </c>
      <c r="F21" s="66"/>
      <c r="G21" s="66">
        <v>8.9</v>
      </c>
      <c r="H21" s="66"/>
      <c r="I21" s="66">
        <v>5.8</v>
      </c>
      <c r="J21" s="66"/>
      <c r="K21" s="68">
        <v>7.3</v>
      </c>
      <c r="L21" s="68"/>
      <c r="M21" s="68">
        <v>4.3</v>
      </c>
      <c r="N21" s="68"/>
      <c r="O21" s="68">
        <v>0.9</v>
      </c>
      <c r="P21" s="68"/>
      <c r="Q21" s="68">
        <v>3.4</v>
      </c>
      <c r="R21" s="68"/>
      <c r="S21" s="68">
        <v>6.7</v>
      </c>
      <c r="T21" s="68"/>
      <c r="U21" s="120">
        <v>2.2000000000000002</v>
      </c>
      <c r="V21" s="68"/>
      <c r="W21" s="68">
        <v>5.4</v>
      </c>
      <c r="X21" s="68"/>
      <c r="Y21" s="68"/>
      <c r="Z21" s="68"/>
      <c r="AA21" s="68">
        <v>0</v>
      </c>
      <c r="AB21" s="69"/>
      <c r="AC21" s="68">
        <v>4.1500000000000004</v>
      </c>
      <c r="AD21" s="68">
        <v>1.0900000000000001</v>
      </c>
      <c r="AE21" s="68" t="s">
        <v>86</v>
      </c>
      <c r="AF21" s="69" t="s">
        <v>28</v>
      </c>
      <c r="AG21" s="97" t="s">
        <v>91</v>
      </c>
    </row>
    <row r="22" spans="1:33" s="70" customFormat="1" ht="20.100000000000001" customHeight="1" x14ac:dyDescent="0.25">
      <c r="A22" s="66">
        <v>11</v>
      </c>
      <c r="B22" s="67" t="s">
        <v>136</v>
      </c>
      <c r="C22" s="71" t="s">
        <v>137</v>
      </c>
      <c r="D22" s="74" t="s">
        <v>36</v>
      </c>
      <c r="E22" s="66">
        <v>6.6</v>
      </c>
      <c r="F22" s="66"/>
      <c r="G22" s="66">
        <v>6.4</v>
      </c>
      <c r="H22" s="66"/>
      <c r="I22" s="66">
        <v>9.4</v>
      </c>
      <c r="J22" s="66"/>
      <c r="K22" s="68">
        <v>8.8000000000000007</v>
      </c>
      <c r="L22" s="68"/>
      <c r="M22" s="120">
        <v>2.1</v>
      </c>
      <c r="N22" s="68"/>
      <c r="O22" s="120">
        <v>0.3</v>
      </c>
      <c r="P22" s="68"/>
      <c r="Q22" s="120">
        <v>2.1</v>
      </c>
      <c r="R22" s="68"/>
      <c r="S22" s="68">
        <v>5.5</v>
      </c>
      <c r="T22" s="68"/>
      <c r="U22" s="68">
        <v>5.6</v>
      </c>
      <c r="V22" s="68"/>
      <c r="W22" s="68">
        <v>7.1</v>
      </c>
      <c r="X22" s="68"/>
      <c r="Y22" s="68">
        <v>7.5</v>
      </c>
      <c r="Z22" s="68"/>
      <c r="AA22" s="68">
        <v>0</v>
      </c>
      <c r="AB22" s="69"/>
      <c r="AC22" s="68">
        <v>4.54</v>
      </c>
      <c r="AD22" s="68">
        <v>1.56</v>
      </c>
      <c r="AE22" s="68" t="s">
        <v>86</v>
      </c>
      <c r="AF22" s="69" t="s">
        <v>28</v>
      </c>
      <c r="AG22" s="97" t="s">
        <v>87</v>
      </c>
    </row>
    <row r="23" spans="1:33" s="118" customFormat="1" ht="20.100000000000001" customHeight="1" x14ac:dyDescent="0.25">
      <c r="A23" s="111">
        <v>12</v>
      </c>
      <c r="B23" s="112" t="s">
        <v>138</v>
      </c>
      <c r="C23" s="113" t="s">
        <v>139</v>
      </c>
      <c r="D23" s="114" t="s">
        <v>37</v>
      </c>
      <c r="E23" s="111">
        <v>2.8</v>
      </c>
      <c r="F23" s="111"/>
      <c r="G23" s="111">
        <v>0</v>
      </c>
      <c r="H23" s="111"/>
      <c r="I23" s="111">
        <v>2.5</v>
      </c>
      <c r="J23" s="111"/>
      <c r="K23" s="115">
        <v>1.1000000000000001</v>
      </c>
      <c r="L23" s="115"/>
      <c r="M23" s="115">
        <v>2.1</v>
      </c>
      <c r="N23" s="115"/>
      <c r="O23" s="115">
        <v>1.1000000000000001</v>
      </c>
      <c r="P23" s="115"/>
      <c r="Q23" s="115">
        <v>0</v>
      </c>
      <c r="R23" s="115"/>
      <c r="S23" s="115">
        <v>0</v>
      </c>
      <c r="T23" s="115"/>
      <c r="U23" s="115">
        <v>0</v>
      </c>
      <c r="V23" s="115"/>
      <c r="W23" s="115">
        <v>2</v>
      </c>
      <c r="X23" s="115"/>
      <c r="Y23" s="115"/>
      <c r="Z23" s="115"/>
      <c r="AA23" s="115">
        <v>0</v>
      </c>
      <c r="AB23" s="116"/>
      <c r="AC23" s="115">
        <v>0.91</v>
      </c>
      <c r="AD23" s="115">
        <v>0</v>
      </c>
      <c r="AE23" s="115" t="s">
        <v>86</v>
      </c>
      <c r="AF23" s="116" t="s">
        <v>28</v>
      </c>
      <c r="AG23" s="117" t="s">
        <v>91</v>
      </c>
    </row>
    <row r="24" spans="1:33" s="70" customFormat="1" ht="20.100000000000001" customHeight="1" x14ac:dyDescent="0.25">
      <c r="A24" s="66">
        <v>13</v>
      </c>
      <c r="B24" s="67" t="s">
        <v>140</v>
      </c>
      <c r="C24" s="71" t="s">
        <v>141</v>
      </c>
      <c r="D24" s="74" t="s">
        <v>37</v>
      </c>
      <c r="E24" s="66">
        <v>6.5</v>
      </c>
      <c r="F24" s="66"/>
      <c r="G24" s="66">
        <v>8.4</v>
      </c>
      <c r="H24" s="66"/>
      <c r="I24" s="66">
        <v>8.6999999999999993</v>
      </c>
      <c r="J24" s="66"/>
      <c r="K24" s="68">
        <v>6.6</v>
      </c>
      <c r="L24" s="68"/>
      <c r="M24" s="68">
        <v>4.5999999999999996</v>
      </c>
      <c r="N24" s="68"/>
      <c r="O24" s="68">
        <v>8.9</v>
      </c>
      <c r="P24" s="68"/>
      <c r="Q24" s="68">
        <v>4.7</v>
      </c>
      <c r="R24" s="68"/>
      <c r="S24" s="68">
        <v>7.6</v>
      </c>
      <c r="T24" s="68"/>
      <c r="U24" s="68">
        <v>7.4</v>
      </c>
      <c r="V24" s="68"/>
      <c r="W24" s="68">
        <v>6.4</v>
      </c>
      <c r="X24" s="68"/>
      <c r="Y24" s="68">
        <v>7.9</v>
      </c>
      <c r="Z24" s="68"/>
      <c r="AA24" s="68">
        <v>0</v>
      </c>
      <c r="AB24" s="69"/>
      <c r="AC24" s="68">
        <v>6.54</v>
      </c>
      <c r="AD24" s="68">
        <v>2.38</v>
      </c>
      <c r="AE24" s="68" t="s">
        <v>92</v>
      </c>
      <c r="AF24" s="69" t="s">
        <v>27</v>
      </c>
      <c r="AG24" s="97" t="s">
        <v>87</v>
      </c>
    </row>
    <row r="25" spans="1:33" s="128" customFormat="1" ht="20.100000000000001" customHeight="1" x14ac:dyDescent="0.25">
      <c r="A25" s="121">
        <v>14</v>
      </c>
      <c r="B25" s="122" t="s">
        <v>142</v>
      </c>
      <c r="C25" s="123" t="s">
        <v>143</v>
      </c>
      <c r="D25" s="124" t="s">
        <v>37</v>
      </c>
      <c r="E25" s="121">
        <v>2.8</v>
      </c>
      <c r="F25" s="121"/>
      <c r="G25" s="121">
        <v>1.2</v>
      </c>
      <c r="H25" s="121"/>
      <c r="I25" s="121">
        <v>7.6</v>
      </c>
      <c r="J25" s="121"/>
      <c r="K25" s="125">
        <v>0</v>
      </c>
      <c r="L25" s="125"/>
      <c r="M25" s="125">
        <v>2</v>
      </c>
      <c r="N25" s="125"/>
      <c r="O25" s="125">
        <v>0.5</v>
      </c>
      <c r="P25" s="125"/>
      <c r="Q25" s="125">
        <v>1.5</v>
      </c>
      <c r="R25" s="125"/>
      <c r="S25" s="125">
        <v>0.8</v>
      </c>
      <c r="T25" s="125"/>
      <c r="U25" s="125">
        <v>1.4</v>
      </c>
      <c r="V25" s="125"/>
      <c r="W25" s="125">
        <v>0</v>
      </c>
      <c r="X25" s="125"/>
      <c r="Y25" s="125">
        <v>0</v>
      </c>
      <c r="Z25" s="125"/>
      <c r="AA25" s="125">
        <v>0</v>
      </c>
      <c r="AB25" s="126"/>
      <c r="AC25" s="125">
        <v>1.03</v>
      </c>
      <c r="AD25" s="125">
        <v>0</v>
      </c>
      <c r="AE25" s="125" t="s">
        <v>86</v>
      </c>
      <c r="AF25" s="126" t="s">
        <v>28</v>
      </c>
      <c r="AG25" s="127" t="s">
        <v>91</v>
      </c>
    </row>
    <row r="26" spans="1:33" s="118" customFormat="1" ht="20.100000000000001" customHeight="1" x14ac:dyDescent="0.25">
      <c r="A26" s="111">
        <v>15</v>
      </c>
      <c r="B26" s="112" t="s">
        <v>144</v>
      </c>
      <c r="C26" s="113" t="s">
        <v>145</v>
      </c>
      <c r="D26" s="114" t="s">
        <v>38</v>
      </c>
      <c r="E26" s="111"/>
      <c r="F26" s="111"/>
      <c r="G26" s="111">
        <v>0</v>
      </c>
      <c r="H26" s="111"/>
      <c r="I26" s="111">
        <v>2.7</v>
      </c>
      <c r="J26" s="111"/>
      <c r="K26" s="115">
        <v>0</v>
      </c>
      <c r="L26" s="115"/>
      <c r="M26" s="115">
        <v>2.1</v>
      </c>
      <c r="N26" s="115"/>
      <c r="O26" s="115">
        <v>0.7</v>
      </c>
      <c r="P26" s="115"/>
      <c r="Q26" s="115">
        <v>0</v>
      </c>
      <c r="R26" s="115"/>
      <c r="S26" s="115">
        <v>0</v>
      </c>
      <c r="T26" s="115"/>
      <c r="U26" s="115">
        <v>0</v>
      </c>
      <c r="V26" s="115"/>
      <c r="W26" s="115">
        <v>2.9</v>
      </c>
      <c r="X26" s="115"/>
      <c r="Y26" s="115"/>
      <c r="Z26" s="115"/>
      <c r="AA26" s="115">
        <v>0</v>
      </c>
      <c r="AB26" s="116"/>
      <c r="AC26" s="115">
        <v>0.71</v>
      </c>
      <c r="AD26" s="115">
        <v>0</v>
      </c>
      <c r="AE26" s="115" t="s">
        <v>86</v>
      </c>
      <c r="AF26" s="116" t="s">
        <v>28</v>
      </c>
      <c r="AG26" s="117" t="s">
        <v>91</v>
      </c>
    </row>
    <row r="27" spans="1:33" s="118" customFormat="1" ht="20.100000000000001" customHeight="1" x14ac:dyDescent="0.25">
      <c r="A27" s="111">
        <v>16</v>
      </c>
      <c r="B27" s="112" t="s">
        <v>146</v>
      </c>
      <c r="C27" s="113" t="s">
        <v>147</v>
      </c>
      <c r="D27" s="114" t="s">
        <v>148</v>
      </c>
      <c r="E27" s="111">
        <v>0</v>
      </c>
      <c r="F27" s="111"/>
      <c r="G27" s="111">
        <v>0</v>
      </c>
      <c r="H27" s="111"/>
      <c r="I27" s="111">
        <v>2.5</v>
      </c>
      <c r="J27" s="111"/>
      <c r="K27" s="115">
        <v>0</v>
      </c>
      <c r="L27" s="115"/>
      <c r="M27" s="115">
        <v>0</v>
      </c>
      <c r="N27" s="115"/>
      <c r="O27" s="115">
        <v>0</v>
      </c>
      <c r="P27" s="115"/>
      <c r="Q27" s="115">
        <v>0</v>
      </c>
      <c r="R27" s="115"/>
      <c r="S27" s="115">
        <v>0</v>
      </c>
      <c r="T27" s="115"/>
      <c r="U27" s="115">
        <v>0</v>
      </c>
      <c r="V27" s="115"/>
      <c r="W27" s="115">
        <v>0</v>
      </c>
      <c r="X27" s="115"/>
      <c r="Y27" s="115">
        <v>0</v>
      </c>
      <c r="Z27" s="115"/>
      <c r="AA27" s="115">
        <v>0</v>
      </c>
      <c r="AB27" s="116"/>
      <c r="AC27" s="115">
        <v>0</v>
      </c>
      <c r="AD27" s="115">
        <v>0</v>
      </c>
      <c r="AE27" s="115" t="s">
        <v>86</v>
      </c>
      <c r="AF27" s="116" t="s">
        <v>28</v>
      </c>
      <c r="AG27" s="117" t="s">
        <v>91</v>
      </c>
    </row>
    <row r="28" spans="1:33" s="70" customFormat="1" ht="20.100000000000001" customHeight="1" x14ac:dyDescent="0.25">
      <c r="A28" s="66">
        <v>17</v>
      </c>
      <c r="B28" s="67" t="s">
        <v>149</v>
      </c>
      <c r="C28" s="71" t="s">
        <v>150</v>
      </c>
      <c r="D28" s="74" t="s">
        <v>49</v>
      </c>
      <c r="E28" s="66">
        <v>6</v>
      </c>
      <c r="F28" s="66"/>
      <c r="G28" s="66">
        <v>6.4</v>
      </c>
      <c r="H28" s="66"/>
      <c r="I28" s="66">
        <v>9.4</v>
      </c>
      <c r="J28" s="66"/>
      <c r="K28" s="68">
        <v>8.1</v>
      </c>
      <c r="L28" s="68"/>
      <c r="M28" s="68">
        <v>5.2</v>
      </c>
      <c r="N28" s="68"/>
      <c r="O28" s="68">
        <v>8.4</v>
      </c>
      <c r="P28" s="68"/>
      <c r="Q28" s="68">
        <v>6</v>
      </c>
      <c r="R28" s="68"/>
      <c r="S28" s="68">
        <v>9.1</v>
      </c>
      <c r="T28" s="68"/>
      <c r="U28" s="68">
        <v>7</v>
      </c>
      <c r="V28" s="68"/>
      <c r="W28" s="68">
        <v>7.8</v>
      </c>
      <c r="X28" s="68"/>
      <c r="Y28" s="68">
        <v>6.7</v>
      </c>
      <c r="Z28" s="68"/>
      <c r="AA28" s="68">
        <v>0</v>
      </c>
      <c r="AB28" s="69"/>
      <c r="AC28" s="68">
        <v>7.31</v>
      </c>
      <c r="AD28" s="68">
        <v>2.84</v>
      </c>
      <c r="AE28" s="68" t="s">
        <v>90</v>
      </c>
      <c r="AF28" s="69" t="s">
        <v>26</v>
      </c>
      <c r="AG28" s="97" t="s">
        <v>87</v>
      </c>
    </row>
    <row r="29" spans="1:33" s="224" customFormat="1" ht="20.100000000000001" customHeight="1" x14ac:dyDescent="0.25">
      <c r="A29" s="119">
        <v>18</v>
      </c>
      <c r="B29" s="219" t="s">
        <v>151</v>
      </c>
      <c r="C29" s="220" t="s">
        <v>152</v>
      </c>
      <c r="D29" s="221" t="s">
        <v>50</v>
      </c>
      <c r="E29" s="119">
        <v>7.5</v>
      </c>
      <c r="F29" s="119"/>
      <c r="G29" s="119">
        <v>8.1</v>
      </c>
      <c r="H29" s="119"/>
      <c r="I29" s="119">
        <v>8.8000000000000007</v>
      </c>
      <c r="J29" s="119"/>
      <c r="K29" s="120">
        <v>7.4</v>
      </c>
      <c r="L29" s="120"/>
      <c r="M29" s="120">
        <v>5.9</v>
      </c>
      <c r="N29" s="120"/>
      <c r="O29" s="120">
        <v>8.1</v>
      </c>
      <c r="P29" s="120"/>
      <c r="Q29" s="120">
        <v>6.5</v>
      </c>
      <c r="R29" s="120"/>
      <c r="S29" s="120">
        <v>9.3000000000000007</v>
      </c>
      <c r="T29" s="120"/>
      <c r="U29" s="120">
        <v>8.3000000000000007</v>
      </c>
      <c r="V29" s="120"/>
      <c r="W29" s="120">
        <v>7.9</v>
      </c>
      <c r="X29" s="120"/>
      <c r="Y29" s="120">
        <v>8.5</v>
      </c>
      <c r="Z29" s="120"/>
      <c r="AA29" s="120">
        <v>0</v>
      </c>
      <c r="AB29" s="222"/>
      <c r="AC29" s="120">
        <v>7.65</v>
      </c>
      <c r="AD29" s="120">
        <v>3.04</v>
      </c>
      <c r="AE29" s="120" t="s">
        <v>88</v>
      </c>
      <c r="AF29" s="222" t="s">
        <v>89</v>
      </c>
      <c r="AG29" s="223" t="s">
        <v>87</v>
      </c>
    </row>
    <row r="30" spans="1:33" s="118" customFormat="1" ht="20.100000000000001" customHeight="1" x14ac:dyDescent="0.25">
      <c r="A30" s="111">
        <v>19</v>
      </c>
      <c r="B30" s="112" t="s">
        <v>153</v>
      </c>
      <c r="C30" s="113" t="s">
        <v>47</v>
      </c>
      <c r="D30" s="114" t="s">
        <v>50</v>
      </c>
      <c r="E30" s="111">
        <v>2.8</v>
      </c>
      <c r="F30" s="111"/>
      <c r="G30" s="111">
        <v>0</v>
      </c>
      <c r="H30" s="111"/>
      <c r="I30" s="111">
        <v>2.5</v>
      </c>
      <c r="J30" s="111"/>
      <c r="K30" s="115">
        <v>0</v>
      </c>
      <c r="L30" s="115"/>
      <c r="M30" s="115">
        <v>2.1</v>
      </c>
      <c r="N30" s="115"/>
      <c r="O30" s="115">
        <v>0</v>
      </c>
      <c r="P30" s="115"/>
      <c r="Q30" s="115">
        <v>0</v>
      </c>
      <c r="R30" s="115"/>
      <c r="S30" s="115">
        <v>0</v>
      </c>
      <c r="T30" s="115"/>
      <c r="U30" s="115">
        <v>0</v>
      </c>
      <c r="V30" s="115"/>
      <c r="W30" s="115">
        <v>0</v>
      </c>
      <c r="X30" s="115"/>
      <c r="Y30" s="115">
        <v>0</v>
      </c>
      <c r="Z30" s="115"/>
      <c r="AA30" s="115">
        <v>0</v>
      </c>
      <c r="AB30" s="116"/>
      <c r="AC30" s="115">
        <v>0.41</v>
      </c>
      <c r="AD30" s="115">
        <v>0</v>
      </c>
      <c r="AE30" s="115" t="s">
        <v>86</v>
      </c>
      <c r="AF30" s="116" t="s">
        <v>28</v>
      </c>
      <c r="AG30" s="117" t="s">
        <v>91</v>
      </c>
    </row>
    <row r="31" spans="1:33" s="70" customFormat="1" ht="20.100000000000001" customHeight="1" x14ac:dyDescent="0.25">
      <c r="A31" s="66">
        <v>20</v>
      </c>
      <c r="B31" s="67" t="s">
        <v>154</v>
      </c>
      <c r="C31" s="71" t="s">
        <v>155</v>
      </c>
      <c r="D31" s="74" t="s">
        <v>156</v>
      </c>
      <c r="E31" s="66">
        <v>6.2</v>
      </c>
      <c r="F31" s="66"/>
      <c r="G31" s="66">
        <v>7.3</v>
      </c>
      <c r="H31" s="66"/>
      <c r="I31" s="66">
        <v>7.8</v>
      </c>
      <c r="J31" s="66"/>
      <c r="K31" s="68">
        <v>7.3</v>
      </c>
      <c r="L31" s="68"/>
      <c r="M31" s="68">
        <v>6.3</v>
      </c>
      <c r="N31" s="68"/>
      <c r="O31" s="68">
        <v>8.3000000000000007</v>
      </c>
      <c r="P31" s="68"/>
      <c r="Q31" s="68">
        <v>6</v>
      </c>
      <c r="R31" s="68"/>
      <c r="S31" s="68">
        <v>7.1</v>
      </c>
      <c r="T31" s="68"/>
      <c r="U31" s="68">
        <v>1.2</v>
      </c>
      <c r="V31" s="68"/>
      <c r="W31" s="68">
        <v>6</v>
      </c>
      <c r="X31" s="68"/>
      <c r="Y31" s="68">
        <v>7.1</v>
      </c>
      <c r="Z31" s="68"/>
      <c r="AA31" s="68">
        <v>0</v>
      </c>
      <c r="AB31" s="69"/>
      <c r="AC31" s="68">
        <v>6.1</v>
      </c>
      <c r="AD31" s="68">
        <v>2.2599999999999998</v>
      </c>
      <c r="AE31" s="68" t="s">
        <v>92</v>
      </c>
      <c r="AF31" s="69" t="s">
        <v>27</v>
      </c>
      <c r="AG31" s="97" t="s">
        <v>87</v>
      </c>
    </row>
    <row r="32" spans="1:33" s="70" customFormat="1" ht="20.100000000000001" customHeight="1" x14ac:dyDescent="0.25">
      <c r="A32" s="66">
        <v>21</v>
      </c>
      <c r="B32" s="67" t="s">
        <v>157</v>
      </c>
      <c r="C32" s="71" t="s">
        <v>158</v>
      </c>
      <c r="D32" s="74" t="s">
        <v>159</v>
      </c>
      <c r="E32" s="66">
        <v>6.3</v>
      </c>
      <c r="F32" s="66"/>
      <c r="G32" s="66">
        <v>8.4</v>
      </c>
      <c r="H32" s="66"/>
      <c r="I32" s="66">
        <v>6.8</v>
      </c>
      <c r="J32" s="66"/>
      <c r="K32" s="68">
        <v>7.5</v>
      </c>
      <c r="L32" s="68"/>
      <c r="M32" s="68">
        <v>5.3</v>
      </c>
      <c r="N32" s="68"/>
      <c r="O32" s="68">
        <v>6</v>
      </c>
      <c r="P32" s="68"/>
      <c r="Q32" s="120">
        <v>3</v>
      </c>
      <c r="R32" s="68"/>
      <c r="S32" s="68">
        <v>7.1</v>
      </c>
      <c r="T32" s="68"/>
      <c r="U32" s="68">
        <v>5.9</v>
      </c>
      <c r="V32" s="68"/>
      <c r="W32" s="68">
        <v>7.1</v>
      </c>
      <c r="X32" s="68"/>
      <c r="Y32" s="120">
        <v>3.5</v>
      </c>
      <c r="Z32" s="68"/>
      <c r="AA32" s="68">
        <v>0</v>
      </c>
      <c r="AB32" s="69"/>
      <c r="AC32" s="68">
        <v>5.89</v>
      </c>
      <c r="AD32" s="68">
        <v>2.0299999999999998</v>
      </c>
      <c r="AE32" s="68" t="s">
        <v>92</v>
      </c>
      <c r="AF32" s="69" t="s">
        <v>27</v>
      </c>
      <c r="AG32" s="97" t="s">
        <v>87</v>
      </c>
    </row>
    <row r="33" spans="1:33" s="70" customFormat="1" ht="20.100000000000001" customHeight="1" x14ac:dyDescent="0.25">
      <c r="A33" s="66">
        <v>22</v>
      </c>
      <c r="B33" s="67" t="s">
        <v>160</v>
      </c>
      <c r="C33" s="71" t="s">
        <v>39</v>
      </c>
      <c r="D33" s="74" t="s">
        <v>159</v>
      </c>
      <c r="E33" s="66">
        <v>5.2</v>
      </c>
      <c r="F33" s="66"/>
      <c r="G33" s="66">
        <v>7.2</v>
      </c>
      <c r="H33" s="66"/>
      <c r="I33" s="66">
        <v>5.5</v>
      </c>
      <c r="J33" s="66"/>
      <c r="K33" s="68">
        <v>6.8</v>
      </c>
      <c r="L33" s="68"/>
      <c r="M33" s="68">
        <v>5</v>
      </c>
      <c r="N33" s="68"/>
      <c r="O33" s="68">
        <v>6.7</v>
      </c>
      <c r="P33" s="68"/>
      <c r="Q33" s="120">
        <v>3.1</v>
      </c>
      <c r="R33" s="68"/>
      <c r="S33" s="68">
        <v>7.7</v>
      </c>
      <c r="T33" s="68"/>
      <c r="U33" s="68">
        <v>5.6</v>
      </c>
      <c r="V33" s="68"/>
      <c r="W33" s="68">
        <v>6.3</v>
      </c>
      <c r="X33" s="68"/>
      <c r="Y33" s="68">
        <v>5.9</v>
      </c>
      <c r="Z33" s="68"/>
      <c r="AA33" s="68">
        <v>0</v>
      </c>
      <c r="AB33" s="69"/>
      <c r="AC33" s="68">
        <v>5.79</v>
      </c>
      <c r="AD33" s="68">
        <v>1.91</v>
      </c>
      <c r="AE33" s="68" t="s">
        <v>86</v>
      </c>
      <c r="AF33" s="69" t="s">
        <v>28</v>
      </c>
      <c r="AG33" s="97" t="s">
        <v>87</v>
      </c>
    </row>
    <row r="34" spans="1:33" s="70" customFormat="1" ht="20.100000000000001" customHeight="1" x14ac:dyDescent="0.25">
      <c r="A34" s="66">
        <v>23</v>
      </c>
      <c r="B34" s="67" t="s">
        <v>161</v>
      </c>
      <c r="C34" s="71" t="s">
        <v>162</v>
      </c>
      <c r="D34" s="74" t="s">
        <v>40</v>
      </c>
      <c r="E34" s="66">
        <v>5.6</v>
      </c>
      <c r="F34" s="66"/>
      <c r="G34" s="66">
        <v>8.3000000000000007</v>
      </c>
      <c r="H34" s="66"/>
      <c r="I34" s="66">
        <v>6.8</v>
      </c>
      <c r="J34" s="66"/>
      <c r="K34" s="68">
        <v>6.8</v>
      </c>
      <c r="L34" s="68"/>
      <c r="M34" s="68">
        <v>4.5</v>
      </c>
      <c r="N34" s="68"/>
      <c r="O34" s="68">
        <v>7.9</v>
      </c>
      <c r="P34" s="68"/>
      <c r="Q34" s="68">
        <v>6.7</v>
      </c>
      <c r="R34" s="68"/>
      <c r="S34" s="68">
        <v>8.4</v>
      </c>
      <c r="T34" s="68"/>
      <c r="U34" s="68">
        <v>7.1</v>
      </c>
      <c r="V34" s="68"/>
      <c r="W34" s="68">
        <v>7.2</v>
      </c>
      <c r="X34" s="68"/>
      <c r="Y34" s="68">
        <v>7.7</v>
      </c>
      <c r="Z34" s="68"/>
      <c r="AA34" s="68">
        <v>0</v>
      </c>
      <c r="AB34" s="69"/>
      <c r="AC34" s="68">
        <v>6.94</v>
      </c>
      <c r="AD34" s="68">
        <v>2.62</v>
      </c>
      <c r="AE34" s="68" t="s">
        <v>90</v>
      </c>
      <c r="AF34" s="69" t="s">
        <v>26</v>
      </c>
      <c r="AG34" s="97" t="s">
        <v>87</v>
      </c>
    </row>
    <row r="35" spans="1:33" s="224" customFormat="1" ht="20.100000000000001" customHeight="1" x14ac:dyDescent="0.25">
      <c r="A35" s="119">
        <v>24</v>
      </c>
      <c r="B35" s="219" t="s">
        <v>163</v>
      </c>
      <c r="C35" s="220" t="s">
        <v>164</v>
      </c>
      <c r="D35" s="221" t="s">
        <v>165</v>
      </c>
      <c r="E35" s="119">
        <v>8.1999999999999993</v>
      </c>
      <c r="F35" s="119"/>
      <c r="G35" s="119">
        <v>6.9</v>
      </c>
      <c r="H35" s="119"/>
      <c r="I35" s="119">
        <v>9.6999999999999993</v>
      </c>
      <c r="J35" s="119"/>
      <c r="K35" s="120">
        <v>8.4</v>
      </c>
      <c r="L35" s="120"/>
      <c r="M35" s="120">
        <v>6.4</v>
      </c>
      <c r="N35" s="120"/>
      <c r="O35" s="120">
        <v>8.9</v>
      </c>
      <c r="P35" s="120"/>
      <c r="Q35" s="120">
        <v>7.4</v>
      </c>
      <c r="R35" s="120"/>
      <c r="S35" s="120">
        <v>9.1999999999999993</v>
      </c>
      <c r="T35" s="120"/>
      <c r="U35" s="120">
        <v>8.9</v>
      </c>
      <c r="V35" s="120"/>
      <c r="W35" s="120">
        <v>9</v>
      </c>
      <c r="X35" s="120"/>
      <c r="Y35" s="120">
        <v>7.8</v>
      </c>
      <c r="Z35" s="120"/>
      <c r="AA35" s="120">
        <v>0</v>
      </c>
      <c r="AB35" s="222"/>
      <c r="AC35" s="120">
        <v>8.31</v>
      </c>
      <c r="AD35" s="120">
        <v>3.51</v>
      </c>
      <c r="AE35" s="120" t="s">
        <v>216</v>
      </c>
      <c r="AF35" s="222" t="s">
        <v>24</v>
      </c>
      <c r="AG35" s="223" t="s">
        <v>87</v>
      </c>
    </row>
    <row r="36" spans="1:33" s="70" customFormat="1" ht="20.100000000000001" customHeight="1" x14ac:dyDescent="0.25">
      <c r="A36" s="66">
        <v>25</v>
      </c>
      <c r="B36" s="67" t="s">
        <v>166</v>
      </c>
      <c r="C36" s="71" t="s">
        <v>51</v>
      </c>
      <c r="D36" s="74" t="s">
        <v>167</v>
      </c>
      <c r="E36" s="66">
        <v>7.2</v>
      </c>
      <c r="F36" s="66"/>
      <c r="G36" s="66">
        <v>0</v>
      </c>
      <c r="H36" s="66"/>
      <c r="I36" s="66">
        <v>6.8</v>
      </c>
      <c r="J36" s="66"/>
      <c r="K36" s="68">
        <v>7.2</v>
      </c>
      <c r="L36" s="68"/>
      <c r="M36" s="68">
        <v>2.5</v>
      </c>
      <c r="N36" s="68"/>
      <c r="O36" s="68">
        <v>6.9</v>
      </c>
      <c r="P36" s="68"/>
      <c r="Q36" s="68">
        <v>4.8</v>
      </c>
      <c r="R36" s="68"/>
      <c r="S36" s="68">
        <v>7.1</v>
      </c>
      <c r="T36" s="68"/>
      <c r="U36" s="68">
        <v>7</v>
      </c>
      <c r="V36" s="68"/>
      <c r="W36" s="68">
        <v>5.5</v>
      </c>
      <c r="X36" s="68"/>
      <c r="Y36" s="68"/>
      <c r="Z36" s="68"/>
      <c r="AA36" s="68">
        <v>0</v>
      </c>
      <c r="AB36" s="69"/>
      <c r="AC36" s="68">
        <v>5.95</v>
      </c>
      <c r="AD36" s="68">
        <v>2.21</v>
      </c>
      <c r="AE36" s="68" t="s">
        <v>92</v>
      </c>
      <c r="AF36" s="69" t="s">
        <v>27</v>
      </c>
      <c r="AG36" s="97" t="s">
        <v>87</v>
      </c>
    </row>
    <row r="37" spans="1:33" s="70" customFormat="1" ht="20.100000000000001" customHeight="1" x14ac:dyDescent="0.25">
      <c r="A37" s="66">
        <v>26</v>
      </c>
      <c r="B37" s="67" t="s">
        <v>168</v>
      </c>
      <c r="C37" s="71" t="s">
        <v>169</v>
      </c>
      <c r="D37" s="74" t="s">
        <v>167</v>
      </c>
      <c r="E37" s="66">
        <v>6.1</v>
      </c>
      <c r="F37" s="66"/>
      <c r="G37" s="66">
        <v>7.3</v>
      </c>
      <c r="H37" s="66"/>
      <c r="I37" s="66">
        <v>6.1</v>
      </c>
      <c r="J37" s="66"/>
      <c r="K37" s="68">
        <v>6.3</v>
      </c>
      <c r="L37" s="68"/>
      <c r="M37" s="120">
        <v>1.1000000000000001</v>
      </c>
      <c r="N37" s="68"/>
      <c r="O37" s="120">
        <v>1.1000000000000001</v>
      </c>
      <c r="P37" s="68"/>
      <c r="Q37" s="120">
        <v>3.1</v>
      </c>
      <c r="R37" s="68"/>
      <c r="S37" s="68">
        <v>7.6</v>
      </c>
      <c r="T37" s="68"/>
      <c r="U37" s="120">
        <v>0</v>
      </c>
      <c r="V37" s="68"/>
      <c r="W37" s="68">
        <v>6.9</v>
      </c>
      <c r="X37" s="68"/>
      <c r="Y37" s="68"/>
      <c r="Z37" s="68"/>
      <c r="AA37" s="68">
        <v>0</v>
      </c>
      <c r="AB37" s="69"/>
      <c r="AC37" s="68">
        <v>4.0599999999999996</v>
      </c>
      <c r="AD37" s="68">
        <v>1.24</v>
      </c>
      <c r="AE37" s="68" t="s">
        <v>86</v>
      </c>
      <c r="AF37" s="69" t="s">
        <v>28</v>
      </c>
      <c r="AG37" s="97" t="s">
        <v>87</v>
      </c>
    </row>
    <row r="38" spans="1:33" s="118" customFormat="1" ht="20.100000000000001" customHeight="1" x14ac:dyDescent="0.25">
      <c r="A38" s="111">
        <v>27</v>
      </c>
      <c r="B38" s="112" t="s">
        <v>170</v>
      </c>
      <c r="C38" s="113" t="s">
        <v>171</v>
      </c>
      <c r="D38" s="114" t="s">
        <v>167</v>
      </c>
      <c r="E38" s="111">
        <v>5.9</v>
      </c>
      <c r="F38" s="111"/>
      <c r="G38" s="111">
        <v>0</v>
      </c>
      <c r="H38" s="111"/>
      <c r="I38" s="111">
        <v>9.1</v>
      </c>
      <c r="J38" s="111"/>
      <c r="K38" s="115">
        <v>0.9</v>
      </c>
      <c r="L38" s="115"/>
      <c r="M38" s="115">
        <v>2.1</v>
      </c>
      <c r="N38" s="115"/>
      <c r="O38" s="115">
        <v>2.2999999999999998</v>
      </c>
      <c r="P38" s="115"/>
      <c r="Q38" s="115">
        <v>0.3</v>
      </c>
      <c r="R38" s="115"/>
      <c r="S38" s="115">
        <v>0.5</v>
      </c>
      <c r="T38" s="115"/>
      <c r="U38" s="115">
        <v>0</v>
      </c>
      <c r="V38" s="115"/>
      <c r="W38" s="115">
        <v>0</v>
      </c>
      <c r="X38" s="115"/>
      <c r="Y38" s="115">
        <v>3.5</v>
      </c>
      <c r="Z38" s="115"/>
      <c r="AA38" s="115">
        <v>0</v>
      </c>
      <c r="AB38" s="116"/>
      <c r="AC38" s="115">
        <v>1.1100000000000001</v>
      </c>
      <c r="AD38" s="115">
        <v>0.12</v>
      </c>
      <c r="AE38" s="115" t="s">
        <v>86</v>
      </c>
      <c r="AF38" s="116" t="s">
        <v>28</v>
      </c>
      <c r="AG38" s="117" t="s">
        <v>91</v>
      </c>
    </row>
    <row r="39" spans="1:33" s="70" customFormat="1" ht="20.100000000000001" customHeight="1" x14ac:dyDescent="0.25">
      <c r="A39" s="66">
        <v>28</v>
      </c>
      <c r="B39" s="67" t="s">
        <v>172</v>
      </c>
      <c r="C39" s="71" t="s">
        <v>173</v>
      </c>
      <c r="D39" s="74" t="s">
        <v>174</v>
      </c>
      <c r="E39" s="66">
        <v>6.6</v>
      </c>
      <c r="F39" s="66"/>
      <c r="G39" s="66">
        <v>8.6999999999999993</v>
      </c>
      <c r="H39" s="66"/>
      <c r="I39" s="66">
        <v>8.8000000000000007</v>
      </c>
      <c r="J39" s="66"/>
      <c r="K39" s="68">
        <v>7.2</v>
      </c>
      <c r="L39" s="68"/>
      <c r="M39" s="68">
        <v>6.2</v>
      </c>
      <c r="N39" s="68"/>
      <c r="O39" s="68">
        <v>8.6</v>
      </c>
      <c r="P39" s="68"/>
      <c r="Q39" s="68">
        <v>4.5</v>
      </c>
      <c r="R39" s="68"/>
      <c r="S39" s="68">
        <v>7.7</v>
      </c>
      <c r="T39" s="68"/>
      <c r="U39" s="68">
        <v>8.1999999999999993</v>
      </c>
      <c r="V39" s="68"/>
      <c r="W39" s="68">
        <v>5.0999999999999996</v>
      </c>
      <c r="X39" s="68"/>
      <c r="Y39" s="68">
        <v>7.3</v>
      </c>
      <c r="Z39" s="68"/>
      <c r="AA39" s="68">
        <v>0</v>
      </c>
      <c r="AB39" s="69"/>
      <c r="AC39" s="68">
        <v>6.69</v>
      </c>
      <c r="AD39" s="68">
        <v>2.46</v>
      </c>
      <c r="AE39" s="68" t="s">
        <v>92</v>
      </c>
      <c r="AF39" s="69" t="s">
        <v>27</v>
      </c>
      <c r="AG39" s="97" t="s">
        <v>87</v>
      </c>
    </row>
    <row r="40" spans="1:33" s="224" customFormat="1" ht="20.100000000000001" customHeight="1" x14ac:dyDescent="0.25">
      <c r="A40" s="119">
        <v>29</v>
      </c>
      <c r="B40" s="219" t="s">
        <v>175</v>
      </c>
      <c r="C40" s="220" t="s">
        <v>176</v>
      </c>
      <c r="D40" s="221" t="s">
        <v>174</v>
      </c>
      <c r="E40" s="119">
        <v>7.1</v>
      </c>
      <c r="F40" s="119"/>
      <c r="G40" s="119">
        <v>6.5</v>
      </c>
      <c r="H40" s="119"/>
      <c r="I40" s="119">
        <v>6.6</v>
      </c>
      <c r="J40" s="119"/>
      <c r="K40" s="120">
        <v>7.9</v>
      </c>
      <c r="L40" s="120"/>
      <c r="M40" s="120">
        <v>6.8</v>
      </c>
      <c r="N40" s="120"/>
      <c r="O40" s="120">
        <v>7</v>
      </c>
      <c r="P40" s="120"/>
      <c r="Q40" s="120">
        <v>5</v>
      </c>
      <c r="R40" s="120"/>
      <c r="S40" s="120">
        <v>6.6</v>
      </c>
      <c r="T40" s="120"/>
      <c r="U40" s="120">
        <v>7.6</v>
      </c>
      <c r="V40" s="120"/>
      <c r="W40" s="120">
        <v>6.2</v>
      </c>
      <c r="X40" s="120"/>
      <c r="Y40" s="120">
        <v>6.9</v>
      </c>
      <c r="Z40" s="120"/>
      <c r="AA40" s="120">
        <v>0</v>
      </c>
      <c r="AB40" s="222"/>
      <c r="AC40" s="120">
        <v>6.64</v>
      </c>
      <c r="AD40" s="120">
        <v>2.4900000000000002</v>
      </c>
      <c r="AE40" s="120" t="s">
        <v>92</v>
      </c>
      <c r="AF40" s="222" t="s">
        <v>27</v>
      </c>
      <c r="AG40" s="223" t="s">
        <v>87</v>
      </c>
    </row>
    <row r="41" spans="1:33" s="70" customFormat="1" ht="20.100000000000001" customHeight="1" x14ac:dyDescent="0.25">
      <c r="A41" s="66">
        <v>30</v>
      </c>
      <c r="B41" s="67" t="s">
        <v>177</v>
      </c>
      <c r="C41" s="71" t="s">
        <v>178</v>
      </c>
      <c r="D41" s="74" t="s">
        <v>179</v>
      </c>
      <c r="E41" s="66">
        <v>7.6</v>
      </c>
      <c r="F41" s="66"/>
      <c r="G41" s="66">
        <v>8.3000000000000007</v>
      </c>
      <c r="H41" s="66"/>
      <c r="I41" s="66">
        <v>7.7</v>
      </c>
      <c r="J41" s="66"/>
      <c r="K41" s="68">
        <v>7</v>
      </c>
      <c r="L41" s="68"/>
      <c r="M41" s="68">
        <v>5.4</v>
      </c>
      <c r="N41" s="68"/>
      <c r="O41" s="68">
        <v>8.3000000000000007</v>
      </c>
      <c r="P41" s="68"/>
      <c r="Q41" s="120">
        <v>3.3</v>
      </c>
      <c r="R41" s="68"/>
      <c r="S41" s="68">
        <v>7.7</v>
      </c>
      <c r="T41" s="68"/>
      <c r="U41" s="68">
        <v>6.7</v>
      </c>
      <c r="V41" s="68"/>
      <c r="W41" s="68">
        <v>5.8</v>
      </c>
      <c r="X41" s="68"/>
      <c r="Y41" s="68">
        <v>7.8</v>
      </c>
      <c r="Z41" s="68"/>
      <c r="AA41" s="68">
        <v>0</v>
      </c>
      <c r="AB41" s="69"/>
      <c r="AC41" s="68">
        <v>6.29</v>
      </c>
      <c r="AD41" s="68">
        <v>2.14</v>
      </c>
      <c r="AE41" s="68" t="s">
        <v>92</v>
      </c>
      <c r="AF41" s="69" t="s">
        <v>27</v>
      </c>
      <c r="AG41" s="97" t="s">
        <v>87</v>
      </c>
    </row>
    <row r="42" spans="1:33" s="70" customFormat="1" ht="20.100000000000001" customHeight="1" x14ac:dyDescent="0.25">
      <c r="A42" s="66">
        <v>31</v>
      </c>
      <c r="B42" s="67" t="s">
        <v>180</v>
      </c>
      <c r="C42" s="71" t="s">
        <v>181</v>
      </c>
      <c r="D42" s="74" t="s">
        <v>52</v>
      </c>
      <c r="E42" s="66">
        <v>6.9</v>
      </c>
      <c r="F42" s="66"/>
      <c r="G42" s="66">
        <v>8.4</v>
      </c>
      <c r="H42" s="66"/>
      <c r="I42" s="66">
        <v>6.2</v>
      </c>
      <c r="J42" s="66"/>
      <c r="K42" s="68">
        <v>7.5</v>
      </c>
      <c r="L42" s="68"/>
      <c r="M42" s="68">
        <v>5.7</v>
      </c>
      <c r="N42" s="68"/>
      <c r="O42" s="68">
        <v>6.2</v>
      </c>
      <c r="P42" s="68"/>
      <c r="Q42" s="120">
        <v>3.6</v>
      </c>
      <c r="R42" s="68"/>
      <c r="S42" s="68">
        <v>4.9000000000000004</v>
      </c>
      <c r="T42" s="68"/>
      <c r="U42" s="68">
        <v>6.4</v>
      </c>
      <c r="V42" s="68"/>
      <c r="W42" s="68">
        <v>5.2</v>
      </c>
      <c r="X42" s="68"/>
      <c r="Y42" s="68">
        <v>7.5</v>
      </c>
      <c r="Z42" s="68"/>
      <c r="AA42" s="68">
        <v>0</v>
      </c>
      <c r="AB42" s="69"/>
      <c r="AC42" s="68">
        <v>5.55</v>
      </c>
      <c r="AD42" s="68">
        <v>1.71</v>
      </c>
      <c r="AE42" s="68" t="s">
        <v>86</v>
      </c>
      <c r="AF42" s="69" t="s">
        <v>28</v>
      </c>
      <c r="AG42" s="97" t="s">
        <v>87</v>
      </c>
    </row>
    <row r="43" spans="1:33" s="70" customFormat="1" ht="20.100000000000001" customHeight="1" x14ac:dyDescent="0.25">
      <c r="A43" s="66">
        <v>32</v>
      </c>
      <c r="B43" s="67" t="s">
        <v>182</v>
      </c>
      <c r="C43" s="71" t="s">
        <v>183</v>
      </c>
      <c r="D43" s="74" t="s">
        <v>184</v>
      </c>
      <c r="E43" s="66">
        <v>7.1</v>
      </c>
      <c r="F43" s="66"/>
      <c r="G43" s="66">
        <v>7.9</v>
      </c>
      <c r="H43" s="66"/>
      <c r="I43" s="66">
        <v>8.5</v>
      </c>
      <c r="J43" s="66"/>
      <c r="K43" s="68">
        <v>8.1</v>
      </c>
      <c r="L43" s="68"/>
      <c r="M43" s="68">
        <v>6.2</v>
      </c>
      <c r="N43" s="68"/>
      <c r="O43" s="68">
        <v>6.8</v>
      </c>
      <c r="P43" s="68"/>
      <c r="Q43" s="68">
        <v>3.8</v>
      </c>
      <c r="R43" s="68"/>
      <c r="S43" s="68">
        <v>8.9</v>
      </c>
      <c r="T43" s="68"/>
      <c r="U43" s="68">
        <v>7.1</v>
      </c>
      <c r="V43" s="68"/>
      <c r="W43" s="68">
        <v>6.9</v>
      </c>
      <c r="X43" s="68"/>
      <c r="Y43" s="68">
        <v>6.2</v>
      </c>
      <c r="Z43" s="68"/>
      <c r="AA43" s="68">
        <v>0</v>
      </c>
      <c r="AB43" s="69"/>
      <c r="AC43" s="68">
        <v>6.79</v>
      </c>
      <c r="AD43" s="68">
        <v>2.44</v>
      </c>
      <c r="AE43" s="68" t="s">
        <v>92</v>
      </c>
      <c r="AF43" s="69" t="s">
        <v>27</v>
      </c>
      <c r="AG43" s="97" t="s">
        <v>87</v>
      </c>
    </row>
    <row r="44" spans="1:33" s="70" customFormat="1" ht="20.100000000000001" customHeight="1" x14ac:dyDescent="0.25">
      <c r="A44" s="66">
        <v>33</v>
      </c>
      <c r="B44" s="67" t="s">
        <v>185</v>
      </c>
      <c r="C44" s="71" t="s">
        <v>186</v>
      </c>
      <c r="D44" s="74" t="s">
        <v>187</v>
      </c>
      <c r="E44" s="66">
        <v>6</v>
      </c>
      <c r="F44" s="66"/>
      <c r="G44" s="66">
        <v>7.8</v>
      </c>
      <c r="H44" s="66"/>
      <c r="I44" s="66">
        <v>8.5</v>
      </c>
      <c r="J44" s="66"/>
      <c r="K44" s="68">
        <v>7.3</v>
      </c>
      <c r="L44" s="68"/>
      <c r="M44" s="68">
        <v>5.2</v>
      </c>
      <c r="N44" s="68"/>
      <c r="O44" s="68">
        <v>8.3000000000000007</v>
      </c>
      <c r="P44" s="68"/>
      <c r="Q44" s="120">
        <v>2.7</v>
      </c>
      <c r="R44" s="68"/>
      <c r="S44" s="68">
        <v>7.3</v>
      </c>
      <c r="T44" s="68"/>
      <c r="U44" s="68">
        <v>6.1</v>
      </c>
      <c r="V44" s="68"/>
      <c r="W44" s="68">
        <v>5.8</v>
      </c>
      <c r="X44" s="68"/>
      <c r="Y44" s="68">
        <v>6.4</v>
      </c>
      <c r="Z44" s="68"/>
      <c r="AA44" s="68">
        <v>0</v>
      </c>
      <c r="AB44" s="69"/>
      <c r="AC44" s="68">
        <v>5.96</v>
      </c>
      <c r="AD44" s="68">
        <v>2.02</v>
      </c>
      <c r="AE44" s="68" t="s">
        <v>92</v>
      </c>
      <c r="AF44" s="69" t="s">
        <v>27</v>
      </c>
      <c r="AG44" s="97" t="s">
        <v>87</v>
      </c>
    </row>
    <row r="45" spans="1:33" s="70" customFormat="1" ht="20.100000000000001" customHeight="1" x14ac:dyDescent="0.25">
      <c r="A45" s="66">
        <v>34</v>
      </c>
      <c r="B45" s="67" t="s">
        <v>188</v>
      </c>
      <c r="C45" s="71" t="s">
        <v>189</v>
      </c>
      <c r="D45" s="74" t="s">
        <v>190</v>
      </c>
      <c r="E45" s="66">
        <v>6.4</v>
      </c>
      <c r="F45" s="66"/>
      <c r="G45" s="66">
        <v>7.8</v>
      </c>
      <c r="H45" s="66"/>
      <c r="I45" s="66">
        <v>5.3</v>
      </c>
      <c r="J45" s="66"/>
      <c r="K45" s="68">
        <v>7.3</v>
      </c>
      <c r="L45" s="68"/>
      <c r="M45" s="68">
        <v>5.4</v>
      </c>
      <c r="N45" s="68"/>
      <c r="O45" s="68">
        <v>6.4</v>
      </c>
      <c r="P45" s="68"/>
      <c r="Q45" s="68">
        <v>5.6</v>
      </c>
      <c r="R45" s="68"/>
      <c r="S45" s="68">
        <v>6.8</v>
      </c>
      <c r="T45" s="68"/>
      <c r="U45" s="68">
        <v>7.4</v>
      </c>
      <c r="V45" s="68"/>
      <c r="W45" s="68">
        <v>8.5</v>
      </c>
      <c r="X45" s="68"/>
      <c r="Y45" s="68">
        <v>6.7</v>
      </c>
      <c r="Z45" s="68"/>
      <c r="AA45" s="68">
        <v>0</v>
      </c>
      <c r="AB45" s="69"/>
      <c r="AC45" s="68">
        <v>6.68</v>
      </c>
      <c r="AD45" s="68">
        <v>2.59</v>
      </c>
      <c r="AE45" s="68" t="s">
        <v>90</v>
      </c>
      <c r="AF45" s="69" t="s">
        <v>26</v>
      </c>
      <c r="AG45" s="97" t="s">
        <v>87</v>
      </c>
    </row>
    <row r="47" spans="1:33" x14ac:dyDescent="0.25">
      <c r="B47" s="98" t="s">
        <v>217</v>
      </c>
      <c r="C47" s="98"/>
    </row>
    <row r="48" spans="1:33" x14ac:dyDescent="0.25">
      <c r="B48" s="99" t="s">
        <v>218</v>
      </c>
      <c r="C48" s="99"/>
      <c r="I48" s="75"/>
      <c r="J48" s="75"/>
      <c r="AA48" s="195" t="s">
        <v>219</v>
      </c>
      <c r="AB48" s="195"/>
      <c r="AC48" s="195"/>
      <c r="AD48" s="195"/>
      <c r="AE48" s="195"/>
      <c r="AF48" s="195"/>
      <c r="AG48" s="195"/>
    </row>
    <row r="49" spans="2:33" ht="14.25" customHeight="1" x14ac:dyDescent="0.25">
      <c r="B49" s="196" t="s">
        <v>78</v>
      </c>
      <c r="C49" s="196"/>
      <c r="D49" s="196" t="s">
        <v>220</v>
      </c>
      <c r="E49" s="196"/>
      <c r="F49" s="196"/>
      <c r="H49" s="91"/>
      <c r="I49" s="91"/>
      <c r="J49" s="91"/>
      <c r="N49" s="100"/>
      <c r="AB49" s="197" t="s">
        <v>93</v>
      </c>
      <c r="AC49" s="197"/>
      <c r="AD49" s="197"/>
      <c r="AE49" s="197"/>
      <c r="AF49" s="197"/>
      <c r="AG49" s="197"/>
    </row>
    <row r="50" spans="2:33" ht="14.25" customHeight="1" x14ac:dyDescent="0.25">
      <c r="B50" s="101" t="s">
        <v>18</v>
      </c>
      <c r="C50" s="101" t="s">
        <v>221</v>
      </c>
      <c r="D50" s="101" t="s">
        <v>18</v>
      </c>
      <c r="E50" s="101" t="s">
        <v>221</v>
      </c>
      <c r="F50" s="101" t="s">
        <v>222</v>
      </c>
      <c r="H50" s="91"/>
      <c r="I50" s="192"/>
      <c r="J50" s="192"/>
    </row>
    <row r="51" spans="2:33" x14ac:dyDescent="0.25">
      <c r="B51" s="102" t="s">
        <v>28</v>
      </c>
      <c r="C51" s="102">
        <v>15</v>
      </c>
      <c r="D51" s="66" t="s">
        <v>24</v>
      </c>
      <c r="E51" s="67" t="s">
        <v>223</v>
      </c>
      <c r="F51" s="66">
        <v>0</v>
      </c>
      <c r="H51" s="75"/>
    </row>
    <row r="52" spans="2:33" x14ac:dyDescent="0.25">
      <c r="B52" s="102" t="s">
        <v>27</v>
      </c>
      <c r="C52" s="102">
        <v>11</v>
      </c>
      <c r="D52" s="66" t="s">
        <v>25</v>
      </c>
      <c r="E52" s="67" t="s">
        <v>223</v>
      </c>
      <c r="F52" s="66">
        <v>0</v>
      </c>
      <c r="H52" s="75"/>
    </row>
    <row r="53" spans="2:33" x14ac:dyDescent="0.25">
      <c r="B53" s="102" t="s">
        <v>26</v>
      </c>
      <c r="C53" s="102">
        <v>3</v>
      </c>
      <c r="D53" s="66" t="s">
        <v>26</v>
      </c>
      <c r="E53" s="67" t="s">
        <v>223</v>
      </c>
      <c r="F53" s="66">
        <v>0</v>
      </c>
      <c r="H53" s="75"/>
    </row>
    <row r="54" spans="2:33" x14ac:dyDescent="0.25">
      <c r="B54" s="102" t="s">
        <v>89</v>
      </c>
      <c r="C54" s="102">
        <v>4</v>
      </c>
      <c r="D54" s="66" t="s">
        <v>27</v>
      </c>
      <c r="E54" s="67" t="s">
        <v>223</v>
      </c>
      <c r="F54" s="66">
        <v>0</v>
      </c>
      <c r="H54" s="75"/>
    </row>
    <row r="55" spans="2:33" x14ac:dyDescent="0.25">
      <c r="B55" s="102" t="s">
        <v>24</v>
      </c>
      <c r="C55" s="102">
        <v>1</v>
      </c>
      <c r="D55" s="66" t="s">
        <v>28</v>
      </c>
      <c r="E55" s="67" t="s">
        <v>224</v>
      </c>
      <c r="F55" s="66">
        <v>100</v>
      </c>
      <c r="H55" s="75"/>
    </row>
  </sheetData>
  <mergeCells count="43">
    <mergeCell ref="A4:AG4"/>
    <mergeCell ref="B1:G1"/>
    <mergeCell ref="AA1:AF1"/>
    <mergeCell ref="B2:G2"/>
    <mergeCell ref="AA2:AF2"/>
    <mergeCell ref="B3:G3"/>
    <mergeCell ref="U9:V9"/>
    <mergeCell ref="A9:A11"/>
    <mergeCell ref="B9:B11"/>
    <mergeCell ref="C9:C11"/>
    <mergeCell ref="D9:D11"/>
    <mergeCell ref="E9:F9"/>
    <mergeCell ref="G9:H9"/>
    <mergeCell ref="I9:J9"/>
    <mergeCell ref="M9:N9"/>
    <mergeCell ref="O9:P9"/>
    <mergeCell ref="Q9:R9"/>
    <mergeCell ref="S9:T9"/>
    <mergeCell ref="W9:X9"/>
    <mergeCell ref="Y9:Z9"/>
    <mergeCell ref="AA9:AB9"/>
    <mergeCell ref="AC9:AF9"/>
    <mergeCell ref="AG9:AG11"/>
    <mergeCell ref="B49:C49"/>
    <mergeCell ref="D49:F49"/>
    <mergeCell ref="AB49:AG49"/>
    <mergeCell ref="O10:P10"/>
    <mergeCell ref="Q10:R10"/>
    <mergeCell ref="S10:T10"/>
    <mergeCell ref="U10:V10"/>
    <mergeCell ref="W10:X10"/>
    <mergeCell ref="Y10:Z10"/>
    <mergeCell ref="E10:F10"/>
    <mergeCell ref="G10:H10"/>
    <mergeCell ref="I10:J10"/>
    <mergeCell ref="K10:L10"/>
    <mergeCell ref="M10:N10"/>
    <mergeCell ref="I50:J50"/>
    <mergeCell ref="AC10:AC11"/>
    <mergeCell ref="AD10:AD11"/>
    <mergeCell ref="AE10:AE11"/>
    <mergeCell ref="AF10:AF11"/>
    <mergeCell ref="AA48:AG4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BẢNG TỔNG</vt:lpstr>
      <vt:lpstr>BIÊN BẢN HỌP LỚP</vt:lpstr>
      <vt:lpstr>BẢNG TỔNG (2)</vt:lpstr>
      <vt:lpstr>BIÊN BẢN HỌP LỚP 2</vt:lpstr>
      <vt:lpstr>BẢNG ĐIỂM</vt:lpstr>
      <vt:lpstr>'BẢNG TỔNG'!Print_Titles</vt:lpstr>
      <vt:lpstr>'BẢNG TỔNG (2)'!Print_Titles</vt:lpstr>
      <vt:lpstr>'BIÊN BẢN HỌP LỚP'!Print_Titles</vt:lpstr>
      <vt:lpstr>'BIÊN BẢN HỌP LỚP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Khoa CNTT</cp:lastModifiedBy>
  <cp:lastPrinted>2025-02-19T10:55:07Z</cp:lastPrinted>
  <dcterms:created xsi:type="dcterms:W3CDTF">2023-12-01T01:41:38Z</dcterms:created>
  <dcterms:modified xsi:type="dcterms:W3CDTF">2025-02-20T04:11:33Z</dcterms:modified>
</cp:coreProperties>
</file>