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HONG KẾ HOẠCH - TÀI CHÍNH\XÉT THI ĐUA PHÒNG\Thi đua  tháng\Năm 2025\"/>
    </mc:Choice>
  </mc:AlternateContent>
  <bookViews>
    <workbookView xWindow="0" yWindow="0" windowWidth="14925" windowHeight="7275" activeTab="2"/>
  </bookViews>
  <sheets>
    <sheet name="Mau 1" sheetId="3" r:id="rId1"/>
    <sheet name="Mau 2" sheetId="6" r:id="rId2"/>
    <sheet name="Mau 3 " sheetId="2" r:id="rId3"/>
  </sheets>
  <definedNames>
    <definedName name="_xlnm.Print_Area" localSheetId="2">'Mau 3 '!$A$1:$K$42</definedName>
    <definedName name="_xlnm.Print_Titles" localSheetId="0">'Mau 1'!$6:$6</definedName>
  </definedNames>
  <calcPr calcId="162913"/>
</workbook>
</file>

<file path=xl/calcChain.xml><?xml version="1.0" encoding="utf-8"?>
<calcChain xmlns="http://schemas.openxmlformats.org/spreadsheetml/2006/main">
  <c r="AD19" i="6" l="1"/>
  <c r="G18" i="2" s="1"/>
  <c r="AD15" i="6"/>
  <c r="AD18" i="6"/>
  <c r="AD20" i="6"/>
  <c r="S19" i="6"/>
  <c r="F18" i="2" s="1"/>
  <c r="S15" i="6"/>
  <c r="S18" i="6"/>
  <c r="S20" i="6"/>
  <c r="F26" i="2" l="1"/>
  <c r="G26" i="2" s="1"/>
  <c r="F25" i="2"/>
  <c r="AD17" i="6" l="1"/>
  <c r="AD13" i="6"/>
  <c r="AD16" i="6"/>
  <c r="G14" i="2" s="1"/>
  <c r="S17" i="6"/>
  <c r="S13" i="6"/>
  <c r="S16" i="6"/>
  <c r="F14" i="2" s="1"/>
  <c r="AD14" i="6" l="1"/>
  <c r="S14" i="6"/>
  <c r="F17" i="2" l="1"/>
  <c r="G13" i="2" l="1"/>
  <c r="F15" i="2"/>
  <c r="F19" i="2"/>
  <c r="F13" i="2" l="1"/>
  <c r="G19" i="2"/>
  <c r="G15" i="2"/>
  <c r="G25" i="2"/>
  <c r="F24" i="2"/>
  <c r="G24" i="2" s="1"/>
  <c r="F23" i="2"/>
  <c r="G23" i="2" s="1"/>
  <c r="F22" i="2"/>
  <c r="G22" i="2" s="1"/>
  <c r="G12" i="2"/>
  <c r="G16" i="2"/>
  <c r="F12" i="2"/>
  <c r="F16" i="2"/>
  <c r="C10" i="2" l="1"/>
  <c r="F32" i="2" l="1"/>
  <c r="G17" i="2"/>
  <c r="G32" i="2" l="1"/>
  <c r="F31" i="2"/>
  <c r="G31" i="2" s="1"/>
  <c r="F30" i="2"/>
  <c r="G30" i="2" s="1"/>
  <c r="F29" i="2"/>
  <c r="G29" i="2" s="1"/>
  <c r="F28" i="2"/>
  <c r="G28" i="2" s="1"/>
  <c r="F27" i="2"/>
  <c r="G27" i="2" s="1"/>
  <c r="E32" i="2"/>
  <c r="E31" i="2"/>
  <c r="E30" i="2"/>
  <c r="E29" i="2"/>
  <c r="E28" i="2"/>
  <c r="E27" i="2"/>
  <c r="E26" i="2"/>
  <c r="E25" i="2"/>
  <c r="E24" i="2"/>
  <c r="E23" i="2"/>
  <c r="D22" i="2"/>
  <c r="E22" i="2" s="1"/>
  <c r="D33" i="2" l="1"/>
  <c r="F33" i="2"/>
  <c r="AD11" i="6" l="1"/>
  <c r="G10" i="2" s="1"/>
  <c r="S11" i="6"/>
  <c r="F10" i="2" s="1"/>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 (gồm Trưởng, Phó đơn vị)</t>
        </r>
      </text>
    </comment>
    <comment ref="D11"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<sst xmlns="http://schemas.openxmlformats.org/spreadsheetml/2006/main" count="306" uniqueCount="156">
  <si>
    <t>01</t>
  </si>
  <si>
    <t>02</t>
  </si>
  <si>
    <t>03</t>
  </si>
  <si>
    <t>04</t>
  </si>
  <si>
    <t>05</t>
  </si>
  <si>
    <t>TT</t>
  </si>
  <si>
    <t>Ghi chú</t>
  </si>
  <si>
    <t>TRƯỞNG ĐƠN VỊ</t>
  </si>
  <si>
    <t>TRƯỜNG CAO ĐẲNG LÝ TỰ TRỌNG</t>
  </si>
  <si>
    <t>Họ tên</t>
  </si>
  <si>
    <t>Xếp loại</t>
  </si>
  <si>
    <t>Lý do</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</si>
  <si>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</si>
  <si>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</si>
  <si>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</si>
  <si>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</si>
  <si>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</si>
  <si>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</si>
  <si>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</si>
  <si>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</si>
  <si>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</si>
  <si>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</si>
  <si>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</si>
  <si>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</si>
  <si>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</si>
  <si>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</si>
  <si>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</si>
  <si>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</si>
  <si>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</si>
  <si>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</si>
  <si>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</si>
  <si>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</si>
  <si>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</si>
  <si>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</si>
  <si>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</si>
  <si>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</si>
  <si>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</si>
  <si>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</si>
  <si>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</si>
  <si>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</si>
  <si>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</si>
  <si>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</si>
  <si>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</si>
  <si>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</si>
  <si>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</si>
  <si>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</si>
  <si>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</si>
  <si>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</si>
  <si>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</si>
  <si>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</si>
  <si>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</si>
  <si>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</si>
  <si>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</si>
  <si>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</si>
  <si>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</si>
  <si>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</si>
  <si>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</si>
  <si>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</si>
  <si>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</si>
  <si>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</si>
  <si>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</si>
  <si>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</si>
  <si>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</si>
  <si>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</si>
  <si>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</si>
  <si>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</si>
  <si>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</si>
  <si>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</si>
  <si>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</si>
  <si>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</si>
  <si>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</si>
  <si>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</si>
  <si>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</si>
  <si>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</si>
  <si>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</si>
  <si>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</si>
  <si>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</si>
  <si>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</si>
  <si>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</si>
  <si>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</si>
  <si>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</si>
  <si>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</si>
  <si>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</si>
  <si>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</si>
  <si>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</si>
  <si>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</si>
  <si>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</si>
  <si>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</si>
  <si>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</si>
  <si>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</si>
  <si>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</si>
  <si>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Huỳnh Như Ý</t>
  </si>
  <si>
    <t>Nguyễn Chiến Thắng</t>
  </si>
  <si>
    <t>01003015</t>
  </si>
  <si>
    <t>01003016</t>
  </si>
  <si>
    <t>II. Nhân viên</t>
  </si>
  <si>
    <t>Đã thực hiện</t>
  </si>
  <si>
    <t xml:space="preserve">  Nguyễn Kính</t>
  </si>
  <si>
    <t xml:space="preserve">           TRƯỜNG CAO ĐẲNG LÝ TỰ TRỌNG</t>
  </si>
  <si>
    <t xml:space="preserve">              THÀNH PHỐ HỒ CHÍ MINH</t>
  </si>
  <si>
    <t xml:space="preserve">        PHÒNG KẾ HOẠCH - TÀI CHÍNH</t>
  </si>
  <si>
    <t xml:space="preserve">                               CỘNG HÒA XÃ HỘI CHỦ NGHĨA VIỆT NAM</t>
  </si>
  <si>
    <t xml:space="preserve">                            Độc lập - Tự do - Hạnh phúc</t>
  </si>
  <si>
    <t>Công việc đột xuất của đơn vị</t>
  </si>
  <si>
    <t>A2</t>
  </si>
  <si>
    <t>A3</t>
  </si>
  <si>
    <t xml:space="preserve">   CỘNG HÒA XÃ HỘI CHỦ NGHĨA VIỆT NAM
         Độc lập - Tự do - Hạnh phúc</t>
  </si>
  <si>
    <r>
      <rPr>
        <b/>
        <sz val="13"/>
        <rFont val="Times New Roman"/>
        <family val="1"/>
      </rPr>
      <t xml:space="preserve">Lưu ý: </t>
    </r>
    <r>
      <rPr>
        <sz val="13"/>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rFont val="Times New Roman"/>
        <family val="1"/>
      </rPr>
      <t>./.</t>
    </r>
  </si>
  <si>
    <t xml:space="preserve">                   Nguyễn Kính</t>
  </si>
  <si>
    <t>Xếp loại ADN</t>
  </si>
  <si>
    <t>ADN</t>
  </si>
  <si>
    <t>Nghỉ hộ sản từ 01/12/2024</t>
  </si>
  <si>
    <t xml:space="preserve">Đang thực hiện </t>
  </si>
  <si>
    <t>Tiếp tục thực hiện</t>
  </si>
  <si>
    <t>Nguyễn Thị Minh Thùy</t>
  </si>
  <si>
    <t>01003013</t>
  </si>
  <si>
    <t>08</t>
  </si>
  <si>
    <t>Tiếp tục thực hiện dự án “Trung tâm đào tạo xuất sắc về đào tạo Kỹ năng xanh và Công nghiệp 4.0”; theo Quyết định số 5558/QĐ-UBND ngày 28/11/2023 của Ủy ban Nhân dân TP.HCM</t>
  </si>
  <si>
    <t>Tiếp tục thực hiện dự án “Nâng cao nâng lực cho sinh viên có hoàn cảnh khó khăn đang theo học tại Trường Cao đẳng  Lý Tự Trọng TP. HCM, giai đoạn 2024 – 2028”</t>
  </si>
  <si>
    <t>Đang thực hiện</t>
  </si>
  <si>
    <t>x</t>
  </si>
  <si>
    <t>09</t>
  </si>
  <si>
    <t>Kính, Thoa, Trân, Ý</t>
  </si>
  <si>
    <t>Nghỉ hộ sản từ 17/03/2024</t>
  </si>
  <si>
    <t>BẢNG TỔNG HỢP CÔNG VIỆC ĐỘT XUẤT ĐÃ THỰC HIỆN THÁNG 04/2025</t>
  </si>
  <si>
    <t>Phối hợp nhà trường thực hiện báo cáo sơ kết Phong trào thi đua “Đẩy mạnh phát triển kết cấu hạ tầng đồng bộ, hiện đại; thực hành tiết kiệm chống lãnh phí” trên địa bàn Thành phố, giai đoạn 2022-2025</t>
  </si>
  <si>
    <t>Thực hiện công văn số 764/DDCN-BD9H ngày 04/4/2025 về lập báo cáo điều chỉnh chủ trương đầu tư dự án Xây dựng mới Phân Hiệu trường Cao đẳng Kỹ thuật Lý Tự Trọng TP. Hồ Chí Minh tại huyện Củ Chi</t>
  </si>
  <si>
    <t>Thực hiện báo cáo của phòng Kế hoạch – Tài chính Sở Giáo dục và Đào tạo TP. HCM về nguồn thu và số biên chế của đơn vị theo đường link https://froms.gle/uERhyegnEGRXbqc8</t>
  </si>
  <si>
    <t>Thực hiện báo cáo của phòng Kế hoạch – Tài chính Sở Giáo dục và Đào tạo TP. HCM về hủy dự toán năm 2024 theo đường link https://docs.google.com/forms/d/1R9tT_DCqzY6T55gmwwGRlzhFMUA4ePNKfelsdaAP2pE/edit</t>
  </si>
  <si>
    <t>Thực hiện báo cáo của phòng Kế hoạch – Tài chính Sở Giáo dục và Đào tạo TP. HCM về quy chế quản lý tài sản công và cập nhật giá nhà đất mới theo Quyết định số 79/2024/QĐ-UBND ngày 21/10/2024 theo đường link https://docs.google.com/spreadsheets/d/1HbemtiHtIHKBKyJF_vbTPJHmcgBw7rfb/edit?usp=sharing&amp;ouid=104454312297258582047&amp;rtpof=true&amp;sd=true.</t>
  </si>
  <si>
    <t>Thực hiện Kế hoạch Đoàn kiểm tra theo Quyết định số 875/QĐ-SGDĐT ngày 11/4/2024 của Giám đốc Sở GDĐT Tiến hành kiểm tra đột xuất việc triển khai thực hiện chức năng, nhiệm vụ của Trường Cao đẳng Lý Tự Trọng TP. Hồ Chí Minh (P. KH-TC đã thực hiện việc giải trình, cung cấp số liệu, hồ sơ, sổ sách đầy đủ cho đoàn Thanh tra)</t>
  </si>
  <si>
    <t>Thực hiện công văn số 253/KHB-NV3 ngày 11/4/2025 về xử lý tài khoản dự án tham gia Chương trình Kích cầu đầu tự của Thành phố Hồ Chí Minh</t>
  </si>
  <si>
    <t>Thực hiện công tác đăng hồ sơ thầu qua mạng các gói thầu: “vật tư thực tập học kỳ 2 NH 2024-2025” bổ sung K. CNTT và các gói thầu mua sắm, sửa chữa thuộc gói “Chỉ định thầu</t>
  </si>
  <si>
    <t>Đoàn thẩm định mua sắm, sửa chữa sẽ bổ sung kiểm tra việc trường có thực hiện lập hồ sơ đúng trình tự, thủ tục khi thực hiện khai thác tài sản công tại Công văn số 421/SGDĐT-KHTC (P. KH-TC Thực hiện Công văn số 421/SGDĐT-KHTC ngày 03/2/2025 chuẩn bị hồ sơ).</t>
  </si>
  <si>
    <t>Trưởng P. KHTC đã phân công choàng việc cho bà Nguyễn Thị Hồng Thắm và Nguyễn Thị Minh Thùy nghỉ hộ sản</t>
  </si>
  <si>
    <t>Thực hiện 03 công khai (công khai tài chính biều mẫu số 24)</t>
  </si>
  <si>
    <t>Thực hiện báo cáo theo yêu cầu của Sở Tài chính; Sở Giáo dục về điều chỉnh giảm dự toán do giảm biên chế (Có Biên bản làm việc nvới Sở Giáo dục và Đào tạo ngày 31/03/2024 và Công văn số 234/LTT-KHTC ngày 10/4/2025)</t>
  </si>
  <si>
    <t>Tháng 04/2025</t>
  </si>
  <si>
    <t>Kính, Thắng, Trân</t>
  </si>
  <si>
    <t>Kính, Thắng, Trân, Ý</t>
  </si>
  <si>
    <t>Kính, Dung, Thoa, Trân, Vân, Thắng, Ý</t>
  </si>
  <si>
    <t>Kính, Thoa, Dung</t>
  </si>
  <si>
    <t>Kính, Thoa, Trân, Thắng, Ý</t>
  </si>
  <si>
    <t>Kính, Vân, Thắng, Ý</t>
  </si>
  <si>
    <t>Kính, Thoa, Trân, Thắng, Ý, Vân</t>
  </si>
  <si>
    <t>THỐNG KÊ CHI TIẾT KHỐI LƯỢNG CÔNG VIỆC THỰC HIỆN THÁNG 04/2025</t>
  </si>
  <si>
    <t>DANH SÁCH XẾP LOẠI THI ĐUA THÁNG 04/2025</t>
  </si>
  <si>
    <t>Kính, Thoa, Thắng, Trân</t>
  </si>
  <si>
    <t>Kính, Dung, Vân</t>
  </si>
  <si>
    <t>Kính, Vân, Dung</t>
  </si>
  <si>
    <t>Kính, Trân, Ý</t>
  </si>
  <si>
    <t>TPHCM, ngày   25   tháng 04 năm 2025</t>
  </si>
  <si>
    <t>Thành phố Hồ Chí Minh, ngày 25 tháng 04 năm 2025</t>
  </si>
  <si>
    <t>TPHCM, ngày 25 tháng 04 năm 2025</t>
  </si>
  <si>
    <t>Thực hiện công văn số 3086/STC-QLCS ngày 22/04/2025 về việc rà soát, sắp xếp lại xe ô tô theo quy định tại Nghị định số 72/2023/NĐ-CP của Chính phủ</t>
  </si>
  <si>
    <t>Kính, Thoa, Vân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</si>
</sst>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i/>
      <sz val="10"/>
      <color indexed="8"/>
      <name val="Times New Roman"/>
      <family val="1"/>
    </font>
    <font>
      <sz val="10"/>
      <color theme="1"/>
      <name val="Times New Roman"/>
      <family val="1"/>
    </font>
    <font>
      <sz val="10"/>
      <color rgb="FFFF0000"/>
      <name val="Times New Roman"/>
      <family val="1"/>
    </font>
    <font>
      <sz val="14"/>
      <color rgb="FFFF0000"/>
      <name val="Times New Roman"/>
      <family val="1"/>
    </font>
    <font>
      <sz val="14"/>
      <color rgb="FFFF0000"/>
      <name val="Calibri"/>
      <family val="2"/>
      <scheme val="minor"/>
    </font>
    <font>
      <b/>
      <sz val="13"/>
      <name val="Times New Roman"/>
      <family val="1"/>
    </font>
    <font>
      <sz val="14"/>
      <name val="Calibri"/>
      <family val="2"/>
      <scheme val="minor"/>
    </font>
    <font>
      <b/>
      <sz val="8"/>
      <color indexed="8"/>
      <name val="Times New Roman"/>
      <family val="1"/>
    </font>
    <font>
      <b/>
      <sz val="8"/>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3" fillId="0" borderId="0" applyFont="0" applyFill="0" applyBorder="0" applyAlignment="0" applyProtection="0"/>
    <xf numFmtId="166" fontId="23" fillId="0" borderId="0" applyFont="0" applyFill="0" applyBorder="0" applyAlignment="0" applyProtection="0"/>
    <xf numFmtId="164"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1" fillId="0" borderId="0"/>
    <xf numFmtId="0" fontId="22" fillId="0" borderId="0"/>
    <xf numFmtId="0" fontId="24" fillId="0" borderId="0"/>
    <xf numFmtId="0" fontId="23" fillId="0" borderId="0"/>
    <xf numFmtId="0" fontId="6" fillId="0" borderId="0"/>
    <xf numFmtId="0" fontId="23" fillId="0" borderId="0"/>
    <xf numFmtId="0" fontId="1" fillId="0" borderId="0"/>
    <xf numFmtId="0" fontId="22" fillId="0" borderId="0"/>
    <xf numFmtId="0" fontId="24" fillId="0" borderId="0"/>
    <xf numFmtId="9" fontId="23" fillId="0" borderId="0" applyFont="0" applyFill="0" applyBorder="0" applyAlignment="0" applyProtection="0"/>
    <xf numFmtId="9" fontId="23" fillId="0" borderId="0" applyFont="0" applyFill="0" applyBorder="0" applyAlignment="0" applyProtection="0"/>
  </cellStyleXfs>
  <cellXfs count="168">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7" fontId="25"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167" fontId="29"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0" fillId="0" borderId="1" xfId="0" applyBorder="1" applyAlignment="1">
      <alignment horizontal="center" vertical="center"/>
    </xf>
    <xf numFmtId="0" fontId="30" fillId="0" borderId="3" xfId="0" applyFont="1" applyBorder="1" applyAlignment="1">
      <alignment horizontal="center" vertical="center" wrapText="1"/>
    </xf>
    <xf numFmtId="0" fontId="10" fillId="0" borderId="0" xfId="0" applyFont="1" applyBorder="1" applyAlignment="1">
      <alignment vertical="center"/>
    </xf>
    <xf numFmtId="167" fontId="32" fillId="0"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33" fillId="0" borderId="1" xfId="0" quotePrefix="1" applyFont="1" applyBorder="1" applyAlignment="1">
      <alignment horizontal="center" vertical="center" wrapText="1"/>
    </xf>
    <xf numFmtId="0" fontId="28" fillId="0" borderId="1" xfId="0" applyFont="1" applyBorder="1" applyAlignment="1">
      <alignment horizontal="left" vertical="center"/>
    </xf>
    <xf numFmtId="0" fontId="31" fillId="0" borderId="1" xfId="0" quotePrefix="1" applyFont="1" applyBorder="1" applyAlignment="1">
      <alignment vertical="center" wrapText="1"/>
    </xf>
    <xf numFmtId="0" fontId="33" fillId="0" borderId="0" xfId="0" applyFont="1" applyBorder="1" applyAlignment="1">
      <alignment horizontal="left" vertical="center" wrapText="1"/>
    </xf>
    <xf numFmtId="0" fontId="34"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 fillId="0" borderId="1" xfId="0" applyFont="1" applyBorder="1" applyAlignment="1">
      <alignment horizontal="center" vertical="center" wrapText="1"/>
    </xf>
    <xf numFmtId="0" fontId="35" fillId="0" borderId="0" xfId="1" applyFont="1" applyFill="1" applyBorder="1" applyAlignment="1">
      <alignment horizontal="center" vertical="center"/>
    </xf>
    <xf numFmtId="0" fontId="36" fillId="0" borderId="0" xfId="0" applyFont="1" applyAlignment="1">
      <alignment vertical="center"/>
    </xf>
    <xf numFmtId="167" fontId="8" fillId="0" borderId="1" xfId="1" applyNumberFormat="1" applyFont="1" applyFill="1" applyBorder="1" applyAlignment="1">
      <alignment horizontal="center" vertical="center"/>
    </xf>
    <xf numFmtId="167" fontId="37" fillId="0" borderId="1" xfId="1" quotePrefix="1" applyNumberFormat="1" applyFont="1" applyFill="1" applyBorder="1" applyAlignment="1">
      <alignment horizontal="center" vertical="center"/>
    </xf>
    <xf numFmtId="0" fontId="37" fillId="0" borderId="1" xfId="0" applyFont="1" applyBorder="1" applyAlignment="1">
      <alignment horizontal="left" vertical="center" wrapText="1"/>
    </xf>
    <xf numFmtId="0" fontId="38" fillId="0" borderId="0" xfId="0" applyFont="1" applyAlignment="1">
      <alignment vertical="center"/>
    </xf>
    <xf numFmtId="0" fontId="37" fillId="0" borderId="1" xfId="0" applyFont="1" applyFill="1" applyBorder="1" applyAlignment="1" applyProtection="1">
      <alignment horizontal="center" vertical="center" wrapText="1"/>
      <protection locked="0"/>
    </xf>
    <xf numFmtId="0" fontId="37" fillId="0" borderId="3"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 fillId="0" borderId="0" xfId="1" applyFont="1" applyFill="1" applyBorder="1" applyAlignment="1">
      <alignment horizontal="center" vertical="center" wrapText="1"/>
    </xf>
    <xf numFmtId="167" fontId="2" fillId="0" borderId="1" xfId="1" applyNumberFormat="1" applyFont="1" applyFill="1" applyBorder="1" applyAlignment="1">
      <alignment horizontal="center" vertical="center"/>
    </xf>
    <xf numFmtId="0" fontId="13" fillId="0" borderId="1" xfId="0" applyFont="1" applyBorder="1"/>
    <xf numFmtId="0" fontId="12" fillId="0" borderId="0" xfId="0" applyFont="1" applyBorder="1" applyAlignment="1">
      <alignment horizontal="center" vertical="center"/>
    </xf>
    <xf numFmtId="0" fontId="13" fillId="0" borderId="1" xfId="0" quotePrefix="1" applyFont="1" applyBorder="1" applyAlignment="1">
      <alignment horizontal="center" vertical="center" wrapText="1"/>
    </xf>
    <xf numFmtId="0" fontId="9" fillId="0" borderId="0" xfId="0" applyFont="1"/>
    <xf numFmtId="0" fontId="9" fillId="0" borderId="0" xfId="0" applyFont="1" applyAlignment="1">
      <alignment horizontal="center"/>
    </xf>
    <xf numFmtId="0" fontId="39" fillId="4" borderId="4" xfId="0" applyFont="1" applyFill="1" applyBorder="1" applyAlignment="1" applyProtection="1">
      <alignment horizontal="center" vertical="center" wrapText="1"/>
      <protection locked="0"/>
    </xf>
    <xf numFmtId="0" fontId="39" fillId="4" borderId="3"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7" fillId="0" borderId="1" xfId="1" applyFont="1" applyFill="1" applyBorder="1" applyAlignment="1">
      <alignment horizontal="justify"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2" fillId="0" borderId="1" xfId="1" applyFont="1" applyFill="1" applyBorder="1" applyAlignment="1">
      <alignment horizontal="justify" vertical="center"/>
    </xf>
    <xf numFmtId="167" fontId="8" fillId="0" borderId="1" xfId="1" applyNumberFormat="1" applyFont="1" applyFill="1" applyBorder="1" applyAlignment="1">
      <alignment horizontal="center" vertical="center" wrapText="1"/>
    </xf>
    <xf numFmtId="0" fontId="8" fillId="0" borderId="1" xfId="1" quotePrefix="1" applyFont="1" applyFill="1" applyBorder="1" applyAlignment="1">
      <alignment horizontal="justify" vertical="center" wrapText="1"/>
    </xf>
    <xf numFmtId="0" fontId="8" fillId="0" borderId="1" xfId="0" quotePrefix="1" applyFont="1" applyBorder="1" applyAlignment="1">
      <alignment horizontal="center" vertical="center"/>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9" fontId="5" fillId="2" borderId="1" xfId="0" applyNumberFormat="1" applyFont="1" applyFill="1" applyBorder="1" applyAlignment="1">
      <alignment horizontal="center" vertical="center"/>
    </xf>
    <xf numFmtId="0" fontId="13"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1" applyFont="1" applyFill="1" applyBorder="1" applyAlignment="1">
      <alignment horizontal="left" vertical="center"/>
    </xf>
    <xf numFmtId="0" fontId="8" fillId="0" borderId="1" xfId="1" quotePrefix="1" applyFont="1" applyFill="1" applyBorder="1" applyAlignment="1">
      <alignment horizontal="left" vertical="center" wrapText="1"/>
    </xf>
    <xf numFmtId="0" fontId="10" fillId="0" borderId="0" xfId="0" applyFont="1" applyBorder="1" applyAlignment="1">
      <alignment horizontal="center" vertical="center"/>
    </xf>
    <xf numFmtId="0" fontId="21" fillId="0" borderId="0" xfId="1" applyFont="1" applyFill="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xf>
    <xf numFmtId="0" fontId="18" fillId="0" borderId="0" xfId="1" applyFont="1" applyFill="1" applyAlignment="1">
      <alignment horizontal="center" vertical="center" wrapText="1"/>
    </xf>
    <xf numFmtId="0" fontId="3" fillId="0" borderId="0" xfId="1" applyFont="1" applyFill="1" applyAlignment="1">
      <alignment horizontal="center" vertical="top" wrapText="1"/>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39" fillId="4" borderId="3" xfId="0" applyFont="1" applyFill="1" applyBorder="1" applyAlignment="1" applyProtection="1">
      <alignment horizontal="center" vertical="center" wrapText="1"/>
      <protection locked="0"/>
    </xf>
    <xf numFmtId="0" fontId="39" fillId="4" borderId="4" xfId="0" applyFont="1" applyFill="1" applyBorder="1" applyAlignment="1" applyProtection="1">
      <alignment horizontal="center" vertical="center" wrapText="1"/>
      <protection locked="0"/>
    </xf>
    <xf numFmtId="0" fontId="39" fillId="4" borderId="5"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39" fillId="3" borderId="5" xfId="0" applyFont="1" applyFill="1" applyBorder="1" applyAlignment="1" applyProtection="1">
      <alignment horizontal="center" vertical="center" wrapText="1"/>
      <protection locked="0"/>
    </xf>
    <xf numFmtId="0" fontId="40" fillId="0" borderId="2" xfId="0" applyFont="1" applyBorder="1" applyAlignment="1">
      <alignment horizontal="center" vertical="center" wrapText="1"/>
    </xf>
    <xf numFmtId="0" fontId="40" fillId="0" borderId="6" xfId="0" applyFont="1" applyBorder="1" applyAlignment="1">
      <alignment horizontal="center" vertical="center" wrapText="1"/>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7"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666222</xdr:colOff>
      <xdr:row>1</xdr:row>
      <xdr:rowOff>10582</xdr:rowOff>
    </xdr:from>
    <xdr:to>
      <xdr:col>1</xdr:col>
      <xdr:colOff>2042584</xdr:colOff>
      <xdr:row>1</xdr:row>
      <xdr:rowOff>23283</xdr:rowOff>
    </xdr:to>
    <xdr:cxnSp macro="">
      <xdr:nvCxnSpPr>
        <xdr:cNvPr id="4" name="Straight Connector 3"/>
        <xdr:cNvCxnSpPr/>
      </xdr:nvCxnSpPr>
      <xdr:spPr>
        <a:xfrm flipV="1">
          <a:off x="1618722" y="603249"/>
          <a:ext cx="1376362" cy="127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236007</xdr:colOff>
      <xdr:row>0</xdr:row>
      <xdr:rowOff>397934</xdr:rowOff>
    </xdr:from>
    <xdr:to>
      <xdr:col>5</xdr:col>
      <xdr:colOff>660399</xdr:colOff>
      <xdr:row>0</xdr:row>
      <xdr:rowOff>397934</xdr:rowOff>
    </xdr:to>
    <xdr:cxnSp macro="">
      <xdr:nvCxnSpPr>
        <xdr:cNvPr id="6" name="Straight Connector 5"/>
        <xdr:cNvCxnSpPr/>
      </xdr:nvCxnSpPr>
      <xdr:spPr>
        <a:xfrm>
          <a:off x="6808257" y="397934"/>
          <a:ext cx="1514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452437</xdr:colOff>
      <xdr:row>3</xdr:row>
      <xdr:rowOff>11907</xdr:rowOff>
    </xdr:from>
    <xdr:to>
      <xdr:col>2</xdr:col>
      <xdr:colOff>309562</xdr:colOff>
      <xdr:row>3</xdr:row>
      <xdr:rowOff>11907</xdr:rowOff>
    </xdr:to>
    <xdr:cxnSp macro="">
      <xdr:nvCxnSpPr>
        <xdr:cNvPr id="3" name="Straight Connector 2"/>
        <xdr:cNvCxnSpPr/>
      </xdr:nvCxnSpPr>
      <xdr:spPr>
        <a:xfrm>
          <a:off x="750093" y="583407"/>
          <a:ext cx="16430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214312</xdr:colOff>
      <xdr:row>2</xdr:row>
      <xdr:rowOff>0</xdr:rowOff>
    </xdr:from>
    <xdr:to>
      <xdr:col>24</xdr:col>
      <xdr:colOff>71437</xdr:colOff>
      <xdr:row>2</xdr:row>
      <xdr:rowOff>11906</xdr:rowOff>
    </xdr:to>
    <xdr:cxnSp macro="">
      <xdr:nvCxnSpPr>
        <xdr:cNvPr id="4" name="Straight Connector 3"/>
        <xdr:cNvCxnSpPr/>
      </xdr:nvCxnSpPr>
      <xdr:spPr>
        <a:xfrm flipV="1">
          <a:off x="7298531" y="381000"/>
          <a:ext cx="1143000"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13" zoomScale="90" zoomScaleNormal="90" workbookViewId="0">
      <selection activeCell="E15" sqref="E15:F15"/>
    </sheetView>
  </sheetViews>
  <sheetFormatPr defaultRowHeight="15" x14ac:dyDescent="0.25"/>
  <cols>
    <col min="1" max="1" width="14.28515625" style="33" customWidth="1"/>
    <col min="2" max="2" width="53.42578125" style="33" customWidth="1"/>
    <col min="3" max="3" width="11.7109375" style="33" customWidth="1"/>
    <col min="4" max="4" width="20.42578125" style="33" customWidth="1"/>
    <col min="5" max="5" width="14.85546875" style="33" customWidth="1"/>
    <col min="6" max="6" width="16" style="33" customWidth="1"/>
    <col min="7" max="7" width="11.7109375" style="33" customWidth="1"/>
    <col min="8" max="8" width="7.5703125" style="33" customWidth="1"/>
    <col min="9" max="10" width="9.140625" style="33"/>
    <col min="11" max="11" width="10.42578125" style="33" customWidth="1"/>
    <col min="12" max="16384" width="9.140625" style="33"/>
  </cols>
  <sheetData>
    <row r="1" spans="1:8" ht="46.5" customHeight="1" x14ac:dyDescent="0.25">
      <c r="A1" s="121" t="s">
        <v>78</v>
      </c>
      <c r="B1" s="121"/>
      <c r="C1" s="48"/>
      <c r="D1" s="125" t="s">
        <v>106</v>
      </c>
      <c r="E1" s="125"/>
      <c r="F1" s="125"/>
      <c r="G1" s="125"/>
      <c r="H1" s="32"/>
    </row>
    <row r="2" spans="1:8" ht="19.5" customHeight="1" x14ac:dyDescent="0.25">
      <c r="A2" s="38"/>
      <c r="B2" s="38"/>
      <c r="C2" s="48"/>
      <c r="D2" s="48"/>
      <c r="E2" s="46"/>
      <c r="F2" s="92"/>
      <c r="G2" s="20" t="s">
        <v>18</v>
      </c>
      <c r="H2" s="32"/>
    </row>
    <row r="3" spans="1:8" ht="30.75" customHeight="1" x14ac:dyDescent="0.25">
      <c r="A3" s="124" t="s">
        <v>124</v>
      </c>
      <c r="B3" s="123"/>
      <c r="C3" s="123"/>
      <c r="D3" s="123"/>
      <c r="E3" s="123"/>
      <c r="F3" s="123"/>
      <c r="G3" s="123"/>
      <c r="H3" s="34"/>
    </row>
    <row r="4" spans="1:8" ht="6" customHeight="1" x14ac:dyDescent="0.25">
      <c r="A4" s="123"/>
      <c r="B4" s="123"/>
      <c r="C4" s="123"/>
      <c r="D4" s="123"/>
      <c r="E4" s="123"/>
      <c r="F4" s="123"/>
      <c r="G4" s="123"/>
      <c r="H4" s="34"/>
    </row>
    <row r="5" spans="1:8" s="36" customFormat="1" ht="4.5" customHeight="1" x14ac:dyDescent="0.25">
      <c r="A5" s="35"/>
      <c r="B5" s="35"/>
      <c r="C5" s="35"/>
      <c r="D5" s="35"/>
      <c r="E5" s="35"/>
      <c r="F5" s="35"/>
      <c r="G5" s="35"/>
      <c r="H5" s="35"/>
    </row>
    <row r="6" spans="1:8" s="36" customFormat="1" ht="68.25" customHeight="1" x14ac:dyDescent="0.25">
      <c r="A6" s="88" t="s">
        <v>5</v>
      </c>
      <c r="B6" s="89" t="s">
        <v>23</v>
      </c>
      <c r="C6" s="89" t="s">
        <v>34</v>
      </c>
      <c r="D6" s="89" t="s">
        <v>35</v>
      </c>
      <c r="E6" s="89" t="s">
        <v>22</v>
      </c>
      <c r="F6" s="89" t="s">
        <v>36</v>
      </c>
      <c r="G6" s="17" t="s">
        <v>6</v>
      </c>
      <c r="H6" s="35"/>
    </row>
    <row r="7" spans="1:8" s="36" customFormat="1" ht="24.75" customHeight="1" x14ac:dyDescent="0.25">
      <c r="A7" s="88" t="s">
        <v>20</v>
      </c>
      <c r="B7" s="90" t="s">
        <v>73</v>
      </c>
      <c r="C7" s="90"/>
      <c r="D7" s="90"/>
      <c r="E7" s="90"/>
      <c r="F7" s="91"/>
      <c r="G7" s="17"/>
      <c r="H7" s="35"/>
    </row>
    <row r="8" spans="1:8" s="83" customFormat="1" ht="76.5" customHeight="1" x14ac:dyDescent="0.25">
      <c r="A8" s="102" t="s">
        <v>29</v>
      </c>
      <c r="B8" s="103" t="s">
        <v>125</v>
      </c>
      <c r="C8" s="104">
        <v>3</v>
      </c>
      <c r="D8" s="105" t="s">
        <v>138</v>
      </c>
      <c r="E8" s="106" t="s">
        <v>137</v>
      </c>
      <c r="F8" s="105" t="s">
        <v>96</v>
      </c>
      <c r="G8" s="84"/>
      <c r="H8" s="82"/>
    </row>
    <row r="9" spans="1:8" s="83" customFormat="1" ht="87.75" customHeight="1" x14ac:dyDescent="0.25">
      <c r="A9" s="102" t="s">
        <v>30</v>
      </c>
      <c r="B9" s="103" t="s">
        <v>126</v>
      </c>
      <c r="C9" s="104">
        <v>4</v>
      </c>
      <c r="D9" s="105" t="s">
        <v>139</v>
      </c>
      <c r="E9" s="106" t="s">
        <v>137</v>
      </c>
      <c r="F9" s="105" t="s">
        <v>96</v>
      </c>
      <c r="G9" s="84"/>
      <c r="H9" s="82"/>
    </row>
    <row r="10" spans="1:8" s="83" customFormat="1" ht="123" customHeight="1" x14ac:dyDescent="0.25">
      <c r="A10" s="102" t="s">
        <v>31</v>
      </c>
      <c r="B10" s="103" t="s">
        <v>130</v>
      </c>
      <c r="C10" s="104">
        <v>7</v>
      </c>
      <c r="D10" s="105" t="s">
        <v>140</v>
      </c>
      <c r="E10" s="106" t="s">
        <v>137</v>
      </c>
      <c r="F10" s="105" t="s">
        <v>119</v>
      </c>
      <c r="G10" s="84"/>
      <c r="H10" s="82"/>
    </row>
    <row r="11" spans="1:8" s="83" customFormat="1" ht="57.75" customHeight="1" x14ac:dyDescent="0.25">
      <c r="A11" s="102" t="s">
        <v>37</v>
      </c>
      <c r="B11" s="103" t="s">
        <v>131</v>
      </c>
      <c r="C11" s="104">
        <v>3</v>
      </c>
      <c r="D11" s="105" t="s">
        <v>148</v>
      </c>
      <c r="E11" s="106" t="s">
        <v>137</v>
      </c>
      <c r="F11" s="105" t="s">
        <v>119</v>
      </c>
      <c r="G11" s="107"/>
      <c r="H11" s="82"/>
    </row>
    <row r="12" spans="1:8" s="83" customFormat="1" ht="69.75" customHeight="1" x14ac:dyDescent="0.25">
      <c r="A12" s="102" t="s">
        <v>39</v>
      </c>
      <c r="B12" s="103" t="s">
        <v>132</v>
      </c>
      <c r="C12" s="104">
        <v>4</v>
      </c>
      <c r="D12" s="105" t="s">
        <v>122</v>
      </c>
      <c r="E12" s="106" t="s">
        <v>137</v>
      </c>
      <c r="F12" s="105" t="s">
        <v>96</v>
      </c>
      <c r="G12" s="107"/>
      <c r="H12" s="82"/>
    </row>
    <row r="13" spans="1:8" s="83" customFormat="1" ht="99" customHeight="1" x14ac:dyDescent="0.25">
      <c r="A13" s="102" t="s">
        <v>40</v>
      </c>
      <c r="B13" s="103" t="s">
        <v>133</v>
      </c>
      <c r="C13" s="104">
        <v>5</v>
      </c>
      <c r="D13" s="105" t="s">
        <v>142</v>
      </c>
      <c r="E13" s="106" t="s">
        <v>137</v>
      </c>
      <c r="F13" s="105" t="s">
        <v>96</v>
      </c>
      <c r="G13" s="84"/>
      <c r="H13" s="82"/>
    </row>
    <row r="14" spans="1:8" s="83" customFormat="1" ht="86.25" customHeight="1" x14ac:dyDescent="0.25">
      <c r="A14" s="102" t="s">
        <v>44</v>
      </c>
      <c r="B14" s="103" t="s">
        <v>136</v>
      </c>
      <c r="C14" s="104">
        <v>3</v>
      </c>
      <c r="D14" s="105" t="s">
        <v>141</v>
      </c>
      <c r="E14" s="106" t="s">
        <v>137</v>
      </c>
      <c r="F14" s="105" t="s">
        <v>96</v>
      </c>
      <c r="G14" s="84"/>
      <c r="H14" s="82"/>
    </row>
    <row r="15" spans="1:8" s="83" customFormat="1" ht="74.25" customHeight="1" x14ac:dyDescent="0.25">
      <c r="A15" s="102" t="s">
        <v>45</v>
      </c>
      <c r="B15" s="103" t="s">
        <v>154</v>
      </c>
      <c r="C15" s="104">
        <v>3</v>
      </c>
      <c r="D15" s="105" t="s">
        <v>155</v>
      </c>
      <c r="E15" s="106" t="s">
        <v>137</v>
      </c>
      <c r="F15" s="105" t="s">
        <v>96</v>
      </c>
      <c r="G15" s="84"/>
      <c r="H15" s="82"/>
    </row>
    <row r="16" spans="1:8" s="87" customFormat="1" ht="25.5" customHeight="1" x14ac:dyDescent="0.25">
      <c r="A16" s="85" t="s">
        <v>21</v>
      </c>
      <c r="B16" s="86" t="s">
        <v>103</v>
      </c>
      <c r="C16" s="86"/>
      <c r="D16" s="105"/>
      <c r="E16" s="106"/>
      <c r="F16" s="105"/>
      <c r="G16" s="84"/>
      <c r="H16" s="35"/>
    </row>
    <row r="17" spans="1:8" s="83" customFormat="1" ht="66" customHeight="1" x14ac:dyDescent="0.25">
      <c r="A17" s="102" t="s">
        <v>29</v>
      </c>
      <c r="B17" s="108" t="s">
        <v>117</v>
      </c>
      <c r="C17" s="104">
        <v>3</v>
      </c>
      <c r="D17" s="105" t="s">
        <v>150</v>
      </c>
      <c r="E17" s="106" t="s">
        <v>137</v>
      </c>
      <c r="F17" s="116" t="s">
        <v>119</v>
      </c>
      <c r="G17" s="84"/>
      <c r="H17" s="82"/>
    </row>
    <row r="18" spans="1:8" s="83" customFormat="1" ht="81.75" customHeight="1" x14ac:dyDescent="0.25">
      <c r="A18" s="102" t="s">
        <v>30</v>
      </c>
      <c r="B18" s="108" t="s">
        <v>118</v>
      </c>
      <c r="C18" s="104">
        <v>4</v>
      </c>
      <c r="D18" s="105" t="s">
        <v>143</v>
      </c>
      <c r="E18" s="106" t="s">
        <v>137</v>
      </c>
      <c r="F18" s="116" t="s">
        <v>112</v>
      </c>
      <c r="G18" s="84"/>
      <c r="H18" s="82"/>
    </row>
    <row r="19" spans="1:8" s="83" customFormat="1" ht="71.25" customHeight="1" x14ac:dyDescent="0.25">
      <c r="A19" s="102" t="s">
        <v>31</v>
      </c>
      <c r="B19" s="117" t="s">
        <v>127</v>
      </c>
      <c r="C19" s="109">
        <v>3</v>
      </c>
      <c r="D19" s="105" t="s">
        <v>149</v>
      </c>
      <c r="E19" s="106" t="s">
        <v>137</v>
      </c>
      <c r="F19" s="105" t="s">
        <v>113</v>
      </c>
      <c r="G19" s="84"/>
      <c r="H19" s="82"/>
    </row>
    <row r="20" spans="1:8" s="83" customFormat="1" ht="85.5" customHeight="1" x14ac:dyDescent="0.25">
      <c r="A20" s="102" t="s">
        <v>37</v>
      </c>
      <c r="B20" s="117" t="s">
        <v>128</v>
      </c>
      <c r="C20" s="109">
        <v>3</v>
      </c>
      <c r="D20" s="105" t="s">
        <v>141</v>
      </c>
      <c r="E20" s="106" t="s">
        <v>137</v>
      </c>
      <c r="F20" s="105" t="s">
        <v>113</v>
      </c>
      <c r="G20" s="84"/>
      <c r="H20" s="82"/>
    </row>
    <row r="21" spans="1:8" s="83" customFormat="1" ht="138.75" customHeight="1" x14ac:dyDescent="0.25">
      <c r="A21" s="102" t="s">
        <v>39</v>
      </c>
      <c r="B21" s="103" t="s">
        <v>129</v>
      </c>
      <c r="C21" s="93">
        <v>3</v>
      </c>
      <c r="D21" s="105" t="s">
        <v>147</v>
      </c>
      <c r="E21" s="106" t="s">
        <v>137</v>
      </c>
      <c r="F21" s="105" t="s">
        <v>96</v>
      </c>
      <c r="G21" s="84"/>
      <c r="H21" s="82"/>
    </row>
    <row r="22" spans="1:8" s="83" customFormat="1" ht="54" customHeight="1" x14ac:dyDescent="0.25">
      <c r="A22" s="102" t="s">
        <v>40</v>
      </c>
      <c r="B22" s="103" t="s">
        <v>134</v>
      </c>
      <c r="C22" s="93">
        <v>6</v>
      </c>
      <c r="D22" s="105" t="s">
        <v>144</v>
      </c>
      <c r="E22" s="106" t="s">
        <v>137</v>
      </c>
      <c r="F22" s="105" t="s">
        <v>96</v>
      </c>
      <c r="G22" s="84"/>
      <c r="H22" s="82"/>
    </row>
    <row r="23" spans="1:8" s="83" customFormat="1" ht="45.75" customHeight="1" x14ac:dyDescent="0.25">
      <c r="A23" s="102" t="s">
        <v>44</v>
      </c>
      <c r="B23" s="103" t="s">
        <v>135</v>
      </c>
      <c r="C23" s="93">
        <v>2</v>
      </c>
      <c r="D23" s="105" t="s">
        <v>141</v>
      </c>
      <c r="E23" s="106" t="s">
        <v>137</v>
      </c>
      <c r="F23" s="105" t="s">
        <v>96</v>
      </c>
      <c r="G23" s="84"/>
      <c r="H23" s="82"/>
    </row>
    <row r="24" spans="1:8" s="36" customFormat="1" ht="13.5" customHeight="1" x14ac:dyDescent="0.25">
      <c r="A24" s="35"/>
      <c r="B24" s="35"/>
      <c r="C24" s="35"/>
      <c r="D24" s="35"/>
      <c r="E24" s="35"/>
      <c r="F24" s="35"/>
      <c r="G24" s="35"/>
      <c r="H24" s="35"/>
    </row>
    <row r="25" spans="1:8" s="36" customFormat="1" ht="66" customHeight="1" x14ac:dyDescent="0.25">
      <c r="A25" s="122" t="s">
        <v>107</v>
      </c>
      <c r="B25" s="122"/>
      <c r="C25" s="122"/>
      <c r="D25" s="122"/>
      <c r="E25" s="122"/>
      <c r="F25" s="122"/>
      <c r="G25" s="122"/>
      <c r="H25" s="35"/>
    </row>
    <row r="26" spans="1:8" s="36" customFormat="1" ht="20.100000000000001" customHeight="1" x14ac:dyDescent="0.25">
      <c r="A26" s="35"/>
      <c r="B26" s="35"/>
      <c r="C26" s="35"/>
      <c r="D26" s="119" t="s">
        <v>152</v>
      </c>
      <c r="E26" s="119"/>
      <c r="F26" s="119"/>
      <c r="G26" s="119"/>
      <c r="H26" s="35"/>
    </row>
    <row r="27" spans="1:8" s="36" customFormat="1" ht="20.100000000000001" customHeight="1" x14ac:dyDescent="0.25">
      <c r="A27" s="35"/>
      <c r="B27" s="35"/>
      <c r="C27" s="35"/>
      <c r="D27" s="120" t="s">
        <v>7</v>
      </c>
      <c r="E27" s="120"/>
      <c r="F27" s="120"/>
      <c r="G27" s="120"/>
      <c r="H27" s="35"/>
    </row>
    <row r="28" spans="1:8" s="36" customFormat="1" ht="14.25" customHeight="1" x14ac:dyDescent="0.25">
      <c r="A28" s="35"/>
      <c r="B28" s="35"/>
      <c r="C28" s="35"/>
      <c r="D28" s="35"/>
      <c r="E28" s="35"/>
      <c r="F28" s="35"/>
      <c r="G28" s="35"/>
      <c r="H28" s="35"/>
    </row>
    <row r="29" spans="1:8" s="36" customFormat="1" ht="12.75" customHeight="1" x14ac:dyDescent="0.25">
      <c r="A29" s="35"/>
      <c r="B29" s="35"/>
      <c r="C29" s="35"/>
      <c r="D29" s="35"/>
      <c r="E29" s="35"/>
      <c r="F29" s="35"/>
      <c r="G29" s="35"/>
      <c r="H29" s="35"/>
    </row>
    <row r="30" spans="1:8" s="36" customFormat="1" ht="20.100000000000001" customHeight="1" x14ac:dyDescent="0.25">
      <c r="A30" s="35"/>
      <c r="B30" s="35"/>
      <c r="C30" s="35"/>
      <c r="D30" s="35"/>
      <c r="E30" s="35"/>
      <c r="F30" s="35"/>
      <c r="G30" s="35"/>
      <c r="H30" s="35"/>
    </row>
    <row r="31" spans="1:8" s="36" customFormat="1" ht="27" customHeight="1" x14ac:dyDescent="0.25">
      <c r="A31" s="37"/>
      <c r="B31" s="37"/>
      <c r="C31" s="37"/>
      <c r="D31" s="118" t="s">
        <v>108</v>
      </c>
      <c r="E31" s="118"/>
      <c r="F31" s="118"/>
      <c r="G31" s="71"/>
      <c r="H31" s="37"/>
    </row>
  </sheetData>
  <mergeCells count="8">
    <mergeCell ref="D31:F31"/>
    <mergeCell ref="D26:G26"/>
    <mergeCell ref="D27:G27"/>
    <mergeCell ref="A1:B1"/>
    <mergeCell ref="A25:G25"/>
    <mergeCell ref="A4:G4"/>
    <mergeCell ref="A3:G3"/>
    <mergeCell ref="D1:G1"/>
  </mergeCells>
  <printOptions horizontalCentered="1"/>
  <pageMargins left="0.23622047244094491" right="0.23622047244094491" top="3.937007874015748E-2" bottom="0" header="0.31496062992125984"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zoomScale="80" zoomScaleNormal="80" workbookViewId="0">
      <selection activeCell="I27" sqref="I27"/>
    </sheetView>
  </sheetViews>
  <sheetFormatPr defaultRowHeight="15" x14ac:dyDescent="0.25"/>
  <cols>
    <col min="1" max="1" width="4.42578125" customWidth="1"/>
    <col min="2" max="2" width="21.5703125" customWidth="1"/>
    <col min="3" max="3" width="10.28515625" customWidth="1"/>
    <col min="4" max="4" width="5.7109375" style="2" customWidth="1"/>
    <col min="5" max="11" width="6.42578125" style="2" customWidth="1"/>
    <col min="12" max="12" width="6.5703125" style="2" hidden="1" customWidth="1"/>
    <col min="13" max="18" width="6.42578125" style="2" hidden="1" customWidth="1"/>
    <col min="19" max="25" width="6.42578125" style="2" customWidth="1"/>
    <col min="26" max="26" width="7.140625" style="2" customWidth="1"/>
    <col min="27" max="29" width="7.140625" style="2" hidden="1" customWidth="1"/>
    <col min="30" max="30" width="6.42578125" style="2" customWidth="1"/>
    <col min="31" max="31" width="5.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21" t="s">
        <v>8</v>
      </c>
      <c r="B1" s="121"/>
      <c r="C1" s="121"/>
      <c r="D1" s="13"/>
      <c r="E1" s="1"/>
      <c r="F1" s="1"/>
      <c r="G1" s="1"/>
      <c r="H1" s="1"/>
      <c r="I1" s="1"/>
      <c r="J1" s="1"/>
      <c r="K1" s="1"/>
      <c r="L1" s="1"/>
      <c r="M1" s="1"/>
      <c r="N1" s="1"/>
      <c r="O1" s="1"/>
      <c r="P1" s="1"/>
      <c r="Q1" s="1"/>
      <c r="R1" s="1"/>
      <c r="S1" s="1"/>
      <c r="T1" s="143" t="s">
        <v>16</v>
      </c>
      <c r="U1" s="143"/>
      <c r="V1" s="143"/>
      <c r="W1" s="143"/>
      <c r="X1" s="143"/>
      <c r="Y1" s="144"/>
      <c r="Z1" s="144"/>
      <c r="AA1" s="144"/>
      <c r="AB1" s="144"/>
      <c r="AC1" s="144"/>
      <c r="AD1" s="144"/>
      <c r="AE1" s="144"/>
    </row>
    <row r="2" spans="1:31" ht="15" customHeight="1" x14ac:dyDescent="0.25">
      <c r="A2" s="121" t="s">
        <v>14</v>
      </c>
      <c r="B2" s="121"/>
      <c r="C2" s="121"/>
      <c r="D2" s="13"/>
      <c r="E2" s="1"/>
      <c r="F2" s="1"/>
      <c r="G2" s="1"/>
      <c r="H2" s="1"/>
      <c r="I2" s="1"/>
      <c r="J2" s="1"/>
      <c r="K2" s="1"/>
      <c r="L2" s="1"/>
      <c r="M2" s="1"/>
      <c r="N2" s="1"/>
      <c r="O2" s="1"/>
      <c r="P2" s="1"/>
      <c r="Q2" s="1"/>
      <c r="R2" s="1"/>
      <c r="S2" s="1"/>
      <c r="T2" s="143" t="s">
        <v>15</v>
      </c>
      <c r="U2" s="143"/>
      <c r="V2" s="143"/>
      <c r="W2" s="143"/>
      <c r="X2" s="143"/>
      <c r="Y2" s="143"/>
      <c r="Z2" s="143"/>
      <c r="AA2" s="143"/>
      <c r="AB2" s="143"/>
      <c r="AC2" s="143"/>
      <c r="AD2" s="143"/>
      <c r="AE2" s="143"/>
    </row>
    <row r="3" spans="1:31" ht="15" customHeight="1" x14ac:dyDescent="0.25">
      <c r="A3" s="143" t="s">
        <v>80</v>
      </c>
      <c r="B3" s="143"/>
      <c r="C3" s="143"/>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9"/>
      <c r="B4" s="39"/>
      <c r="C4" s="44"/>
      <c r="D4" s="13"/>
      <c r="E4" s="1"/>
      <c r="F4" s="1"/>
      <c r="G4" s="1"/>
      <c r="H4" s="1"/>
      <c r="I4" s="1"/>
      <c r="J4" s="1"/>
      <c r="K4" s="1"/>
      <c r="L4" s="1"/>
      <c r="M4" s="1"/>
      <c r="N4" s="1"/>
      <c r="O4" s="1"/>
      <c r="P4" s="1"/>
      <c r="Q4" s="1"/>
      <c r="R4" s="1"/>
      <c r="S4" s="1"/>
      <c r="T4" s="1"/>
      <c r="U4" s="1"/>
      <c r="V4" s="1"/>
      <c r="W4" s="1"/>
      <c r="X4" s="1"/>
      <c r="Y4" s="1"/>
      <c r="Z4" s="1"/>
      <c r="AA4" s="1"/>
      <c r="AB4" s="1"/>
      <c r="AC4" s="1"/>
      <c r="AD4" s="145" t="s">
        <v>19</v>
      </c>
      <c r="AE4" s="146"/>
    </row>
    <row r="5" spans="1:31" ht="27.75" customHeight="1" x14ac:dyDescent="0.25">
      <c r="A5" s="142" t="s">
        <v>145</v>
      </c>
      <c r="B5" s="142"/>
      <c r="C5" s="142"/>
      <c r="D5" s="142"/>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row>
    <row r="7" spans="1:31" ht="29.25" customHeight="1" x14ac:dyDescent="0.25">
      <c r="A7" s="130" t="s">
        <v>5</v>
      </c>
      <c r="B7" s="132" t="s">
        <v>28</v>
      </c>
      <c r="C7" s="133"/>
      <c r="D7" s="134" t="s">
        <v>24</v>
      </c>
      <c r="E7" s="135"/>
      <c r="F7" s="135"/>
      <c r="G7" s="135"/>
      <c r="H7" s="135"/>
      <c r="I7" s="135"/>
      <c r="J7" s="135"/>
      <c r="K7" s="135"/>
      <c r="L7" s="135"/>
      <c r="M7" s="135"/>
      <c r="N7" s="135"/>
      <c r="O7" s="135"/>
      <c r="P7" s="135"/>
      <c r="Q7" s="135"/>
      <c r="R7" s="135"/>
      <c r="S7" s="136"/>
      <c r="T7" s="137" t="s">
        <v>38</v>
      </c>
      <c r="U7" s="138"/>
      <c r="V7" s="138"/>
      <c r="W7" s="138"/>
      <c r="X7" s="138"/>
      <c r="Y7" s="138"/>
      <c r="Z7" s="138"/>
      <c r="AA7" s="138"/>
      <c r="AB7" s="138"/>
      <c r="AC7" s="138"/>
      <c r="AD7" s="139"/>
      <c r="AE7" s="140" t="s">
        <v>6</v>
      </c>
    </row>
    <row r="8" spans="1:31" ht="43.5" customHeight="1" x14ac:dyDescent="0.25">
      <c r="A8" s="131"/>
      <c r="B8" s="47" t="s">
        <v>27</v>
      </c>
      <c r="C8" s="50" t="s">
        <v>33</v>
      </c>
      <c r="D8" s="99" t="s">
        <v>29</v>
      </c>
      <c r="E8" s="100" t="s">
        <v>30</v>
      </c>
      <c r="F8" s="100" t="s">
        <v>31</v>
      </c>
      <c r="G8" s="100" t="s">
        <v>37</v>
      </c>
      <c r="H8" s="100" t="s">
        <v>39</v>
      </c>
      <c r="I8" s="100" t="s">
        <v>40</v>
      </c>
      <c r="J8" s="100" t="s">
        <v>44</v>
      </c>
      <c r="K8" s="100" t="s">
        <v>45</v>
      </c>
      <c r="L8" s="100" t="s">
        <v>46</v>
      </c>
      <c r="M8" s="100" t="s">
        <v>47</v>
      </c>
      <c r="N8" s="100" t="s">
        <v>48</v>
      </c>
      <c r="O8" s="100" t="s">
        <v>49</v>
      </c>
      <c r="P8" s="100" t="s">
        <v>50</v>
      </c>
      <c r="Q8" s="100" t="s">
        <v>51</v>
      </c>
      <c r="R8" s="100" t="s">
        <v>52</v>
      </c>
      <c r="S8" s="100" t="s">
        <v>32</v>
      </c>
      <c r="T8" s="101" t="s">
        <v>29</v>
      </c>
      <c r="U8" s="101" t="s">
        <v>30</v>
      </c>
      <c r="V8" s="101" t="s">
        <v>31</v>
      </c>
      <c r="W8" s="101" t="s">
        <v>37</v>
      </c>
      <c r="X8" s="101" t="s">
        <v>39</v>
      </c>
      <c r="Y8" s="101" t="s">
        <v>40</v>
      </c>
      <c r="Z8" s="101" t="s">
        <v>44</v>
      </c>
      <c r="AA8" s="101" t="s">
        <v>45</v>
      </c>
      <c r="AB8" s="101" t="s">
        <v>46</v>
      </c>
      <c r="AC8" s="101" t="s">
        <v>47</v>
      </c>
      <c r="AD8" s="101" t="s">
        <v>32</v>
      </c>
      <c r="AE8" s="141"/>
    </row>
    <row r="9" spans="1:31" ht="24.75" customHeight="1" x14ac:dyDescent="0.25">
      <c r="A9" s="51"/>
      <c r="B9" s="61"/>
      <c r="C9" s="62">
        <v>-1</v>
      </c>
      <c r="D9" s="72">
        <v>-2</v>
      </c>
      <c r="E9" s="72">
        <v>-3</v>
      </c>
      <c r="F9" s="72">
        <v>-4</v>
      </c>
      <c r="G9" s="72">
        <v>-5</v>
      </c>
      <c r="H9" s="72">
        <v>-6</v>
      </c>
      <c r="I9" s="72">
        <v>-7</v>
      </c>
      <c r="J9" s="72">
        <v>-8</v>
      </c>
      <c r="K9" s="72">
        <v>-9</v>
      </c>
      <c r="L9" s="72">
        <v>-10</v>
      </c>
      <c r="M9" s="72">
        <v>-11</v>
      </c>
      <c r="N9" s="72">
        <v>-12</v>
      </c>
      <c r="O9" s="72">
        <v>-13</v>
      </c>
      <c r="P9" s="72">
        <v>-14</v>
      </c>
      <c r="Q9" s="72">
        <v>-15</v>
      </c>
      <c r="R9" s="72">
        <v>-16</v>
      </c>
      <c r="S9" s="72">
        <v>-8</v>
      </c>
      <c r="T9" s="72">
        <v>-9</v>
      </c>
      <c r="U9" s="72">
        <v>-10</v>
      </c>
      <c r="V9" s="72">
        <v>-11</v>
      </c>
      <c r="W9" s="72">
        <v>-12</v>
      </c>
      <c r="X9" s="72">
        <v>-13</v>
      </c>
      <c r="Y9" s="72">
        <v>-14</v>
      </c>
      <c r="Z9" s="72">
        <v>-15</v>
      </c>
      <c r="AA9" s="72">
        <v>-16</v>
      </c>
      <c r="AB9" s="72">
        <v>-26</v>
      </c>
      <c r="AC9" s="72">
        <v>-27</v>
      </c>
      <c r="AD9" s="72">
        <v>-15</v>
      </c>
      <c r="AE9" s="17"/>
    </row>
    <row r="10" spans="1:31" ht="21" customHeight="1" x14ac:dyDescent="0.25">
      <c r="A10" s="8" t="s">
        <v>55</v>
      </c>
      <c r="B10" s="40"/>
      <c r="C10" s="45"/>
      <c r="D10" s="42"/>
      <c r="E10" s="41"/>
      <c r="F10" s="41"/>
      <c r="G10" s="41"/>
      <c r="H10" s="41"/>
      <c r="I10" s="41"/>
      <c r="J10" s="41"/>
      <c r="K10" s="41"/>
      <c r="L10" s="41"/>
      <c r="M10" s="41"/>
      <c r="N10" s="41"/>
      <c r="O10" s="41"/>
      <c r="P10" s="41"/>
      <c r="Q10" s="41"/>
      <c r="R10" s="42"/>
      <c r="S10" s="54"/>
      <c r="T10" s="42"/>
      <c r="U10" s="42"/>
      <c r="V10" s="42"/>
      <c r="W10" s="42"/>
      <c r="X10" s="42"/>
      <c r="Y10" s="17"/>
      <c r="Z10" s="17"/>
      <c r="AA10" s="17"/>
      <c r="AB10" s="17"/>
      <c r="AC10" s="17"/>
      <c r="AD10" s="55"/>
      <c r="AE10" s="18"/>
    </row>
    <row r="11" spans="1:31" ht="19.5" customHeight="1" x14ac:dyDescent="0.25">
      <c r="A11" s="74" t="s">
        <v>0</v>
      </c>
      <c r="B11" s="73" t="s">
        <v>79</v>
      </c>
      <c r="C11" s="9" t="s">
        <v>41</v>
      </c>
      <c r="D11" s="19" t="s">
        <v>120</v>
      </c>
      <c r="E11" s="19" t="s">
        <v>120</v>
      </c>
      <c r="F11" s="19" t="s">
        <v>120</v>
      </c>
      <c r="G11" s="19" t="s">
        <v>120</v>
      </c>
      <c r="H11" s="19" t="s">
        <v>120</v>
      </c>
      <c r="I11" s="19" t="s">
        <v>120</v>
      </c>
      <c r="J11" s="19" t="s">
        <v>120</v>
      </c>
      <c r="K11" s="19" t="s">
        <v>120</v>
      </c>
      <c r="L11" s="19"/>
      <c r="M11" s="19"/>
      <c r="N11" s="19"/>
      <c r="O11" s="19"/>
      <c r="P11" s="19"/>
      <c r="Q11" s="19"/>
      <c r="R11" s="19"/>
      <c r="S11" s="53">
        <f>COUNTIF(D11:R11,"X")</f>
        <v>8</v>
      </c>
      <c r="T11" s="19" t="s">
        <v>120</v>
      </c>
      <c r="U11" s="19" t="s">
        <v>120</v>
      </c>
      <c r="V11" s="19" t="s">
        <v>120</v>
      </c>
      <c r="W11" s="19" t="s">
        <v>120</v>
      </c>
      <c r="X11" s="19" t="s">
        <v>120</v>
      </c>
      <c r="Y11" s="19" t="s">
        <v>120</v>
      </c>
      <c r="Z11" s="19" t="s">
        <v>120</v>
      </c>
      <c r="AA11" s="24"/>
      <c r="AB11" s="24"/>
      <c r="AC11" s="69"/>
      <c r="AD11" s="52">
        <f>COUNTIF(T11:AA11,"X")</f>
        <v>7</v>
      </c>
      <c r="AE11" s="18"/>
    </row>
    <row r="12" spans="1:31" ht="19.5" customHeight="1" x14ac:dyDescent="0.25">
      <c r="A12" s="75" t="s">
        <v>95</v>
      </c>
      <c r="B12" s="73"/>
      <c r="C12" s="10"/>
      <c r="D12" s="21"/>
      <c r="E12" s="22"/>
      <c r="F12" s="22"/>
      <c r="G12" s="22"/>
      <c r="H12" s="22"/>
      <c r="I12" s="22"/>
      <c r="J12" s="22"/>
      <c r="K12" s="22"/>
      <c r="L12" s="22"/>
      <c r="M12" s="22"/>
      <c r="N12" s="22"/>
      <c r="O12" s="22"/>
      <c r="P12" s="22"/>
      <c r="Q12" s="22"/>
      <c r="R12" s="22"/>
      <c r="S12" s="53"/>
      <c r="T12" s="20"/>
      <c r="U12" s="20"/>
      <c r="V12" s="20"/>
      <c r="W12" s="20"/>
      <c r="X12" s="20"/>
      <c r="Y12" s="24"/>
      <c r="Z12" s="24"/>
      <c r="AA12" s="24"/>
      <c r="AB12" s="24"/>
      <c r="AC12" s="24"/>
      <c r="AD12" s="52"/>
      <c r="AE12" s="18"/>
    </row>
    <row r="13" spans="1:31" ht="19.5" customHeight="1" x14ac:dyDescent="0.25">
      <c r="A13" s="74" t="s">
        <v>1</v>
      </c>
      <c r="B13" s="73" t="s">
        <v>85</v>
      </c>
      <c r="C13" s="9" t="s">
        <v>83</v>
      </c>
      <c r="D13" s="21"/>
      <c r="E13" s="22"/>
      <c r="F13" s="22" t="s">
        <v>120</v>
      </c>
      <c r="G13" s="22"/>
      <c r="H13" s="22" t="s">
        <v>120</v>
      </c>
      <c r="I13" s="22" t="s">
        <v>120</v>
      </c>
      <c r="J13" s="22" t="s">
        <v>120</v>
      </c>
      <c r="K13" s="22" t="s">
        <v>120</v>
      </c>
      <c r="L13" s="22"/>
      <c r="M13" s="22"/>
      <c r="N13" s="22"/>
      <c r="O13" s="22"/>
      <c r="P13" s="22"/>
      <c r="Q13" s="22"/>
      <c r="R13" s="22"/>
      <c r="S13" s="53">
        <f>COUNTIF(D13:R13,"X")</f>
        <v>5</v>
      </c>
      <c r="T13" s="20"/>
      <c r="U13" s="20"/>
      <c r="V13" s="20"/>
      <c r="W13" s="20" t="s">
        <v>120</v>
      </c>
      <c r="X13" s="20" t="s">
        <v>120</v>
      </c>
      <c r="Y13" s="24" t="s">
        <v>120</v>
      </c>
      <c r="Z13" s="24" t="s">
        <v>120</v>
      </c>
      <c r="AA13" s="24"/>
      <c r="AB13" s="24"/>
      <c r="AC13" s="24"/>
      <c r="AD13" s="52">
        <f>COUNTIF(T13:AA13,"X")</f>
        <v>4</v>
      </c>
      <c r="AE13" s="18"/>
    </row>
    <row r="14" spans="1:31" ht="19.5" customHeight="1" x14ac:dyDescent="0.25">
      <c r="A14" s="74" t="s">
        <v>2</v>
      </c>
      <c r="B14" s="73" t="s">
        <v>86</v>
      </c>
      <c r="C14" s="9" t="s">
        <v>88</v>
      </c>
      <c r="D14" s="19" t="s">
        <v>120</v>
      </c>
      <c r="E14" s="19" t="s">
        <v>120</v>
      </c>
      <c r="F14" s="19" t="s">
        <v>120</v>
      </c>
      <c r="G14" s="19"/>
      <c r="H14" s="19" t="s">
        <v>120</v>
      </c>
      <c r="I14" s="19" t="s">
        <v>120</v>
      </c>
      <c r="J14" s="19"/>
      <c r="K14" s="19"/>
      <c r="L14" s="19"/>
      <c r="M14" s="19"/>
      <c r="N14" s="19"/>
      <c r="O14" s="19"/>
      <c r="P14" s="19"/>
      <c r="Q14" s="19"/>
      <c r="R14" s="19"/>
      <c r="S14" s="53">
        <f t="shared" ref="S14" si="0">COUNTIF(D14:R14,"X")</f>
        <v>5</v>
      </c>
      <c r="T14" s="20" t="s">
        <v>120</v>
      </c>
      <c r="U14" s="24"/>
      <c r="V14" s="24"/>
      <c r="W14" s="20"/>
      <c r="X14" s="20" t="s">
        <v>120</v>
      </c>
      <c r="Y14" s="24" t="s">
        <v>120</v>
      </c>
      <c r="Z14" s="24"/>
      <c r="AA14" s="24"/>
      <c r="AB14" s="24"/>
      <c r="AC14" s="69"/>
      <c r="AD14" s="52">
        <f t="shared" ref="AD14" si="1">COUNTIF(T14:AA14,"X")</f>
        <v>3</v>
      </c>
      <c r="AE14" s="18"/>
    </row>
    <row r="15" spans="1:31" ht="19.5" customHeight="1" x14ac:dyDescent="0.25">
      <c r="A15" s="74" t="s">
        <v>3</v>
      </c>
      <c r="B15" s="73" t="s">
        <v>81</v>
      </c>
      <c r="C15" s="9" t="s">
        <v>89</v>
      </c>
      <c r="D15" s="19"/>
      <c r="E15" s="19"/>
      <c r="F15" s="19" t="s">
        <v>120</v>
      </c>
      <c r="G15" s="19" t="s">
        <v>120</v>
      </c>
      <c r="H15" s="19"/>
      <c r="I15" s="19"/>
      <c r="J15" s="19" t="s">
        <v>120</v>
      </c>
      <c r="K15" s="19"/>
      <c r="L15" s="19"/>
      <c r="M15" s="19"/>
      <c r="N15" s="19"/>
      <c r="O15" s="19"/>
      <c r="P15" s="19"/>
      <c r="Q15" s="19"/>
      <c r="R15" s="19"/>
      <c r="S15" s="53">
        <f>COUNTIF(D15:R15,"X")</f>
        <v>3</v>
      </c>
      <c r="T15" s="20"/>
      <c r="U15" s="24"/>
      <c r="V15" s="24" t="s">
        <v>120</v>
      </c>
      <c r="W15" s="20" t="s">
        <v>120</v>
      </c>
      <c r="X15" s="20"/>
      <c r="Y15" s="24"/>
      <c r="Z15" s="24" t="s">
        <v>120</v>
      </c>
      <c r="AA15" s="24"/>
      <c r="AB15" s="24"/>
      <c r="AC15" s="69"/>
      <c r="AD15" s="52">
        <f>COUNTIF(T15:AA15,"X")</f>
        <v>3</v>
      </c>
      <c r="AE15" s="18"/>
    </row>
    <row r="16" spans="1:31" ht="20.25" customHeight="1" x14ac:dyDescent="0.25">
      <c r="A16" s="74" t="s">
        <v>4</v>
      </c>
      <c r="B16" s="73" t="s">
        <v>92</v>
      </c>
      <c r="C16" s="9" t="s">
        <v>93</v>
      </c>
      <c r="D16" s="21" t="s">
        <v>120</v>
      </c>
      <c r="E16" s="23" t="s">
        <v>120</v>
      </c>
      <c r="F16" s="23" t="s">
        <v>120</v>
      </c>
      <c r="G16" s="23"/>
      <c r="H16" s="23"/>
      <c r="I16" s="22" t="s">
        <v>120</v>
      </c>
      <c r="J16" s="22"/>
      <c r="K16" s="22"/>
      <c r="L16" s="22"/>
      <c r="M16" s="22"/>
      <c r="N16" s="22"/>
      <c r="O16" s="22"/>
      <c r="P16" s="22"/>
      <c r="Q16" s="22"/>
      <c r="R16" s="22"/>
      <c r="S16" s="53">
        <f>COUNTIF(D16:R16,"X")</f>
        <v>4</v>
      </c>
      <c r="T16" s="20"/>
      <c r="U16" s="20" t="s">
        <v>120</v>
      </c>
      <c r="V16" s="20"/>
      <c r="W16" s="20"/>
      <c r="X16" s="20" t="s">
        <v>120</v>
      </c>
      <c r="Y16" s="24" t="s">
        <v>120</v>
      </c>
      <c r="Z16" s="24"/>
      <c r="AA16" s="24"/>
      <c r="AB16" s="24"/>
      <c r="AC16" s="24"/>
      <c r="AD16" s="52">
        <f>COUNTIF(T16:AA16,"X")</f>
        <v>3</v>
      </c>
      <c r="AE16" s="18"/>
    </row>
    <row r="17" spans="1:31" ht="19.5" customHeight="1" x14ac:dyDescent="0.25">
      <c r="A17" s="74" t="s">
        <v>70</v>
      </c>
      <c r="B17" s="73" t="s">
        <v>91</v>
      </c>
      <c r="C17" s="9" t="s">
        <v>94</v>
      </c>
      <c r="D17" s="21"/>
      <c r="E17" s="22" t="s">
        <v>120</v>
      </c>
      <c r="F17" s="22" t="s">
        <v>120</v>
      </c>
      <c r="G17" s="22"/>
      <c r="H17" s="22" t="s">
        <v>120</v>
      </c>
      <c r="I17" s="22" t="s">
        <v>120</v>
      </c>
      <c r="J17" s="22"/>
      <c r="K17" s="22"/>
      <c r="L17" s="22"/>
      <c r="M17" s="22"/>
      <c r="N17" s="22"/>
      <c r="O17" s="22"/>
      <c r="P17" s="22"/>
      <c r="Q17" s="22"/>
      <c r="R17" s="22"/>
      <c r="S17" s="53">
        <f>COUNTIF(D17:R17,"X")</f>
        <v>4</v>
      </c>
      <c r="T17" s="20" t="s">
        <v>120</v>
      </c>
      <c r="U17" s="20" t="s">
        <v>120</v>
      </c>
      <c r="V17" s="20"/>
      <c r="W17" s="20"/>
      <c r="X17" s="20"/>
      <c r="Y17" s="24" t="s">
        <v>120</v>
      </c>
      <c r="Z17" s="24"/>
      <c r="AA17" s="24"/>
      <c r="AB17" s="24"/>
      <c r="AC17" s="24"/>
      <c r="AD17" s="52">
        <f>COUNTIF(T17:AA17,"X")</f>
        <v>3</v>
      </c>
      <c r="AE17" s="18"/>
    </row>
    <row r="18" spans="1:31" ht="19.5" customHeight="1" x14ac:dyDescent="0.25">
      <c r="A18" s="74">
        <v>7</v>
      </c>
      <c r="B18" s="73" t="s">
        <v>87</v>
      </c>
      <c r="C18" s="9" t="s">
        <v>90</v>
      </c>
      <c r="D18" s="21"/>
      <c r="E18" s="22"/>
      <c r="F18" s="22" t="s">
        <v>120</v>
      </c>
      <c r="G18" s="22" t="s">
        <v>120</v>
      </c>
      <c r="H18" s="22"/>
      <c r="I18" s="22"/>
      <c r="J18" s="22" t="s">
        <v>120</v>
      </c>
      <c r="K18" s="22"/>
      <c r="L18" s="22"/>
      <c r="M18" s="22"/>
      <c r="N18" s="22"/>
      <c r="O18" s="22"/>
      <c r="P18" s="22"/>
      <c r="Q18" s="22"/>
      <c r="R18" s="22"/>
      <c r="S18" s="53">
        <f t="shared" ref="S18:S20" si="2">COUNTIF(D18:R18,"X")</f>
        <v>3</v>
      </c>
      <c r="T18" s="20"/>
      <c r="U18" s="20" t="s">
        <v>120</v>
      </c>
      <c r="V18" s="20" t="s">
        <v>120</v>
      </c>
      <c r="W18" s="20"/>
      <c r="X18" s="20"/>
      <c r="Y18" s="24" t="s">
        <v>120</v>
      </c>
      <c r="Z18" s="24"/>
      <c r="AA18" s="24"/>
      <c r="AB18" s="24"/>
      <c r="AC18" s="24"/>
      <c r="AD18" s="52">
        <f t="shared" ref="AD18:AD20" si="3">COUNTIF(T18:AA18,"X")</f>
        <v>3</v>
      </c>
      <c r="AE18" s="18"/>
    </row>
    <row r="19" spans="1:31" ht="19.5" customHeight="1" x14ac:dyDescent="0.25">
      <c r="A19" s="74">
        <v>8</v>
      </c>
      <c r="B19" s="73" t="s">
        <v>114</v>
      </c>
      <c r="C19" s="9" t="s">
        <v>115</v>
      </c>
      <c r="D19" s="21"/>
      <c r="E19" s="22"/>
      <c r="F19" s="22"/>
      <c r="G19" s="22"/>
      <c r="H19" s="22"/>
      <c r="I19" s="22"/>
      <c r="J19" s="22"/>
      <c r="K19" s="22"/>
      <c r="L19" s="22"/>
      <c r="M19" s="22"/>
      <c r="N19" s="22"/>
      <c r="O19" s="22"/>
      <c r="P19" s="22"/>
      <c r="Q19" s="22"/>
      <c r="R19" s="22"/>
      <c r="S19" s="53">
        <f>COUNTIF(D19:R19,"X")</f>
        <v>0</v>
      </c>
      <c r="T19" s="20"/>
      <c r="U19" s="20"/>
      <c r="V19" s="20"/>
      <c r="W19" s="20"/>
      <c r="X19" s="20"/>
      <c r="Y19" s="24"/>
      <c r="Z19" s="24"/>
      <c r="AA19" s="24"/>
      <c r="AB19" s="24"/>
      <c r="AC19" s="24"/>
      <c r="AD19" s="52">
        <f>COUNTIF(T19:AA19,"X")</f>
        <v>0</v>
      </c>
      <c r="AE19" s="18"/>
    </row>
    <row r="20" spans="1:31" ht="19.5" customHeight="1" x14ac:dyDescent="0.25">
      <c r="A20" s="74" t="s">
        <v>121</v>
      </c>
      <c r="B20" s="73" t="s">
        <v>84</v>
      </c>
      <c r="C20" s="9" t="s">
        <v>82</v>
      </c>
      <c r="D20" s="19"/>
      <c r="E20" s="19"/>
      <c r="F20" s="19"/>
      <c r="G20" s="19"/>
      <c r="H20" s="19"/>
      <c r="I20" s="19"/>
      <c r="J20" s="19"/>
      <c r="K20" s="19"/>
      <c r="L20" s="19"/>
      <c r="M20" s="19"/>
      <c r="N20" s="19"/>
      <c r="O20" s="19"/>
      <c r="P20" s="19"/>
      <c r="Q20" s="19"/>
      <c r="R20" s="19"/>
      <c r="S20" s="53">
        <f t="shared" si="2"/>
        <v>0</v>
      </c>
      <c r="T20" s="20"/>
      <c r="U20" s="24"/>
      <c r="V20" s="24"/>
      <c r="W20" s="20"/>
      <c r="X20" s="20"/>
      <c r="Y20" s="24"/>
      <c r="Z20" s="24"/>
      <c r="AA20" s="24"/>
      <c r="AB20" s="24"/>
      <c r="AC20" s="69"/>
      <c r="AD20" s="52">
        <f t="shared" si="3"/>
        <v>0</v>
      </c>
      <c r="AE20" s="18"/>
    </row>
    <row r="21" spans="1:31" ht="30" customHeight="1" x14ac:dyDescent="0.25">
      <c r="A21" s="127" t="s">
        <v>68</v>
      </c>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c r="AA21" s="127"/>
      <c r="AB21" s="127"/>
      <c r="AC21" s="127"/>
      <c r="AD21" s="127"/>
      <c r="AE21" s="127"/>
    </row>
    <row r="22" spans="1:31" ht="17.25" x14ac:dyDescent="0.3">
      <c r="A22" s="25"/>
      <c r="B22" s="25"/>
      <c r="C22" s="25"/>
      <c r="D22" s="26"/>
      <c r="E22" s="31"/>
      <c r="F22" s="31"/>
      <c r="G22" s="31"/>
      <c r="H22" s="31"/>
      <c r="I22" s="31"/>
      <c r="J22" s="31"/>
      <c r="K22" s="31"/>
      <c r="L22" s="31"/>
      <c r="M22" s="31"/>
      <c r="N22" s="31"/>
      <c r="O22" s="31"/>
      <c r="P22" s="31"/>
      <c r="Q22" s="31"/>
      <c r="R22" s="31"/>
      <c r="S22" s="31"/>
      <c r="T22" s="128" t="s">
        <v>153</v>
      </c>
      <c r="U22" s="128"/>
      <c r="V22" s="128"/>
      <c r="W22" s="128"/>
      <c r="X22" s="128"/>
      <c r="Y22" s="128"/>
      <c r="Z22" s="128"/>
      <c r="AA22" s="128"/>
      <c r="AB22" s="128"/>
      <c r="AC22" s="128"/>
      <c r="AD22" s="128"/>
      <c r="AE22" s="128"/>
    </row>
    <row r="23" spans="1:31" ht="17.25" x14ac:dyDescent="0.3">
      <c r="A23" s="25"/>
      <c r="C23" s="25"/>
      <c r="D23" s="26"/>
      <c r="T23" s="129" t="s">
        <v>7</v>
      </c>
      <c r="U23" s="129"/>
      <c r="V23" s="129"/>
      <c r="W23" s="129"/>
      <c r="X23" s="129"/>
      <c r="Y23" s="129"/>
      <c r="Z23" s="129"/>
      <c r="AA23" s="129"/>
      <c r="AB23" s="129"/>
      <c r="AC23" s="129"/>
      <c r="AD23" s="129"/>
      <c r="AE23" s="129"/>
    </row>
    <row r="25" spans="1:31" ht="8.25" customHeight="1" x14ac:dyDescent="0.25"/>
    <row r="27" spans="1:31" ht="15.75" x14ac:dyDescent="0.25">
      <c r="B27" s="77"/>
      <c r="C27" s="27"/>
      <c r="D27" s="79"/>
      <c r="E27" s="77"/>
      <c r="F27" s="27"/>
      <c r="G27" s="79"/>
    </row>
    <row r="28" spans="1:31" ht="16.5" x14ac:dyDescent="0.25">
      <c r="B28" s="80"/>
      <c r="C28" s="80"/>
      <c r="D28" s="79"/>
      <c r="E28" s="79"/>
      <c r="F28" s="79"/>
      <c r="G28" s="79"/>
      <c r="T28" s="126" t="s">
        <v>97</v>
      </c>
      <c r="U28" s="126"/>
      <c r="V28" s="126"/>
      <c r="W28" s="126"/>
      <c r="X28" s="126"/>
      <c r="Y28" s="126"/>
      <c r="Z28" s="126"/>
      <c r="AA28" s="126"/>
      <c r="AB28" s="126"/>
      <c r="AC28" s="126"/>
      <c r="AD28" s="126"/>
      <c r="AE28" s="126"/>
    </row>
    <row r="29" spans="1:31" ht="15.75" x14ac:dyDescent="0.25">
      <c r="B29" s="80"/>
      <c r="C29" s="80"/>
      <c r="D29" s="79"/>
      <c r="E29" s="80"/>
      <c r="F29" s="77"/>
      <c r="G29" s="27"/>
    </row>
  </sheetData>
  <mergeCells count="16">
    <mergeCell ref="A5:AE5"/>
    <mergeCell ref="T1:AE1"/>
    <mergeCell ref="T2:AE2"/>
    <mergeCell ref="A1:C1"/>
    <mergeCell ref="A2:C2"/>
    <mergeCell ref="A3:C3"/>
    <mergeCell ref="AD4:AE4"/>
    <mergeCell ref="T28:AE28"/>
    <mergeCell ref="A21:AE21"/>
    <mergeCell ref="T22:AE22"/>
    <mergeCell ref="T23:AE23"/>
    <mergeCell ref="A7:A8"/>
    <mergeCell ref="B7:C7"/>
    <mergeCell ref="D7:S7"/>
    <mergeCell ref="T7:AD7"/>
    <mergeCell ref="AE7:AE8"/>
  </mergeCells>
  <pageMargins left="0" right="0"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42"/>
  <sheetViews>
    <sheetView showZeros="0" tabSelected="1" topLeftCell="A8" zoomScale="80" zoomScaleNormal="80" workbookViewId="0">
      <selection activeCell="F36" sqref="F36:J36"/>
    </sheetView>
  </sheetViews>
  <sheetFormatPr defaultColWidth="9.140625" defaultRowHeight="15" x14ac:dyDescent="0.25"/>
  <cols>
    <col min="1" max="1" width="7.42578125" style="5" customWidth="1"/>
    <col min="2" max="2" width="25.570312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5.42578125" style="4" customWidth="1"/>
    <col min="11" max="11" width="14" style="5" customWidth="1"/>
    <col min="12" max="12" width="12.85546875" style="5" bestFit="1" customWidth="1"/>
    <col min="13" max="16384" width="9.140625" style="5"/>
  </cols>
  <sheetData>
    <row r="1" spans="1:11" ht="15.75" x14ac:dyDescent="0.25">
      <c r="A1" s="151" t="s">
        <v>98</v>
      </c>
      <c r="B1" s="151"/>
      <c r="C1" s="151"/>
      <c r="D1" s="151"/>
      <c r="E1" s="151"/>
      <c r="F1" s="143" t="s">
        <v>101</v>
      </c>
      <c r="G1" s="144"/>
      <c r="H1" s="144"/>
      <c r="I1" s="144"/>
      <c r="J1" s="144"/>
    </row>
    <row r="2" spans="1:11" ht="15.75" x14ac:dyDescent="0.25">
      <c r="A2" s="151" t="s">
        <v>99</v>
      </c>
      <c r="B2" s="151"/>
      <c r="C2" s="151"/>
      <c r="D2" s="151"/>
      <c r="E2" s="151"/>
      <c r="F2" s="143" t="s">
        <v>102</v>
      </c>
      <c r="G2" s="143"/>
      <c r="H2" s="143"/>
      <c r="I2" s="143"/>
      <c r="J2" s="143"/>
    </row>
    <row r="3" spans="1:11" ht="15.75" x14ac:dyDescent="0.25">
      <c r="A3" s="152" t="s">
        <v>100</v>
      </c>
      <c r="B3" s="152"/>
      <c r="C3" s="152"/>
      <c r="D3" s="152"/>
      <c r="E3" s="152"/>
      <c r="F3" s="3"/>
      <c r="G3" s="3"/>
      <c r="H3" s="28"/>
      <c r="I3" s="63"/>
      <c r="J3" s="63"/>
    </row>
    <row r="4" spans="1:11" ht="24.75" customHeight="1" x14ac:dyDescent="0.25">
      <c r="J4" s="95"/>
      <c r="K4" s="56" t="s">
        <v>25</v>
      </c>
    </row>
    <row r="5" spans="1:11" ht="36" customHeight="1" x14ac:dyDescent="0.25">
      <c r="A5" s="153" t="s">
        <v>146</v>
      </c>
      <c r="B5" s="153"/>
      <c r="C5" s="153"/>
      <c r="D5" s="153"/>
      <c r="E5" s="153"/>
      <c r="F5" s="153"/>
      <c r="G5" s="153"/>
      <c r="H5" s="153"/>
      <c r="I5" s="153"/>
      <c r="J5" s="153"/>
    </row>
    <row r="6" spans="1:11" ht="42.75" customHeight="1" x14ac:dyDescent="0.25">
      <c r="A6" s="154" t="s">
        <v>5</v>
      </c>
      <c r="B6" s="154" t="s">
        <v>9</v>
      </c>
      <c r="C6" s="155" t="s">
        <v>26</v>
      </c>
      <c r="D6" s="149" t="s">
        <v>75</v>
      </c>
      <c r="E6" s="157"/>
      <c r="F6" s="157"/>
      <c r="G6" s="150"/>
      <c r="H6" s="154" t="s">
        <v>57</v>
      </c>
      <c r="I6" s="158" t="s">
        <v>77</v>
      </c>
      <c r="J6" s="159"/>
      <c r="K6" s="56" t="s">
        <v>6</v>
      </c>
    </row>
    <row r="7" spans="1:11" ht="72" customHeight="1" x14ac:dyDescent="0.25">
      <c r="A7" s="154"/>
      <c r="B7" s="154"/>
      <c r="C7" s="156"/>
      <c r="D7" s="58" t="s">
        <v>10</v>
      </c>
      <c r="E7" s="49" t="s">
        <v>11</v>
      </c>
      <c r="F7" s="7" t="s">
        <v>42</v>
      </c>
      <c r="G7" s="7" t="s">
        <v>43</v>
      </c>
      <c r="H7" s="154"/>
      <c r="I7" s="64" t="s">
        <v>10</v>
      </c>
      <c r="J7" s="66" t="s">
        <v>71</v>
      </c>
      <c r="K7" s="94"/>
    </row>
    <row r="8" spans="1:11" ht="33.75" customHeight="1" x14ac:dyDescent="0.25">
      <c r="A8" s="67">
        <v>-1</v>
      </c>
      <c r="B8" s="67">
        <v>-2</v>
      </c>
      <c r="C8" s="67">
        <v>-3</v>
      </c>
      <c r="D8" s="67">
        <v>-4</v>
      </c>
      <c r="E8" s="67">
        <v>-5</v>
      </c>
      <c r="F8" s="67">
        <v>-6</v>
      </c>
      <c r="G8" s="67">
        <v>-7</v>
      </c>
      <c r="H8" s="67">
        <v>-8</v>
      </c>
      <c r="I8" s="67">
        <v>-9</v>
      </c>
      <c r="J8" s="67">
        <v>-10</v>
      </c>
      <c r="K8" s="94"/>
    </row>
    <row r="9" spans="1:11" ht="36" customHeight="1" x14ac:dyDescent="0.25">
      <c r="A9" s="8" t="s">
        <v>67</v>
      </c>
      <c r="B9" s="6"/>
      <c r="C9" s="43"/>
      <c r="D9" s="110">
        <v>1</v>
      </c>
      <c r="E9" s="58"/>
      <c r="F9" s="7"/>
      <c r="G9" s="7"/>
      <c r="H9" s="30"/>
      <c r="I9" s="65"/>
      <c r="J9" s="66"/>
      <c r="K9" s="94"/>
    </row>
    <row r="10" spans="1:11" ht="42.75" customHeight="1" x14ac:dyDescent="0.25">
      <c r="A10" s="9" t="s">
        <v>0</v>
      </c>
      <c r="B10" s="10" t="s">
        <v>79</v>
      </c>
      <c r="C10" s="9" t="str">
        <f>'Mau 2'!C11</f>
        <v>01017006</v>
      </c>
      <c r="D10" s="111" t="s">
        <v>13</v>
      </c>
      <c r="E10" s="15"/>
      <c r="F10" s="60">
        <f>VLOOKUP(C10,'Mau 2'!$C$11:$AE$20,17,0)</f>
        <v>8</v>
      </c>
      <c r="G10" s="60">
        <f>VLOOKUP($C10,'Mau 2'!$C$11:$AE$20,28,0)</f>
        <v>7</v>
      </c>
      <c r="H10" s="15"/>
      <c r="I10" s="70"/>
      <c r="J10" s="14"/>
      <c r="K10" s="96"/>
    </row>
    <row r="11" spans="1:11" ht="32.25" customHeight="1" x14ac:dyDescent="0.25">
      <c r="A11" s="8" t="s">
        <v>95</v>
      </c>
      <c r="B11" s="10"/>
      <c r="C11" s="10"/>
      <c r="D11" s="110">
        <v>8</v>
      </c>
      <c r="E11" s="10"/>
      <c r="F11" s="60"/>
      <c r="G11" s="60"/>
      <c r="H11" s="30"/>
      <c r="I11" s="65"/>
      <c r="J11" s="66"/>
      <c r="K11" s="94"/>
    </row>
    <row r="12" spans="1:11" ht="30.75" customHeight="1" x14ac:dyDescent="0.25">
      <c r="A12" s="9" t="s">
        <v>1</v>
      </c>
      <c r="B12" s="73" t="s">
        <v>86</v>
      </c>
      <c r="C12" s="9" t="s">
        <v>88</v>
      </c>
      <c r="D12" s="57" t="s">
        <v>13</v>
      </c>
      <c r="E12" s="10"/>
      <c r="F12" s="60">
        <f>VLOOKUP(C12,'Mau 2'!$C$11:$AE$20,17,0)</f>
        <v>5</v>
      </c>
      <c r="G12" s="60">
        <f>VLOOKUP($C12,'Mau 2'!$C$11:$AE$20,28,0)</f>
        <v>3</v>
      </c>
      <c r="H12" s="29"/>
      <c r="I12" s="68"/>
      <c r="J12" s="76"/>
      <c r="K12" s="94"/>
    </row>
    <row r="13" spans="1:11" ht="33.75" customHeight="1" x14ac:dyDescent="0.25">
      <c r="A13" s="9" t="s">
        <v>2</v>
      </c>
      <c r="B13" s="73" t="s">
        <v>81</v>
      </c>
      <c r="C13" s="9" t="s">
        <v>89</v>
      </c>
      <c r="D13" s="81" t="s">
        <v>104</v>
      </c>
      <c r="E13" s="10"/>
      <c r="F13" s="60">
        <f>VLOOKUP(C13,'Mau 2'!$C$11:$AE$20,17,0)</f>
        <v>3</v>
      </c>
      <c r="G13" s="60">
        <f>VLOOKUP($C13,'Mau 2'!$C$11:$AE$20,28,0)</f>
        <v>3</v>
      </c>
      <c r="H13" s="14"/>
      <c r="I13" s="68"/>
      <c r="J13" s="78"/>
      <c r="K13" s="94"/>
    </row>
    <row r="14" spans="1:11" ht="33.75" customHeight="1" x14ac:dyDescent="0.25">
      <c r="A14" s="9" t="s">
        <v>3</v>
      </c>
      <c r="B14" s="73" t="s">
        <v>92</v>
      </c>
      <c r="C14" s="9" t="s">
        <v>93</v>
      </c>
      <c r="D14" s="81" t="s">
        <v>13</v>
      </c>
      <c r="E14" s="15"/>
      <c r="F14" s="60">
        <f>VLOOKUP(C14,'Mau 2'!$C$11:$AE$20,17,0)</f>
        <v>4</v>
      </c>
      <c r="G14" s="60">
        <f>VLOOKUP($C14,'Mau 2'!$C$11:$AE$20,28,0)</f>
        <v>3</v>
      </c>
      <c r="H14" s="14"/>
      <c r="I14" s="68"/>
      <c r="J14" s="76"/>
      <c r="K14" s="94"/>
    </row>
    <row r="15" spans="1:11" ht="33.75" customHeight="1" x14ac:dyDescent="0.25">
      <c r="A15" s="9" t="s">
        <v>4</v>
      </c>
      <c r="B15" s="73" t="s">
        <v>91</v>
      </c>
      <c r="C15" s="9" t="s">
        <v>94</v>
      </c>
      <c r="D15" s="81" t="s">
        <v>13</v>
      </c>
      <c r="E15" s="10"/>
      <c r="F15" s="60">
        <f>VLOOKUP(C15,'Mau 2'!$C$11:$AE$20,17,0)</f>
        <v>4</v>
      </c>
      <c r="G15" s="60">
        <f>VLOOKUP($C15,'Mau 2'!$C$11:$AE$20,28,0)</f>
        <v>3</v>
      </c>
      <c r="H15" s="14"/>
      <c r="I15" s="68"/>
      <c r="J15" s="78"/>
      <c r="K15" s="94"/>
    </row>
    <row r="16" spans="1:11" ht="30.75" customHeight="1" x14ac:dyDescent="0.25">
      <c r="A16" s="9" t="s">
        <v>70</v>
      </c>
      <c r="B16" s="73" t="s">
        <v>87</v>
      </c>
      <c r="C16" s="9" t="s">
        <v>90</v>
      </c>
      <c r="D16" s="57" t="s">
        <v>104</v>
      </c>
      <c r="E16" s="15"/>
      <c r="F16" s="60">
        <f>VLOOKUP(C16,'Mau 2'!$C$11:$AE$20,17,0)</f>
        <v>3</v>
      </c>
      <c r="G16" s="60">
        <f>VLOOKUP($C16,'Mau 2'!$C$11:$AE$20,28,0)</f>
        <v>3</v>
      </c>
      <c r="H16" s="29"/>
      <c r="I16" s="68"/>
      <c r="J16" s="76"/>
      <c r="K16" s="94"/>
    </row>
    <row r="17" spans="1:11" ht="30.75" customHeight="1" x14ac:dyDescent="0.25">
      <c r="A17" s="9" t="s">
        <v>74</v>
      </c>
      <c r="B17" s="73" t="s">
        <v>85</v>
      </c>
      <c r="C17" s="9" t="s">
        <v>83</v>
      </c>
      <c r="D17" s="57" t="s">
        <v>105</v>
      </c>
      <c r="E17" s="10"/>
      <c r="F17" s="60">
        <f>VLOOKUP(C17,'Mau 2'!$C$11:$AE$20,17,0)</f>
        <v>5</v>
      </c>
      <c r="G17" s="60">
        <f>VLOOKUP($C17,'Mau 2'!$C$11:$AE$20,28,0)</f>
        <v>4</v>
      </c>
      <c r="H17" s="14"/>
      <c r="I17" s="68"/>
      <c r="J17" s="76"/>
      <c r="K17" s="94"/>
    </row>
    <row r="18" spans="1:11" ht="30.75" customHeight="1" x14ac:dyDescent="0.25">
      <c r="A18" s="9" t="s">
        <v>116</v>
      </c>
      <c r="B18" s="73" t="s">
        <v>114</v>
      </c>
      <c r="C18" s="9" t="s">
        <v>115</v>
      </c>
      <c r="D18" s="57" t="s">
        <v>110</v>
      </c>
      <c r="E18" s="10"/>
      <c r="F18" s="60">
        <f>VLOOKUP(C18,'Mau 2'!$C$11:$AE$20,17,0)</f>
        <v>0</v>
      </c>
      <c r="G18" s="60">
        <f>VLOOKUP($C18,'Mau 2'!$C$11:$AE$20,28,0)</f>
        <v>0</v>
      </c>
      <c r="H18" s="115"/>
      <c r="I18" s="68"/>
      <c r="J18" s="76"/>
      <c r="K18" s="114" t="s">
        <v>123</v>
      </c>
    </row>
    <row r="19" spans="1:11" ht="33.75" customHeight="1" x14ac:dyDescent="0.25">
      <c r="A19" s="9" t="s">
        <v>121</v>
      </c>
      <c r="B19" s="73" t="s">
        <v>84</v>
      </c>
      <c r="C19" s="9" t="s">
        <v>82</v>
      </c>
      <c r="D19" s="81" t="s">
        <v>110</v>
      </c>
      <c r="E19" s="10"/>
      <c r="F19" s="60">
        <f>VLOOKUP(C19,'Mau 2'!$C$11:$AE$20,17,0)</f>
        <v>0</v>
      </c>
      <c r="G19" s="60">
        <f>VLOOKUP($C19,'Mau 2'!$C$11:$AE$20,28,0)</f>
        <v>0</v>
      </c>
      <c r="H19" s="14"/>
      <c r="I19" s="68"/>
      <c r="J19" s="76"/>
      <c r="K19" s="114" t="s">
        <v>111</v>
      </c>
    </row>
    <row r="20" spans="1:11" s="12" customFormat="1" ht="24" customHeight="1" x14ac:dyDescent="0.25">
      <c r="A20" s="160"/>
      <c r="B20" s="164" t="s">
        <v>12</v>
      </c>
      <c r="C20" s="165"/>
      <c r="D20" s="161" t="s">
        <v>69</v>
      </c>
      <c r="E20" s="161"/>
      <c r="F20" s="161" t="s">
        <v>54</v>
      </c>
      <c r="G20" s="161"/>
      <c r="H20" s="59"/>
      <c r="I20" s="59"/>
      <c r="J20" s="59"/>
      <c r="K20" s="11"/>
    </row>
    <row r="21" spans="1:11" s="12" customFormat="1" ht="24" customHeight="1" x14ac:dyDescent="0.25">
      <c r="A21" s="160"/>
      <c r="B21" s="166"/>
      <c r="C21" s="167"/>
      <c r="D21" s="112" t="s">
        <v>53</v>
      </c>
      <c r="E21" s="112" t="s">
        <v>56</v>
      </c>
      <c r="F21" s="112" t="s">
        <v>53</v>
      </c>
      <c r="G21" s="112" t="s">
        <v>56</v>
      </c>
      <c r="H21" s="59"/>
      <c r="I21" s="59"/>
      <c r="J21" s="59"/>
      <c r="K21" s="16"/>
    </row>
    <row r="22" spans="1:11" s="12" customFormat="1" ht="21" customHeight="1" x14ac:dyDescent="0.25">
      <c r="A22" s="160"/>
      <c r="B22" s="162" t="s">
        <v>58</v>
      </c>
      <c r="C22" s="163"/>
      <c r="D22" s="111">
        <f>COUNTIF($D$10:$D$10,"A1")</f>
        <v>1</v>
      </c>
      <c r="E22" s="113">
        <f>ROUND(D22/$D$9,2)</f>
        <v>1</v>
      </c>
      <c r="F22" s="111">
        <f>COUNTIF($D$12:$D$19,"A1")</f>
        <v>3</v>
      </c>
      <c r="G22" s="113">
        <f>ROUND(F22/9,2)</f>
        <v>0.33</v>
      </c>
      <c r="H22" s="59"/>
      <c r="I22" s="59"/>
      <c r="J22" s="59"/>
      <c r="K22" s="16"/>
    </row>
    <row r="23" spans="1:11" s="12" customFormat="1" ht="21" customHeight="1" x14ac:dyDescent="0.25">
      <c r="A23" s="160"/>
      <c r="B23" s="162" t="s">
        <v>59</v>
      </c>
      <c r="C23" s="163"/>
      <c r="D23" s="111"/>
      <c r="E23" s="113">
        <f t="shared" ref="E23:E32" si="0">ROUND(D23/$D$9,2)</f>
        <v>0</v>
      </c>
      <c r="F23" s="111">
        <f>COUNTIF($D$12:$D$19,"A2")</f>
        <v>2</v>
      </c>
      <c r="G23" s="113">
        <f>ROUND(F23/9,2)</f>
        <v>0.22</v>
      </c>
      <c r="H23" s="59"/>
      <c r="I23" s="59"/>
      <c r="J23" s="59"/>
      <c r="K23" s="16"/>
    </row>
    <row r="24" spans="1:11" s="12" customFormat="1" ht="21" customHeight="1" x14ac:dyDescent="0.25">
      <c r="A24" s="160"/>
      <c r="B24" s="162" t="s">
        <v>60</v>
      </c>
      <c r="C24" s="163"/>
      <c r="D24" s="111"/>
      <c r="E24" s="113">
        <f t="shared" si="0"/>
        <v>0</v>
      </c>
      <c r="F24" s="111">
        <f>COUNTIF($D$12:$D$19,"A3")</f>
        <v>1</v>
      </c>
      <c r="G24" s="113">
        <f>ROUND(F24/9,2)</f>
        <v>0.11</v>
      </c>
      <c r="H24" s="59"/>
      <c r="I24" s="59"/>
      <c r="J24" s="59"/>
      <c r="K24" s="16"/>
    </row>
    <row r="25" spans="1:11" s="12" customFormat="1" ht="21" customHeight="1" x14ac:dyDescent="0.25">
      <c r="A25" s="160"/>
      <c r="B25" s="162" t="s">
        <v>61</v>
      </c>
      <c r="C25" s="163"/>
      <c r="D25" s="111"/>
      <c r="E25" s="113">
        <f t="shared" si="0"/>
        <v>0</v>
      </c>
      <c r="F25" s="111">
        <f>COUNTIF($D$12:$D$19,"A4")</f>
        <v>0</v>
      </c>
      <c r="G25" s="113">
        <f>ROUND(F25/$D$11,2)</f>
        <v>0</v>
      </c>
      <c r="H25" s="59"/>
      <c r="I25" s="59"/>
      <c r="J25" s="59"/>
      <c r="K25" s="16"/>
    </row>
    <row r="26" spans="1:11" s="12" customFormat="1" ht="21" customHeight="1" x14ac:dyDescent="0.25">
      <c r="A26" s="160"/>
      <c r="B26" s="162" t="s">
        <v>109</v>
      </c>
      <c r="C26" s="163"/>
      <c r="D26" s="111"/>
      <c r="E26" s="113">
        <f t="shared" si="0"/>
        <v>0</v>
      </c>
      <c r="F26" s="111">
        <f>COUNTIF($D$12:$D$19,"ADN")</f>
        <v>2</v>
      </c>
      <c r="G26" s="113">
        <f>ROUND(F26/9,2)</f>
        <v>0.22</v>
      </c>
      <c r="H26" s="59"/>
      <c r="I26" s="59"/>
      <c r="J26" s="59"/>
      <c r="K26" s="16"/>
    </row>
    <row r="27" spans="1:11" s="12" customFormat="1" ht="21" customHeight="1" x14ac:dyDescent="0.25">
      <c r="A27" s="160"/>
      <c r="B27" s="162" t="s">
        <v>62</v>
      </c>
      <c r="C27" s="163"/>
      <c r="D27" s="111"/>
      <c r="E27" s="113">
        <f t="shared" si="0"/>
        <v>0</v>
      </c>
      <c r="F27" s="111">
        <f>COUNTIF($D$12:$D$19,"B1")</f>
        <v>0</v>
      </c>
      <c r="G27" s="113">
        <f t="shared" ref="G27:G32" si="1">ROUND(F27/$D$11,2)</f>
        <v>0</v>
      </c>
      <c r="H27" s="59"/>
      <c r="I27" s="59"/>
      <c r="J27" s="59"/>
      <c r="K27" s="16"/>
    </row>
    <row r="28" spans="1:11" s="12" customFormat="1" ht="21" customHeight="1" x14ac:dyDescent="0.25">
      <c r="A28" s="160"/>
      <c r="B28" s="162" t="s">
        <v>63</v>
      </c>
      <c r="C28" s="163"/>
      <c r="D28" s="111"/>
      <c r="E28" s="113">
        <f t="shared" si="0"/>
        <v>0</v>
      </c>
      <c r="F28" s="111">
        <f>COUNTIF($D$12:$D$19,"B2")</f>
        <v>0</v>
      </c>
      <c r="G28" s="113">
        <f t="shared" si="1"/>
        <v>0</v>
      </c>
      <c r="H28" s="59"/>
      <c r="I28" s="59"/>
      <c r="J28" s="59"/>
      <c r="K28" s="16"/>
    </row>
    <row r="29" spans="1:11" s="12" customFormat="1" ht="21" customHeight="1" x14ac:dyDescent="0.25">
      <c r="A29" s="160"/>
      <c r="B29" s="162" t="s">
        <v>64</v>
      </c>
      <c r="C29" s="163"/>
      <c r="D29" s="111"/>
      <c r="E29" s="113">
        <f t="shared" si="0"/>
        <v>0</v>
      </c>
      <c r="F29" s="111">
        <f>COUNTIF($D$12:$D$19,"C1")</f>
        <v>0</v>
      </c>
      <c r="G29" s="113">
        <f t="shared" si="1"/>
        <v>0</v>
      </c>
      <c r="H29" s="59"/>
      <c r="I29" s="59"/>
      <c r="J29" s="59"/>
      <c r="K29" s="16"/>
    </row>
    <row r="30" spans="1:11" s="12" customFormat="1" ht="21" customHeight="1" x14ac:dyDescent="0.25">
      <c r="A30" s="160"/>
      <c r="B30" s="162" t="s">
        <v>65</v>
      </c>
      <c r="C30" s="163"/>
      <c r="D30" s="111"/>
      <c r="E30" s="113">
        <f t="shared" si="0"/>
        <v>0</v>
      </c>
      <c r="F30" s="111">
        <f>COUNTIF($D$12:$D$19,"C2")</f>
        <v>0</v>
      </c>
      <c r="G30" s="113">
        <f t="shared" si="1"/>
        <v>0</v>
      </c>
      <c r="H30" s="59"/>
      <c r="I30" s="59"/>
      <c r="J30" s="59"/>
      <c r="K30" s="16"/>
    </row>
    <row r="31" spans="1:11" s="12" customFormat="1" ht="21" customHeight="1" x14ac:dyDescent="0.25">
      <c r="A31" s="160"/>
      <c r="B31" s="162" t="s">
        <v>66</v>
      </c>
      <c r="C31" s="163"/>
      <c r="D31" s="111"/>
      <c r="E31" s="113">
        <f t="shared" si="0"/>
        <v>0</v>
      </c>
      <c r="F31" s="111">
        <f>COUNTIF($D$12:$D$19,"D")</f>
        <v>0</v>
      </c>
      <c r="G31" s="113">
        <f t="shared" si="1"/>
        <v>0</v>
      </c>
      <c r="H31" s="59"/>
      <c r="I31" s="59"/>
      <c r="J31" s="59"/>
      <c r="K31" s="16"/>
    </row>
    <row r="32" spans="1:11" s="12" customFormat="1" ht="21" customHeight="1" x14ac:dyDescent="0.25">
      <c r="A32" s="160"/>
      <c r="B32" s="162" t="s">
        <v>76</v>
      </c>
      <c r="C32" s="163"/>
      <c r="D32" s="111"/>
      <c r="E32" s="113">
        <f t="shared" si="0"/>
        <v>0</v>
      </c>
      <c r="F32" s="111">
        <f>COUNTIF($D$12:$D$19,"KXL")</f>
        <v>0</v>
      </c>
      <c r="G32" s="113">
        <f t="shared" si="1"/>
        <v>0</v>
      </c>
      <c r="H32" s="59"/>
      <c r="I32" s="59"/>
      <c r="J32" s="59"/>
      <c r="K32" s="16"/>
    </row>
    <row r="33" spans="1:11" s="12" customFormat="1" ht="21" customHeight="1" x14ac:dyDescent="0.25">
      <c r="A33" s="16"/>
      <c r="B33" s="149" t="s">
        <v>17</v>
      </c>
      <c r="C33" s="150"/>
      <c r="D33" s="112">
        <f>SUM(D22:D32)</f>
        <v>1</v>
      </c>
      <c r="E33" s="112"/>
      <c r="F33" s="112">
        <f>SUM(F22:F32)</f>
        <v>8</v>
      </c>
      <c r="G33" s="112"/>
      <c r="H33" s="59"/>
      <c r="I33" s="59"/>
      <c r="J33" s="59"/>
      <c r="K33" s="16"/>
    </row>
    <row r="34" spans="1:11" ht="15.75" x14ac:dyDescent="0.25">
      <c r="A34" s="12"/>
      <c r="B34" s="12"/>
      <c r="C34" s="12"/>
      <c r="D34" s="12"/>
      <c r="E34" s="12"/>
      <c r="F34" s="12"/>
      <c r="G34" s="12"/>
      <c r="H34" s="12"/>
      <c r="I34" s="12"/>
      <c r="J34" s="12"/>
    </row>
    <row r="35" spans="1:11" ht="97.5" customHeight="1" x14ac:dyDescent="0.25">
      <c r="A35" s="147" t="s">
        <v>72</v>
      </c>
      <c r="B35" s="148"/>
      <c r="C35" s="148"/>
      <c r="D35" s="148"/>
      <c r="E35" s="148"/>
      <c r="F35" s="148"/>
      <c r="G35" s="148"/>
      <c r="H35" s="148"/>
      <c r="I35" s="148"/>
      <c r="J35" s="148"/>
    </row>
    <row r="36" spans="1:11" ht="16.5" x14ac:dyDescent="0.25">
      <c r="A36" s="12"/>
      <c r="B36" s="12"/>
      <c r="C36" s="12"/>
      <c r="D36" s="12"/>
      <c r="E36" s="12"/>
      <c r="F36" s="128" t="s">
        <v>151</v>
      </c>
      <c r="G36" s="128"/>
      <c r="H36" s="128"/>
      <c r="I36" s="128"/>
      <c r="J36" s="128"/>
    </row>
    <row r="37" spans="1:11" ht="16.5" x14ac:dyDescent="0.25">
      <c r="A37" s="12"/>
      <c r="B37" s="12"/>
      <c r="C37" s="12"/>
      <c r="D37" s="12"/>
      <c r="E37" s="12"/>
      <c r="F37" s="129" t="s">
        <v>7</v>
      </c>
      <c r="G37" s="129"/>
      <c r="H37" s="129"/>
      <c r="I37" s="129"/>
      <c r="J37" s="129"/>
    </row>
    <row r="38" spans="1:11" ht="16.5" x14ac:dyDescent="0.25">
      <c r="F38" s="97"/>
      <c r="G38" s="97"/>
      <c r="H38" s="97"/>
      <c r="I38" s="97"/>
      <c r="J38" s="97"/>
    </row>
    <row r="39" spans="1:11" ht="16.5" x14ac:dyDescent="0.25">
      <c r="F39" s="97"/>
      <c r="G39" s="97"/>
      <c r="H39" s="97"/>
      <c r="I39" s="97"/>
      <c r="J39" s="97"/>
    </row>
    <row r="40" spans="1:11" ht="16.5" x14ac:dyDescent="0.25">
      <c r="F40" s="97"/>
      <c r="G40" s="97"/>
      <c r="H40" s="97"/>
      <c r="I40" s="97"/>
      <c r="J40" s="97"/>
    </row>
    <row r="41" spans="1:11" ht="16.5" x14ac:dyDescent="0.25">
      <c r="F41" s="98"/>
      <c r="G41" s="98"/>
      <c r="H41" s="98"/>
      <c r="I41" s="98"/>
      <c r="J41" s="98"/>
    </row>
    <row r="42" spans="1:11" ht="16.5" customHeight="1" x14ac:dyDescent="0.25">
      <c r="F42" s="129" t="s">
        <v>79</v>
      </c>
      <c r="G42" s="129"/>
      <c r="H42" s="129"/>
      <c r="I42" s="129"/>
      <c r="J42" s="129"/>
    </row>
  </sheetData>
  <mergeCells count="32">
    <mergeCell ref="A20:A32"/>
    <mergeCell ref="F20:G20"/>
    <mergeCell ref="D20:E20"/>
    <mergeCell ref="B31:C31"/>
    <mergeCell ref="B22:C22"/>
    <mergeCell ref="B23:C23"/>
    <mergeCell ref="B24:C24"/>
    <mergeCell ref="B25:C25"/>
    <mergeCell ref="B26:C26"/>
    <mergeCell ref="B27:C27"/>
    <mergeCell ref="B28:C28"/>
    <mergeCell ref="B29:C29"/>
    <mergeCell ref="B20:C21"/>
    <mergeCell ref="B30:C30"/>
    <mergeCell ref="B32:C32"/>
    <mergeCell ref="A1:E1"/>
    <mergeCell ref="A2:E2"/>
    <mergeCell ref="A3:E3"/>
    <mergeCell ref="A5:J5"/>
    <mergeCell ref="A6:A7"/>
    <mergeCell ref="B6:B7"/>
    <mergeCell ref="C6:C7"/>
    <mergeCell ref="F1:J1"/>
    <mergeCell ref="F2:J2"/>
    <mergeCell ref="H6:H7"/>
    <mergeCell ref="D6:G6"/>
    <mergeCell ref="I6:J6"/>
    <mergeCell ref="F42:J42"/>
    <mergeCell ref="F36:J36"/>
    <mergeCell ref="F37:J37"/>
    <mergeCell ref="A35:J35"/>
    <mergeCell ref="B33:C33"/>
  </mergeCells>
  <pageMargins left="1.1811024E-2" right="0" top="0" bottom="0" header="0.31496062992126" footer="0.31496062992126"/>
  <pageSetup paperSize="9" scale="9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Thoa-KT</cp:lastModifiedBy>
  <cp:lastPrinted>2025-04-28T07:39:33Z</cp:lastPrinted>
  <dcterms:created xsi:type="dcterms:W3CDTF">2020-11-20T02:18:37Z</dcterms:created>
  <dcterms:modified xsi:type="dcterms:W3CDTF">2025-04-28T07:42:50Z</dcterms:modified>
</cp:coreProperties>
</file>