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40" windowWidth="19420" windowHeight="8850" activeTab="3"/>
  </bookViews>
  <sheets>
    <sheet name="Sheet1" sheetId="1" r:id="rId1"/>
    <sheet name="F2" sheetId="5" r:id="rId2"/>
    <sheet name="F3" sheetId="6" r:id="rId3"/>
    <sheet name="Ô TÔ" sheetId="2" r:id="rId4"/>
    <sheet name="NHIET LANH" sheetId="4" r:id="rId5"/>
    <sheet name="Sheet3" sheetId="3" r:id="rId6"/>
  </sheets>
  <calcPr calcId="144525"/>
</workbook>
</file>

<file path=xl/calcChain.xml><?xml version="1.0" encoding="utf-8"?>
<calcChain xmlns="http://schemas.openxmlformats.org/spreadsheetml/2006/main">
  <c r="AA6" i="6" l="1"/>
  <c r="L6" i="6"/>
  <c r="T8" i="6" l="1"/>
  <c r="T10" i="6" l="1"/>
  <c r="T12" i="6"/>
  <c r="T11" i="6"/>
  <c r="T9" i="6"/>
  <c r="T7" i="6"/>
  <c r="T6" i="6"/>
  <c r="Q7" i="5" l="1"/>
  <c r="Q6" i="5"/>
  <c r="Q8" i="5"/>
  <c r="Q11" i="5" l="1"/>
  <c r="Q12" i="5"/>
  <c r="Q9" i="5" l="1"/>
  <c r="Q10" i="5" l="1"/>
  <c r="Q15" i="2" l="1"/>
  <c r="P15" i="2"/>
  <c r="J14" i="2"/>
  <c r="I14" i="2"/>
  <c r="Q10" i="1" l="1"/>
  <c r="Q9" i="1"/>
  <c r="Q6" i="1"/>
  <c r="Q7" i="1"/>
  <c r="Q8" i="1"/>
</calcChain>
</file>

<file path=xl/comments1.xml><?xml version="1.0" encoding="utf-8"?>
<comments xmlns="http://schemas.openxmlformats.org/spreadsheetml/2006/main">
  <authors>
    <author>chung-dt</author>
  </authors>
  <commentList>
    <comment ref="K6" authorId="0">
      <text>
        <r>
          <rPr>
            <b/>
            <sz val="9"/>
            <color indexed="81"/>
            <rFont val="Tahoma"/>
            <family val="2"/>
          </rPr>
          <t>chung-dt:</t>
        </r>
        <r>
          <rPr>
            <sz val="9"/>
            <color indexed="81"/>
            <rFont val="Tahoma"/>
            <family val="2"/>
          </rPr>
          <t xml:space="preserve">
Mã 84</t>
        </r>
      </text>
    </comment>
  </commentList>
</comments>
</file>

<file path=xl/sharedStrings.xml><?xml version="1.0" encoding="utf-8"?>
<sst xmlns="http://schemas.openxmlformats.org/spreadsheetml/2006/main" count="334" uniqueCount="107">
  <si>
    <t>BÁO CÁO NỘP CHƯƠNG TRÌNH</t>
  </si>
  <si>
    <t>STT</t>
  </si>
  <si>
    <t>C1</t>
  </si>
  <si>
    <t>C3</t>
  </si>
  <si>
    <t>C6</t>
  </si>
  <si>
    <t>T4</t>
  </si>
  <si>
    <t>Công nghệ ô tô</t>
  </si>
  <si>
    <t>NGÀNH</t>
  </si>
  <si>
    <t>Vận hành sửa chữa thiết bị lạnh</t>
  </si>
  <si>
    <t>Lắp đặt thiết bị lạnh</t>
  </si>
  <si>
    <t>Kỹ thuật máy lạnh và điều hòa không khí</t>
  </si>
  <si>
    <t>Công nghệ kỹ thuật nhiệt</t>
  </si>
  <si>
    <t>Sửa chữa máy nâng chuyển</t>
  </si>
  <si>
    <t>Sửa chữa máy tàu thủy</t>
  </si>
  <si>
    <t>quy định năng lực tối thiểu</t>
  </si>
  <si>
    <t>Tỷ lệ thực hành/tổng số môn học</t>
  </si>
  <si>
    <t>NGÀY NỘP</t>
  </si>
  <si>
    <t>KO CÓ</t>
  </si>
  <si>
    <t>lần 1</t>
  </si>
  <si>
    <t>lần 2</t>
  </si>
  <si>
    <t>Khoa năng lực tối thiểu</t>
  </si>
  <si>
    <t>Số môn 2 **</t>
  </si>
  <si>
    <t>chưa nộp</t>
  </si>
  <si>
    <t>Kỹ thuật điện - điện tử</t>
  </si>
  <si>
    <t>Môn thay đổi</t>
  </si>
  <si>
    <t>Tín chỉ</t>
  </si>
  <si>
    <t>Số tiết</t>
  </si>
  <si>
    <t>Tên môn</t>
  </si>
  <si>
    <t xml:space="preserve">Thực hành Đồng - sơn ôtô </t>
  </si>
  <si>
    <t>TH</t>
  </si>
  <si>
    <t>LT</t>
  </si>
  <si>
    <t>Thực hành Động cơ cơ bản</t>
  </si>
  <si>
    <t xml:space="preserve">Thực hành Động cơ xăng </t>
  </si>
  <si>
    <t>Thực hành Kỹ thuật lái và chăm sóc xe ô tô</t>
  </si>
  <si>
    <t>Thực hành chẩn đoán hệ thống gầm ô tô (**)</t>
  </si>
  <si>
    <t>BỎ</t>
  </si>
  <si>
    <t>Thực hành đồng - sơn ôtô</t>
  </si>
  <si>
    <t xml:space="preserve">Thực hành động cơ xăng </t>
  </si>
  <si>
    <t>Thực hành kỹ thuật lái và chăm sóc xe ô tô</t>
  </si>
  <si>
    <t>Không thay đổi</t>
  </si>
  <si>
    <t>Thực hành Bảo dưỡng xe ô tô</t>
  </si>
  <si>
    <t>Thực hành Kiểm định và chẩn đoán kỹ thuật ô tô</t>
  </si>
  <si>
    <t>Thực hành bảo dưỡng xe ô tô</t>
  </si>
  <si>
    <t>Thực hành kiểm định và chẩn đoán kỹ thuật ô tô</t>
  </si>
  <si>
    <t>KO THAY ĐỔI</t>
  </si>
  <si>
    <t>TỔNG CỘNG</t>
  </si>
  <si>
    <t>SỐ MÔN TRẢI NGHIỆM DN</t>
  </si>
  <si>
    <t>9(1,8)
9(0,9)</t>
  </si>
  <si>
    <t>6(1,5)</t>
  </si>
  <si>
    <t>4(4,3)
3(3,2)</t>
  </si>
  <si>
    <t>9(2,7)</t>
  </si>
  <si>
    <t>4(3,4)</t>
  </si>
  <si>
    <t>8(0,8)</t>
  </si>
  <si>
    <t>8(2,6)
9(0,9)</t>
  </si>
  <si>
    <t>8(2,6)
10(0,10)</t>
  </si>
  <si>
    <t>9(0,9)</t>
  </si>
  <si>
    <t>Mã</t>
  </si>
  <si>
    <t>9(1,8,6)</t>
  </si>
  <si>
    <t>Trải nghiệm Doanh nghiệp 2</t>
  </si>
  <si>
    <t>Trải nghiệm Doanh nghiệp 1</t>
  </si>
  <si>
    <t>9(0,9,5)</t>
  </si>
  <si>
    <t xml:space="preserve">Trải nghiệm Doanh nghiệp </t>
  </si>
  <si>
    <t>6(1,5,5)</t>
  </si>
  <si>
    <t>Thực hành điện ôtô 1</t>
  </si>
  <si>
    <t>Sử dụng lại hay làm mới chương trình</t>
  </si>
  <si>
    <t>new</t>
  </si>
  <si>
    <t>%</t>
  </si>
  <si>
    <t>Số môn</t>
  </si>
  <si>
    <t>5 or 7</t>
  </si>
  <si>
    <t>Chương trình mới hay cũ</t>
  </si>
  <si>
    <t>mới</t>
  </si>
  <si>
    <t>cũ</t>
  </si>
  <si>
    <t>7(4,3)
5(3,2)</t>
  </si>
  <si>
    <t>5(3,2)</t>
  </si>
  <si>
    <t>C2</t>
  </si>
  <si>
    <t>Hệ thống điện và điện tử ôtô</t>
  </si>
  <si>
    <t xml:space="preserve">Thực hành điện ôtô 1 </t>
  </si>
  <si>
    <t>Ghi chú: 22C1 khác 23C1:</t>
  </si>
  <si>
    <t>_ Môn Kỹ thuật điện - điện tử từ 2TC tăng 4TC</t>
  </si>
  <si>
    <t>_ Môn Kỹ thuật điện - điện tử; từ 2TC tăng 4TC</t>
  </si>
  <si>
    <t>_ Môn Thực hành Đồng - sơn ôtô;  Thực hành Kỹ thuật lái và chăm sóc xe ô tô; Thực hành Bảo dưỡng xe ô tô; Thực hành Kiểm định và chẩn đoán kỹ thuật ô tô chuyển qua tích hợp</t>
  </si>
  <si>
    <t>Ghi chú: 22C3 khác 23C3:</t>
  </si>
  <si>
    <t>_Môn Thực hành Động cơ xăng từ 3TC giảm 2TC</t>
  </si>
  <si>
    <t>_ Môn Thực hành điện ôtô 1 từ 2TC tăng 3TC</t>
  </si>
  <si>
    <r>
      <t xml:space="preserve">_Môn </t>
    </r>
    <r>
      <rPr>
        <sz val="11"/>
        <color rgb="FFFF0000"/>
        <rFont val="Calibri"/>
        <family val="2"/>
        <scheme val="minor"/>
      </rPr>
      <t>Thực hành Động cơ cơ bản</t>
    </r>
    <r>
      <rPr>
        <sz val="11"/>
        <color theme="1"/>
        <rFont val="Calibri"/>
        <family val="2"/>
        <scheme val="minor"/>
      </rPr>
      <t>; Thực hành Động cơ xăng từ 3TC giảm 2TC</t>
    </r>
  </si>
  <si>
    <t>Trải nghiệm Doanh nghiệp</t>
  </si>
  <si>
    <t>Ghi chú: 22C2 khác 23C2:</t>
  </si>
  <si>
    <t>_ Môn Trải nghiệm Doanh nghiệp 1 tăng từ 5TC tăng 9 TC trong đó 1TC tích hợp 9(1,8,0)</t>
  </si>
  <si>
    <t>_ Môn Thực hành điện ôtô 1 từ 3TC giảm 2TC</t>
  </si>
  <si>
    <t>Ghi chú: 22T4 khác 23T4:</t>
  </si>
  <si>
    <t>_ Môn Trải nghiệm Doanh nghiệp tăng từ 5TC tăng 8 TC và đổi tên</t>
  </si>
  <si>
    <t>_ Môn Trải nghiệm Doanh nghiệp tăng từ 5TC tăng 9 TC và đổi tên</t>
  </si>
  <si>
    <t>_ Môn Trải nghiệm Doanh nghiệp 1 tăng từ 5TC thêm 1 TC trong đó 1TC tích hợp 6(1,5,0) đổi tên</t>
  </si>
  <si>
    <t>_ Môn Trải nghiệm Doanh nghiệp 2 tăng từ 6TC tăng 9 TC 9(0,9,0) đổi tên</t>
  </si>
  <si>
    <t>T2</t>
  </si>
  <si>
    <t>Động cơ đốt trong</t>
  </si>
  <si>
    <t>Thực hành động cơ Diesel</t>
  </si>
  <si>
    <t>Thực hành hệ thống điều khiển và chuyển động trên ô tô</t>
  </si>
  <si>
    <t>Thực hành hệ thống truyền lực trên ô tô</t>
  </si>
  <si>
    <t>Trải nghiệm doanh nghiệp 1</t>
  </si>
  <si>
    <t>Trải nghiệm doanh nghiệp 2</t>
  </si>
  <si>
    <t>Ghi chú: 22T2 khác 23T2:</t>
  </si>
  <si>
    <t>_ Môn Động cơ đốt trong từ 2TC tăng 4TC</t>
  </si>
  <si>
    <t>_ Môn Thực hành động cơ Diese;  Thực hành hệ thống điều khiển và chuyển động trên ô tô; Thực hành hệ thống truyền lực trên ô tô chuyển qua tích hợp</t>
  </si>
  <si>
    <t>_ Môn Trải nghiệm Doanh nghiệp tăng từ 10TC giảm 5 và 7 TC và đổi tên</t>
  </si>
  <si>
    <t>C6,T4</t>
  </si>
  <si>
    <t>Ghi chú: 22C6 khác 23C6: không thay đổi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</si>
</sst>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rgb="FFFF0000"/>
      <name val="Times New Roman"/>
      <family val="1"/>
    </font>
    <font>
      <sz val="13"/>
      <color rgb="FFFF0000"/>
      <name val="Times New Roman"/>
      <family val="1"/>
    </font>
    <font>
      <sz val="12"/>
      <name val="Times New Roman"/>
      <family val="1"/>
    </font>
    <font>
      <sz val="13"/>
      <name val="Times New Roman"/>
      <family val="1"/>
    </font>
    <font>
      <sz val="12.5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sz val="14"/>
      <name val="Times New Roman"/>
      <family val="1"/>
    </font>
    <font>
      <sz val="12.5"/>
      <color rgb="FFFF0000"/>
      <name val="Times New Roman"/>
      <family val="1"/>
    </font>
    <font>
      <sz val="12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Times New Roman"/>
      <family val="1"/>
    </font>
    <font>
      <b/>
      <sz val="13"/>
      <color theme="1"/>
      <name val="Times New Roman"/>
      <family val="1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0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93">
    <xf numFmtId="0" fontId="0" fillId="0" borderId="0" xfId="0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/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0" fontId="7" fillId="2" borderId="1" xfId="1" applyNumberFormat="1" applyFont="1" applyFill="1" applyBorder="1" applyAlignment="1">
      <alignment horizontal="center" vertical="center"/>
    </xf>
    <xf numFmtId="10" fontId="7" fillId="0" borderId="1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0" fillId="0" borderId="1" xfId="0" applyBorder="1"/>
    <xf numFmtId="0" fontId="8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vertical="center" wrapText="1"/>
    </xf>
    <xf numFmtId="0" fontId="13" fillId="0" borderId="1" xfId="0" applyFont="1" applyFill="1" applyBorder="1" applyAlignment="1">
      <alignment horizontal="center" vertical="center"/>
    </xf>
    <xf numFmtId="0" fontId="14" fillId="0" borderId="1" xfId="0" applyFont="1" applyBorder="1"/>
    <xf numFmtId="0" fontId="14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6" fillId="0" borderId="6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0" xfId="0" applyBorder="1"/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Fill="1" applyBorder="1"/>
    <xf numFmtId="0" fontId="17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0" fillId="0" borderId="0" xfId="0" applyFill="1"/>
    <xf numFmtId="0" fontId="2" fillId="0" borderId="1" xfId="0" applyFont="1" applyBorder="1" applyAlignment="1">
      <alignment horizontal="center"/>
    </xf>
    <xf numFmtId="0" fontId="14" fillId="0" borderId="1" xfId="0" applyFont="1" applyFill="1" applyBorder="1"/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/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10" fontId="18" fillId="0" borderId="1" xfId="1" applyNumberFormat="1" applyFont="1" applyFill="1" applyBorder="1" applyAlignment="1">
      <alignment horizontal="center" vertical="center"/>
    </xf>
    <xf numFmtId="0" fontId="18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 wrapText="1"/>
    </xf>
    <xf numFmtId="49" fontId="18" fillId="0" borderId="1" xfId="0" applyNumberFormat="1" applyFont="1" applyFill="1" applyBorder="1" applyAlignment="1">
      <alignment horizontal="center" vertical="center" wrapText="1"/>
    </xf>
    <xf numFmtId="49" fontId="18" fillId="0" borderId="2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 wrapText="1"/>
    </xf>
    <xf numFmtId="0" fontId="2" fillId="0" borderId="6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vertical="center" wrapText="1"/>
    </xf>
    <xf numFmtId="0" fontId="2" fillId="0" borderId="4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2" fillId="0" borderId="1" xfId="0" applyFont="1" applyFill="1" applyBorder="1" applyAlignment="1">
      <alignment wrapText="1"/>
    </xf>
    <xf numFmtId="0" fontId="19" fillId="0" borderId="1" xfId="0" applyFont="1" applyBorder="1" applyAlignment="1">
      <alignment wrapText="1"/>
    </xf>
    <xf numFmtId="0" fontId="5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23" fillId="0" borderId="4" xfId="0" applyFont="1" applyBorder="1" applyAlignment="1">
      <alignment wrapText="1"/>
    </xf>
    <xf numFmtId="0" fontId="18" fillId="0" borderId="0" xfId="0" applyFont="1" applyAlignment="1"/>
    <xf numFmtId="0" fontId="23" fillId="0" borderId="4" xfId="0" applyFont="1" applyBorder="1" applyAlignment="1">
      <alignment horizontal="center" vertical="center" wrapText="1"/>
    </xf>
    <xf numFmtId="0" fontId="23" fillId="0" borderId="4" xfId="0" applyFont="1" applyBorder="1" applyAlignment="1">
      <alignment vertical="center" wrapText="1"/>
    </xf>
    <xf numFmtId="0" fontId="23" fillId="0" borderId="1" xfId="0" applyFont="1" applyFill="1" applyBorder="1" applyAlignment="1">
      <alignment horizontal="center" vertical="center"/>
    </xf>
    <xf numFmtId="0" fontId="23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/>
    <xf numFmtId="0" fontId="18" fillId="0" borderId="0" xfId="0" applyFont="1" applyFill="1"/>
    <xf numFmtId="0" fontId="18" fillId="0" borderId="0" xfId="0" applyFont="1"/>
    <xf numFmtId="0" fontId="5" fillId="0" borderId="1" xfId="0" applyFont="1" applyFill="1" applyBorder="1" applyAlignment="1">
      <alignment vertical="center" wrapText="1"/>
    </xf>
    <xf numFmtId="10" fontId="7" fillId="0" borderId="1" xfId="1" applyNumberFormat="1" applyFont="1" applyFill="1" applyBorder="1" applyAlignment="1">
      <alignment horizontal="center" vertical="center" wrapText="1"/>
    </xf>
    <xf numFmtId="0" fontId="16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2" fillId="3" borderId="1" xfId="0" applyFont="1" applyFill="1" applyBorder="1"/>
    <xf numFmtId="0" fontId="16" fillId="4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2" fillId="3" borderId="6" xfId="0" applyFont="1" applyFill="1" applyBorder="1"/>
    <xf numFmtId="0" fontId="9" fillId="3" borderId="6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9" fillId="4" borderId="6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17" fillId="0" borderId="14" xfId="0" applyFont="1" applyFill="1" applyBorder="1" applyAlignment="1">
      <alignment horizontal="center" vertical="center"/>
    </xf>
    <xf numFmtId="0" fontId="14" fillId="0" borderId="2" xfId="0" applyFont="1" applyFill="1" applyBorder="1"/>
    <xf numFmtId="0" fontId="24" fillId="0" borderId="16" xfId="0" applyFont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/>
    </xf>
    <xf numFmtId="0" fontId="2" fillId="0" borderId="0" xfId="0" applyFont="1" applyFill="1" applyBorder="1"/>
    <xf numFmtId="0" fontId="15" fillId="0" borderId="0" xfId="0" applyFont="1" applyFill="1" applyBorder="1"/>
    <xf numFmtId="0" fontId="14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3" fillId="0" borderId="1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wrapText="1"/>
    </xf>
    <xf numFmtId="0" fontId="23" fillId="0" borderId="7" xfId="0" applyFont="1" applyBorder="1" applyAlignment="1">
      <alignment horizontal="center" wrapText="1"/>
    </xf>
    <xf numFmtId="0" fontId="18" fillId="0" borderId="2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/>
    </xf>
    <xf numFmtId="0" fontId="16" fillId="0" borderId="5" xfId="0" applyFont="1" applyFill="1" applyBorder="1" applyAlignment="1">
      <alignment horizontal="center"/>
    </xf>
    <xf numFmtId="0" fontId="16" fillId="0" borderId="6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/>
    </xf>
    <xf numFmtId="0" fontId="16" fillId="0" borderId="8" xfId="0" applyFont="1" applyFill="1" applyBorder="1" applyAlignment="1">
      <alignment horizontal="center"/>
    </xf>
    <xf numFmtId="0" fontId="16" fillId="0" borderId="3" xfId="0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16" fillId="0" borderId="6" xfId="0" applyFont="1" applyFill="1" applyBorder="1" applyAlignment="1">
      <alignment horizontal="center"/>
    </xf>
    <xf numFmtId="0" fontId="16" fillId="0" borderId="7" xfId="0" applyFont="1" applyFill="1" applyBorder="1" applyAlignment="1">
      <alignment horizontal="center"/>
    </xf>
    <xf numFmtId="0" fontId="16" fillId="0" borderId="4" xfId="0" applyFont="1" applyFill="1" applyBorder="1" applyAlignment="1">
      <alignment horizontal="center"/>
    </xf>
    <xf numFmtId="0" fontId="16" fillId="0" borderId="4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/>
    </xf>
    <xf numFmtId="0" fontId="2" fillId="0" borderId="9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/>
    </xf>
    <xf numFmtId="0" fontId="15" fillId="0" borderId="8" xfId="0" applyFont="1" applyFill="1" applyBorder="1" applyAlignment="1">
      <alignment horizontal="center"/>
    </xf>
    <xf numFmtId="0" fontId="15" fillId="0" borderId="3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15" fillId="0" borderId="1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5" fillId="0" borderId="8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/>
    </xf>
    <xf numFmtId="0" fontId="0" fillId="0" borderId="0" xfId="0" applyFill="1" applyBorder="1"/>
    <xf numFmtId="0" fontId="25" fillId="0" borderId="0" xfId="0" applyFont="1" applyFill="1" applyBorder="1"/>
    <xf numFmtId="0" fontId="25" fillId="0" borderId="0" xfId="0" applyFont="1" applyFill="1"/>
    <xf numFmtId="0" fontId="26" fillId="5" borderId="1" xfId="0" applyFont="1" applyFill="1" applyBorder="1" applyAlignment="1">
      <alignment horizontal="left" vertical="center" wrapText="1"/>
    </xf>
    <xf numFmtId="0" fontId="2" fillId="0" borderId="1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12" xfId="0" applyFont="1" applyFill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0" fontId="27" fillId="5" borderId="1" xfId="0" applyFont="1" applyFill="1" applyBorder="1" applyAlignment="1">
      <alignment horizontal="left" vertical="center" wrapText="1"/>
    </xf>
    <xf numFmtId="0" fontId="19" fillId="0" borderId="0" xfId="0" applyFont="1" applyFill="1" applyAlignment="1">
      <alignment wrapText="1"/>
    </xf>
    <xf numFmtId="0" fontId="8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"/>
  <sheetViews>
    <sheetView topLeftCell="A2" workbookViewId="0">
      <selection activeCell="N7" sqref="N7"/>
    </sheetView>
  </sheetViews>
  <sheetFormatPr defaultColWidth="9.1796875" defaultRowHeight="18" x14ac:dyDescent="0.4"/>
  <cols>
    <col min="1" max="1" width="6.26953125" style="1" customWidth="1"/>
    <col min="2" max="2" width="39.81640625" style="1" customWidth="1"/>
    <col min="3" max="3" width="13" style="1" hidden="1" customWidth="1"/>
    <col min="4" max="5" width="12.7265625" style="1" hidden="1" customWidth="1"/>
    <col min="6" max="10" width="12.81640625" style="1" hidden="1" customWidth="1"/>
    <col min="11" max="11" width="11.7265625" style="78" customWidth="1"/>
    <col min="12" max="12" width="9.7265625" style="79" customWidth="1"/>
    <col min="13" max="13" width="7.81640625" style="79" customWidth="1"/>
    <col min="14" max="19" width="10.54296875" style="79" customWidth="1"/>
    <col min="20" max="20" width="12.54296875" style="79" customWidth="1"/>
    <col min="21" max="21" width="13.453125" style="79" customWidth="1"/>
    <col min="22" max="22" width="11.453125" style="79" customWidth="1"/>
    <col min="23" max="16384" width="9.1796875" style="1"/>
  </cols>
  <sheetData>
    <row r="1" spans="1:23" ht="30" customHeight="1" x14ac:dyDescent="0.4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71"/>
    </row>
    <row r="2" spans="1:23" ht="30" customHeight="1" x14ac:dyDescent="0.4">
      <c r="A2" s="115" t="s">
        <v>1</v>
      </c>
      <c r="B2" s="115" t="s">
        <v>7</v>
      </c>
      <c r="C2" s="113" t="s">
        <v>16</v>
      </c>
      <c r="D2" s="113"/>
      <c r="E2" s="113"/>
      <c r="F2" s="113"/>
      <c r="G2" s="113" t="s">
        <v>16</v>
      </c>
      <c r="H2" s="113"/>
      <c r="I2" s="113"/>
      <c r="J2" s="113"/>
      <c r="K2" s="114" t="s">
        <v>15</v>
      </c>
      <c r="L2" s="114"/>
      <c r="M2" s="114"/>
      <c r="N2" s="114"/>
      <c r="O2" s="114" t="s">
        <v>20</v>
      </c>
      <c r="P2" s="114"/>
      <c r="Q2" s="114"/>
      <c r="R2" s="117" t="s">
        <v>21</v>
      </c>
      <c r="S2" s="118"/>
      <c r="T2" s="114" t="s">
        <v>14</v>
      </c>
      <c r="U2" s="114"/>
      <c r="V2" s="125" t="s">
        <v>64</v>
      </c>
    </row>
    <row r="3" spans="1:23" ht="30" customHeight="1" x14ac:dyDescent="0.4">
      <c r="A3" s="121"/>
      <c r="B3" s="121"/>
      <c r="C3" s="122" t="s">
        <v>18</v>
      </c>
      <c r="D3" s="123"/>
      <c r="E3" s="123"/>
      <c r="F3" s="124"/>
      <c r="G3" s="122" t="s">
        <v>19</v>
      </c>
      <c r="H3" s="123"/>
      <c r="I3" s="123"/>
      <c r="J3" s="124"/>
      <c r="K3" s="114"/>
      <c r="L3" s="114"/>
      <c r="M3" s="114"/>
      <c r="N3" s="114"/>
      <c r="O3" s="114"/>
      <c r="P3" s="114"/>
      <c r="Q3" s="114"/>
      <c r="R3" s="119"/>
      <c r="S3" s="120"/>
      <c r="T3" s="114"/>
      <c r="U3" s="114"/>
      <c r="V3" s="126"/>
    </row>
    <row r="4" spans="1:23" ht="41.25" customHeight="1" x14ac:dyDescent="0.4">
      <c r="A4" s="121"/>
      <c r="B4" s="121"/>
      <c r="C4" s="115" t="s">
        <v>2</v>
      </c>
      <c r="D4" s="115" t="s">
        <v>3</v>
      </c>
      <c r="E4" s="115" t="s">
        <v>4</v>
      </c>
      <c r="F4" s="115" t="s">
        <v>5</v>
      </c>
      <c r="G4" s="115" t="s">
        <v>2</v>
      </c>
      <c r="H4" s="115" t="s">
        <v>3</v>
      </c>
      <c r="I4" s="115" t="s">
        <v>4</v>
      </c>
      <c r="J4" s="115" t="s">
        <v>5</v>
      </c>
      <c r="K4" s="114"/>
      <c r="L4" s="114"/>
      <c r="M4" s="114"/>
      <c r="N4" s="114"/>
      <c r="O4" s="114"/>
      <c r="P4" s="114"/>
      <c r="Q4" s="114"/>
      <c r="R4" s="72" t="s">
        <v>2</v>
      </c>
      <c r="S4" s="73" t="s">
        <v>5</v>
      </c>
      <c r="T4" s="114"/>
      <c r="U4" s="114"/>
      <c r="V4" s="126"/>
      <c r="W4" s="2"/>
    </row>
    <row r="5" spans="1:23" x14ac:dyDescent="0.4">
      <c r="A5" s="116"/>
      <c r="B5" s="116"/>
      <c r="C5" s="116"/>
      <c r="D5" s="116"/>
      <c r="E5" s="116"/>
      <c r="F5" s="116"/>
      <c r="G5" s="116"/>
      <c r="H5" s="116"/>
      <c r="I5" s="116"/>
      <c r="J5" s="116"/>
      <c r="K5" s="74" t="s">
        <v>2</v>
      </c>
      <c r="L5" s="75" t="s">
        <v>3</v>
      </c>
      <c r="M5" s="75" t="s">
        <v>4</v>
      </c>
      <c r="N5" s="75" t="s">
        <v>5</v>
      </c>
      <c r="O5" s="75" t="s">
        <v>2</v>
      </c>
      <c r="P5" s="75" t="s">
        <v>3</v>
      </c>
      <c r="Q5" s="75" t="s">
        <v>5</v>
      </c>
      <c r="R5" s="75"/>
      <c r="S5" s="75"/>
      <c r="T5" s="75" t="s">
        <v>2</v>
      </c>
      <c r="U5" s="75" t="s">
        <v>5</v>
      </c>
      <c r="V5" s="70"/>
      <c r="W5" s="2"/>
    </row>
    <row r="6" spans="1:23" ht="27" customHeight="1" x14ac:dyDescent="0.4">
      <c r="A6" s="6">
        <v>1</v>
      </c>
      <c r="B6" s="8" t="s">
        <v>6</v>
      </c>
      <c r="C6" s="10">
        <v>45015</v>
      </c>
      <c r="D6" s="10">
        <v>45015</v>
      </c>
      <c r="E6" s="7"/>
      <c r="F6" s="10">
        <v>45015</v>
      </c>
      <c r="G6" s="10"/>
      <c r="H6" s="10"/>
      <c r="I6" s="10"/>
      <c r="J6" s="10"/>
      <c r="K6" s="48">
        <v>0.70050000000000001</v>
      </c>
      <c r="L6" s="48">
        <v>0.70009999999999994</v>
      </c>
      <c r="M6" s="48"/>
      <c r="N6" s="48">
        <v>0.67149999999999999</v>
      </c>
      <c r="O6" s="49">
        <v>2505</v>
      </c>
      <c r="P6" s="49">
        <v>2535</v>
      </c>
      <c r="Q6" s="49">
        <f>2490</f>
        <v>2490</v>
      </c>
      <c r="R6" s="49">
        <v>2</v>
      </c>
      <c r="S6" s="49">
        <v>2</v>
      </c>
      <c r="T6" s="49">
        <v>2470</v>
      </c>
      <c r="U6" s="49">
        <v>1650</v>
      </c>
      <c r="V6" s="76" t="s">
        <v>65</v>
      </c>
    </row>
    <row r="7" spans="1:23" ht="27" customHeight="1" x14ac:dyDescent="0.4">
      <c r="A7" s="6">
        <v>2</v>
      </c>
      <c r="B7" s="4" t="s">
        <v>12</v>
      </c>
      <c r="C7" s="10">
        <v>45026</v>
      </c>
      <c r="D7" s="7"/>
      <c r="E7" s="7"/>
      <c r="F7" s="10">
        <v>45033</v>
      </c>
      <c r="G7" s="10">
        <v>45028</v>
      </c>
      <c r="H7" s="7"/>
      <c r="I7" s="7"/>
      <c r="J7" s="7"/>
      <c r="K7" s="48">
        <v>0.69930000000000003</v>
      </c>
      <c r="L7" s="76"/>
      <c r="M7" s="76"/>
      <c r="N7" s="48">
        <v>0.67149999999999999</v>
      </c>
      <c r="O7" s="49">
        <v>2295</v>
      </c>
      <c r="P7" s="49"/>
      <c r="Q7" s="49">
        <f>2490</f>
        <v>2490</v>
      </c>
      <c r="R7" s="51">
        <v>4</v>
      </c>
      <c r="S7" s="51">
        <v>2</v>
      </c>
      <c r="T7" s="127" t="s">
        <v>17</v>
      </c>
      <c r="U7" s="128"/>
      <c r="V7" s="77"/>
    </row>
    <row r="8" spans="1:23" ht="27" customHeight="1" x14ac:dyDescent="0.4">
      <c r="A8" s="6">
        <v>3</v>
      </c>
      <c r="B8" s="4" t="s">
        <v>13</v>
      </c>
      <c r="C8" s="10">
        <v>45022</v>
      </c>
      <c r="D8" s="7"/>
      <c r="E8" s="7"/>
      <c r="F8" s="10">
        <v>45033</v>
      </c>
      <c r="G8" s="10">
        <v>45028</v>
      </c>
      <c r="H8" s="7"/>
      <c r="I8" s="7"/>
      <c r="J8" s="7"/>
      <c r="K8" s="48">
        <v>0.69430000000000003</v>
      </c>
      <c r="L8" s="76"/>
      <c r="M8" s="76"/>
      <c r="N8" s="48">
        <v>0.71809999999999996</v>
      </c>
      <c r="O8" s="49">
        <v>2355</v>
      </c>
      <c r="P8" s="49"/>
      <c r="Q8" s="49">
        <f>2550</f>
        <v>2550</v>
      </c>
      <c r="R8" s="49">
        <v>3</v>
      </c>
      <c r="S8" s="49">
        <v>2</v>
      </c>
      <c r="T8" s="49">
        <v>2350</v>
      </c>
      <c r="U8" s="49">
        <v>1600</v>
      </c>
      <c r="V8" s="77"/>
    </row>
    <row r="9" spans="1:23" ht="27" customHeight="1" x14ac:dyDescent="0.4">
      <c r="A9" s="6">
        <v>4</v>
      </c>
      <c r="B9" s="4" t="s">
        <v>11</v>
      </c>
      <c r="C9" s="10">
        <v>45033</v>
      </c>
      <c r="D9" s="15" t="s">
        <v>22</v>
      </c>
      <c r="E9" s="7"/>
      <c r="F9" s="10">
        <v>45015</v>
      </c>
      <c r="G9" s="10"/>
      <c r="H9" s="10"/>
      <c r="I9" s="10"/>
      <c r="J9" s="10"/>
      <c r="K9" s="48">
        <v>0.69750000000000001</v>
      </c>
      <c r="L9" s="76"/>
      <c r="M9" s="76"/>
      <c r="N9" s="48">
        <v>0.73619999999999997</v>
      </c>
      <c r="O9" s="49">
        <v>2430</v>
      </c>
      <c r="P9" s="49"/>
      <c r="Q9" s="49">
        <f>2610</f>
        <v>2610</v>
      </c>
      <c r="R9" s="49"/>
      <c r="S9" s="49"/>
      <c r="T9" s="49">
        <v>2430</v>
      </c>
      <c r="U9" s="49">
        <v>1400</v>
      </c>
      <c r="V9" s="77"/>
    </row>
    <row r="10" spans="1:23" ht="27" customHeight="1" x14ac:dyDescent="0.4">
      <c r="A10" s="6">
        <v>5</v>
      </c>
      <c r="B10" s="5" t="s">
        <v>10</v>
      </c>
      <c r="C10" s="10">
        <v>45033</v>
      </c>
      <c r="D10" s="7"/>
      <c r="E10" s="7"/>
      <c r="F10" s="10">
        <v>45015</v>
      </c>
      <c r="G10" s="10"/>
      <c r="H10" s="10"/>
      <c r="I10" s="10"/>
      <c r="J10" s="10"/>
      <c r="K10" s="48">
        <v>0.70299999999999996</v>
      </c>
      <c r="L10" s="76"/>
      <c r="M10" s="76"/>
      <c r="N10" s="48">
        <v>0.72540000000000004</v>
      </c>
      <c r="O10" s="49">
        <v>2475</v>
      </c>
      <c r="P10" s="49"/>
      <c r="Q10" s="49">
        <f>2595</f>
        <v>2595</v>
      </c>
      <c r="R10" s="49"/>
      <c r="S10" s="49"/>
      <c r="T10" s="49">
        <v>2475</v>
      </c>
      <c r="U10" s="49">
        <v>1665</v>
      </c>
      <c r="V10" s="77"/>
    </row>
    <row r="11" spans="1:23" ht="27" customHeight="1" x14ac:dyDescent="0.4">
      <c r="A11" s="6">
        <v>6</v>
      </c>
      <c r="B11" s="5" t="s">
        <v>9</v>
      </c>
      <c r="C11" s="10">
        <v>45033</v>
      </c>
      <c r="D11" s="7"/>
      <c r="E11" s="7"/>
      <c r="F11" s="10">
        <v>45033</v>
      </c>
      <c r="G11" s="7"/>
      <c r="H11" s="7"/>
      <c r="I11" s="7"/>
      <c r="J11" s="7"/>
      <c r="K11" s="48">
        <v>0.67330000000000001</v>
      </c>
      <c r="L11" s="76"/>
      <c r="M11" s="76"/>
      <c r="N11" s="48">
        <v>0.72529999999999994</v>
      </c>
      <c r="O11" s="49">
        <v>2250</v>
      </c>
      <c r="P11" s="49"/>
      <c r="Q11" s="49">
        <v>2595</v>
      </c>
      <c r="R11" s="49"/>
      <c r="S11" s="49"/>
      <c r="T11" s="49">
        <v>1800</v>
      </c>
      <c r="U11" s="49">
        <v>1400</v>
      </c>
      <c r="V11" s="77"/>
    </row>
    <row r="12" spans="1:23" ht="27" customHeight="1" x14ac:dyDescent="0.4">
      <c r="A12" s="6">
        <v>7</v>
      </c>
      <c r="B12" s="5" t="s">
        <v>8</v>
      </c>
      <c r="C12" s="10">
        <v>45033</v>
      </c>
      <c r="D12" s="7"/>
      <c r="E12" s="7"/>
      <c r="F12" s="10">
        <v>45033</v>
      </c>
      <c r="G12" s="7"/>
      <c r="H12" s="7"/>
      <c r="I12" s="7"/>
      <c r="J12" s="7"/>
      <c r="K12" s="48">
        <v>0.67330000000000001</v>
      </c>
      <c r="L12" s="76"/>
      <c r="M12" s="76"/>
      <c r="N12" s="48">
        <v>0.72529999999999994</v>
      </c>
      <c r="O12" s="49">
        <v>2250</v>
      </c>
      <c r="P12" s="49"/>
      <c r="Q12" s="49">
        <v>2595</v>
      </c>
      <c r="R12" s="49"/>
      <c r="S12" s="49">
        <v>2</v>
      </c>
      <c r="T12" s="49">
        <v>1800</v>
      </c>
      <c r="U12" s="49">
        <v>1400</v>
      </c>
      <c r="V12" s="77"/>
    </row>
  </sheetData>
  <mergeCells count="21">
    <mergeCell ref="V2:V4"/>
    <mergeCell ref="T7:U7"/>
    <mergeCell ref="E4:E5"/>
    <mergeCell ref="F4:F5"/>
    <mergeCell ref="B2:B5"/>
    <mergeCell ref="A1:U1"/>
    <mergeCell ref="C2:F2"/>
    <mergeCell ref="K2:N4"/>
    <mergeCell ref="C4:C5"/>
    <mergeCell ref="D4:D5"/>
    <mergeCell ref="O2:Q4"/>
    <mergeCell ref="R2:S3"/>
    <mergeCell ref="A2:A5"/>
    <mergeCell ref="T2:U4"/>
    <mergeCell ref="C3:F3"/>
    <mergeCell ref="G2:J2"/>
    <mergeCell ref="G3:J3"/>
    <mergeCell ref="G4:G5"/>
    <mergeCell ref="H4:H5"/>
    <mergeCell ref="I4:I5"/>
    <mergeCell ref="J4:J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2"/>
  <sheetViews>
    <sheetView zoomScale="85" zoomScaleNormal="85" workbookViewId="0">
      <selection activeCell="K7" sqref="K7"/>
    </sheetView>
  </sheetViews>
  <sheetFormatPr defaultColWidth="9.1796875" defaultRowHeight="18" x14ac:dyDescent="0.4"/>
  <cols>
    <col min="1" max="1" width="6.26953125" style="1" customWidth="1"/>
    <col min="2" max="2" width="39.81640625" style="1" customWidth="1"/>
    <col min="3" max="3" width="13" style="1" bestFit="1" customWidth="1"/>
    <col min="4" max="4" width="14.26953125" style="1" customWidth="1"/>
    <col min="5" max="5" width="12.7265625" style="1" customWidth="1"/>
    <col min="6" max="6" width="12.81640625" style="1" customWidth="1"/>
    <col min="7" max="10" width="12.81640625" style="1" hidden="1" customWidth="1"/>
    <col min="11" max="11" width="11.7265625" style="1" customWidth="1"/>
    <col min="12" max="12" width="9.7265625" style="1" customWidth="1"/>
    <col min="13" max="13" width="7.81640625" style="1" customWidth="1"/>
    <col min="14" max="23" width="10.54296875" style="1" customWidth="1"/>
    <col min="24" max="24" width="12.54296875" style="1" customWidth="1"/>
    <col min="25" max="25" width="13.453125" style="1" customWidth="1"/>
    <col min="26" max="16384" width="9.1796875" style="1"/>
  </cols>
  <sheetData>
    <row r="1" spans="1:27" ht="30" customHeight="1" x14ac:dyDescent="0.4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3"/>
    </row>
    <row r="2" spans="1:27" ht="30" customHeight="1" x14ac:dyDescent="0.4">
      <c r="A2" s="115" t="s">
        <v>1</v>
      </c>
      <c r="B2" s="115" t="s">
        <v>7</v>
      </c>
      <c r="C2" s="140" t="s">
        <v>16</v>
      </c>
      <c r="D2" s="140"/>
      <c r="E2" s="140"/>
      <c r="F2" s="140"/>
      <c r="G2" s="140" t="s">
        <v>16</v>
      </c>
      <c r="H2" s="140"/>
      <c r="I2" s="140"/>
      <c r="J2" s="140"/>
      <c r="K2" s="141" t="s">
        <v>15</v>
      </c>
      <c r="L2" s="141"/>
      <c r="M2" s="141"/>
      <c r="N2" s="141"/>
      <c r="O2" s="141" t="s">
        <v>20</v>
      </c>
      <c r="P2" s="141"/>
      <c r="Q2" s="141"/>
      <c r="R2" s="129" t="s">
        <v>46</v>
      </c>
      <c r="S2" s="130"/>
      <c r="T2" s="131"/>
      <c r="U2" s="129" t="s">
        <v>21</v>
      </c>
      <c r="V2" s="130"/>
      <c r="W2" s="131"/>
      <c r="X2" s="142" t="s">
        <v>14</v>
      </c>
      <c r="Y2" s="142"/>
      <c r="Z2" s="3"/>
    </row>
    <row r="3" spans="1:27" ht="30" customHeight="1" x14ac:dyDescent="0.4">
      <c r="A3" s="121"/>
      <c r="B3" s="121"/>
      <c r="C3" s="135" t="s">
        <v>18</v>
      </c>
      <c r="D3" s="136"/>
      <c r="E3" s="136"/>
      <c r="F3" s="137"/>
      <c r="G3" s="135" t="s">
        <v>19</v>
      </c>
      <c r="H3" s="136"/>
      <c r="I3" s="136"/>
      <c r="J3" s="137"/>
      <c r="K3" s="141"/>
      <c r="L3" s="141"/>
      <c r="M3" s="141"/>
      <c r="N3" s="141"/>
      <c r="O3" s="141"/>
      <c r="P3" s="141"/>
      <c r="Q3" s="141"/>
      <c r="R3" s="132"/>
      <c r="S3" s="133"/>
      <c r="T3" s="134"/>
      <c r="U3" s="132"/>
      <c r="V3" s="133"/>
      <c r="W3" s="134"/>
      <c r="X3" s="142"/>
      <c r="Y3" s="142"/>
      <c r="Z3" s="3"/>
    </row>
    <row r="4" spans="1:27" ht="41.25" customHeight="1" x14ac:dyDescent="0.4">
      <c r="A4" s="121"/>
      <c r="B4" s="121"/>
      <c r="C4" s="138" t="s">
        <v>2</v>
      </c>
      <c r="D4" s="138" t="s">
        <v>3</v>
      </c>
      <c r="E4" s="138" t="s">
        <v>4</v>
      </c>
      <c r="F4" s="138" t="s">
        <v>5</v>
      </c>
      <c r="G4" s="138" t="s">
        <v>2</v>
      </c>
      <c r="H4" s="138" t="s">
        <v>3</v>
      </c>
      <c r="I4" s="138" t="s">
        <v>4</v>
      </c>
      <c r="J4" s="138" t="s">
        <v>5</v>
      </c>
      <c r="K4" s="141"/>
      <c r="L4" s="141"/>
      <c r="M4" s="141"/>
      <c r="N4" s="141"/>
      <c r="O4" s="141"/>
      <c r="P4" s="141"/>
      <c r="Q4" s="141"/>
      <c r="R4" s="42" t="s">
        <v>2</v>
      </c>
      <c r="S4" s="42" t="s">
        <v>3</v>
      </c>
      <c r="T4" s="43" t="s">
        <v>5</v>
      </c>
      <c r="U4" s="42" t="s">
        <v>2</v>
      </c>
      <c r="V4" s="42" t="s">
        <v>3</v>
      </c>
      <c r="W4" s="43" t="s">
        <v>5</v>
      </c>
      <c r="X4" s="142"/>
      <c r="Y4" s="142"/>
      <c r="Z4" s="2"/>
      <c r="AA4" s="2"/>
    </row>
    <row r="5" spans="1:27" x14ac:dyDescent="0.4">
      <c r="A5" s="116"/>
      <c r="B5" s="116"/>
      <c r="C5" s="139"/>
      <c r="D5" s="139"/>
      <c r="E5" s="139"/>
      <c r="F5" s="139"/>
      <c r="G5" s="139"/>
      <c r="H5" s="139"/>
      <c r="I5" s="139"/>
      <c r="J5" s="139"/>
      <c r="K5" s="44" t="s">
        <v>2</v>
      </c>
      <c r="L5" s="44" t="s">
        <v>3</v>
      </c>
      <c r="M5" s="44" t="s">
        <v>4</v>
      </c>
      <c r="N5" s="44" t="s">
        <v>5</v>
      </c>
      <c r="O5" s="44" t="s">
        <v>2</v>
      </c>
      <c r="P5" s="44" t="s">
        <v>3</v>
      </c>
      <c r="Q5" s="44" t="s">
        <v>5</v>
      </c>
      <c r="R5" s="44"/>
      <c r="S5" s="44"/>
      <c r="T5" s="44"/>
      <c r="U5" s="44"/>
      <c r="V5" s="44"/>
      <c r="W5" s="44"/>
      <c r="X5" s="9" t="s">
        <v>2</v>
      </c>
      <c r="Y5" s="9" t="s">
        <v>5</v>
      </c>
      <c r="Z5" s="2"/>
      <c r="AA5" s="2"/>
    </row>
    <row r="6" spans="1:27" ht="53.25" customHeight="1" x14ac:dyDescent="0.4">
      <c r="A6" s="6">
        <v>1</v>
      </c>
      <c r="B6" s="8" t="s">
        <v>6</v>
      </c>
      <c r="C6" s="45">
        <v>45015</v>
      </c>
      <c r="D6" s="45">
        <v>45015</v>
      </c>
      <c r="E6" s="46"/>
      <c r="F6" s="45">
        <v>45015</v>
      </c>
      <c r="G6" s="45"/>
      <c r="H6" s="45"/>
      <c r="I6" s="45"/>
      <c r="J6" s="45"/>
      <c r="K6" s="12">
        <v>0.69110000000000005</v>
      </c>
      <c r="L6" s="12">
        <v>0.69469999999999998</v>
      </c>
      <c r="M6" s="48"/>
      <c r="N6" s="12">
        <v>0.67200000000000004</v>
      </c>
      <c r="O6" s="13">
        <v>2490</v>
      </c>
      <c r="P6" s="13">
        <v>2490</v>
      </c>
      <c r="Q6" s="13">
        <f>2505-840</f>
        <v>1665</v>
      </c>
      <c r="R6" s="54" t="s">
        <v>47</v>
      </c>
      <c r="S6" s="54" t="s">
        <v>48</v>
      </c>
      <c r="T6" s="54" t="s">
        <v>52</v>
      </c>
      <c r="U6" s="49">
        <v>2</v>
      </c>
      <c r="V6" s="13">
        <v>5</v>
      </c>
      <c r="W6" s="13">
        <v>2</v>
      </c>
      <c r="X6" s="49">
        <v>2470</v>
      </c>
      <c r="Y6" s="49">
        <v>1650</v>
      </c>
    </row>
    <row r="7" spans="1:27" ht="27" customHeight="1" x14ac:dyDescent="0.4">
      <c r="A7" s="6">
        <v>2</v>
      </c>
      <c r="B7" s="4" t="s">
        <v>12</v>
      </c>
      <c r="C7" s="45">
        <v>45026</v>
      </c>
      <c r="D7" s="46"/>
      <c r="E7" s="46"/>
      <c r="F7" s="45">
        <v>45033</v>
      </c>
      <c r="G7" s="45">
        <v>45028</v>
      </c>
      <c r="H7" s="46"/>
      <c r="I7" s="46"/>
      <c r="J7" s="46"/>
      <c r="K7" s="12">
        <v>0.69930000000000003</v>
      </c>
      <c r="L7" s="50"/>
      <c r="M7" s="50"/>
      <c r="N7" s="12">
        <v>0.71819999999999995</v>
      </c>
      <c r="O7" s="13">
        <v>2295</v>
      </c>
      <c r="P7" s="49"/>
      <c r="Q7" s="13">
        <f>2565-840</f>
        <v>1725</v>
      </c>
      <c r="R7" s="54" t="s">
        <v>50</v>
      </c>
      <c r="S7" s="53"/>
      <c r="T7" s="54" t="s">
        <v>52</v>
      </c>
      <c r="U7" s="51">
        <v>4</v>
      </c>
      <c r="V7" s="51"/>
      <c r="W7" s="14">
        <v>2</v>
      </c>
      <c r="X7" s="127" t="s">
        <v>17</v>
      </c>
      <c r="Y7" s="128"/>
    </row>
    <row r="8" spans="1:27" ht="45" customHeight="1" x14ac:dyDescent="0.4">
      <c r="A8" s="6">
        <v>3</v>
      </c>
      <c r="B8" s="4" t="s">
        <v>13</v>
      </c>
      <c r="C8" s="45">
        <v>45022</v>
      </c>
      <c r="D8" s="46"/>
      <c r="E8" s="46"/>
      <c r="F8" s="45">
        <v>45033</v>
      </c>
      <c r="G8" s="45">
        <v>45028</v>
      </c>
      <c r="H8" s="46"/>
      <c r="I8" s="46"/>
      <c r="J8" s="46"/>
      <c r="K8" s="12">
        <v>0.69420000000000004</v>
      </c>
      <c r="L8" s="50"/>
      <c r="M8" s="50"/>
      <c r="N8" s="12">
        <v>0.74880000000000002</v>
      </c>
      <c r="O8" s="13">
        <v>2355</v>
      </c>
      <c r="P8" s="49"/>
      <c r="Q8" s="13">
        <f>2580-840</f>
        <v>1740</v>
      </c>
      <c r="R8" s="54" t="s">
        <v>49</v>
      </c>
      <c r="S8" s="52"/>
      <c r="T8" s="54" t="s">
        <v>51</v>
      </c>
      <c r="U8" s="13">
        <v>4</v>
      </c>
      <c r="V8" s="49"/>
      <c r="W8" s="13">
        <v>3</v>
      </c>
      <c r="X8" s="49">
        <v>2350</v>
      </c>
      <c r="Y8" s="49">
        <v>1600</v>
      </c>
    </row>
    <row r="9" spans="1:27" ht="40.5" customHeight="1" x14ac:dyDescent="0.4">
      <c r="A9" s="6">
        <v>4</v>
      </c>
      <c r="B9" s="4" t="s">
        <v>11</v>
      </c>
      <c r="C9" s="45">
        <v>45033</v>
      </c>
      <c r="D9" s="47">
        <v>45036</v>
      </c>
      <c r="E9" s="46"/>
      <c r="F9" s="45">
        <v>45015</v>
      </c>
      <c r="G9" s="45"/>
      <c r="H9" s="45"/>
      <c r="I9" s="45"/>
      <c r="J9" s="45"/>
      <c r="K9" s="12">
        <v>0.68740000000000001</v>
      </c>
      <c r="L9" s="12">
        <v>0.68079999999999996</v>
      </c>
      <c r="M9" s="50"/>
      <c r="N9" s="12">
        <v>0.7339</v>
      </c>
      <c r="O9" s="49">
        <v>2430</v>
      </c>
      <c r="P9" s="13">
        <v>2535</v>
      </c>
      <c r="Q9" s="13">
        <f>2610-840</f>
        <v>1770</v>
      </c>
      <c r="R9" s="54" t="s">
        <v>53</v>
      </c>
      <c r="S9" s="54"/>
      <c r="T9" s="54" t="s">
        <v>55</v>
      </c>
      <c r="U9" s="13">
        <v>3</v>
      </c>
      <c r="V9" s="13">
        <v>3</v>
      </c>
      <c r="W9" s="13">
        <v>2</v>
      </c>
      <c r="X9" s="49">
        <v>2430</v>
      </c>
      <c r="Y9" s="49">
        <v>1400</v>
      </c>
    </row>
    <row r="10" spans="1:27" ht="45.75" customHeight="1" x14ac:dyDescent="0.4">
      <c r="A10" s="6">
        <v>5</v>
      </c>
      <c r="B10" s="5" t="s">
        <v>10</v>
      </c>
      <c r="C10" s="45">
        <v>45033</v>
      </c>
      <c r="D10" s="46"/>
      <c r="E10" s="46"/>
      <c r="F10" s="45">
        <v>45015</v>
      </c>
      <c r="G10" s="45"/>
      <c r="H10" s="45"/>
      <c r="I10" s="45"/>
      <c r="J10" s="45"/>
      <c r="K10" s="12">
        <v>0.69110000000000005</v>
      </c>
      <c r="L10" s="50"/>
      <c r="M10" s="50"/>
      <c r="N10" s="12">
        <v>0.72299999999999998</v>
      </c>
      <c r="O10" s="13">
        <v>2490</v>
      </c>
      <c r="P10" s="49"/>
      <c r="Q10" s="49">
        <f>2595</f>
        <v>2595</v>
      </c>
      <c r="R10" s="54" t="s">
        <v>54</v>
      </c>
      <c r="S10" s="52"/>
      <c r="T10" s="54" t="s">
        <v>55</v>
      </c>
      <c r="U10" s="13">
        <v>3</v>
      </c>
      <c r="V10" s="49"/>
      <c r="W10" s="13">
        <v>2</v>
      </c>
      <c r="X10" s="49">
        <v>2475</v>
      </c>
      <c r="Y10" s="49">
        <v>1665</v>
      </c>
    </row>
    <row r="11" spans="1:27" ht="45.75" customHeight="1" x14ac:dyDescent="0.4">
      <c r="A11" s="6">
        <v>6</v>
      </c>
      <c r="B11" s="5" t="s">
        <v>9</v>
      </c>
      <c r="C11" s="45">
        <v>45033</v>
      </c>
      <c r="D11" s="46"/>
      <c r="E11" s="46"/>
      <c r="F11" s="45">
        <v>45033</v>
      </c>
      <c r="G11" s="46"/>
      <c r="H11" s="46"/>
      <c r="I11" s="46"/>
      <c r="J11" s="46"/>
      <c r="K11" s="12">
        <v>0.68740000000000001</v>
      </c>
      <c r="L11" s="50"/>
      <c r="M11" s="50"/>
      <c r="N11" s="12">
        <v>0.72299999999999998</v>
      </c>
      <c r="O11" s="49">
        <v>2250</v>
      </c>
      <c r="P11" s="49"/>
      <c r="Q11" s="13">
        <f>2595-840</f>
        <v>1755</v>
      </c>
      <c r="R11" s="54" t="s">
        <v>53</v>
      </c>
      <c r="S11" s="54"/>
      <c r="T11" s="54" t="s">
        <v>55</v>
      </c>
      <c r="U11" s="13">
        <v>3</v>
      </c>
      <c r="V11" s="49"/>
      <c r="W11" s="13">
        <v>2</v>
      </c>
      <c r="X11" s="49">
        <v>1800</v>
      </c>
      <c r="Y11" s="49">
        <v>1400</v>
      </c>
    </row>
    <row r="12" spans="1:27" ht="54" customHeight="1" x14ac:dyDescent="0.4">
      <c r="A12" s="6">
        <v>7</v>
      </c>
      <c r="B12" s="5" t="s">
        <v>8</v>
      </c>
      <c r="C12" s="45">
        <v>45033</v>
      </c>
      <c r="D12" s="46"/>
      <c r="E12" s="46"/>
      <c r="F12" s="45">
        <v>45033</v>
      </c>
      <c r="G12" s="46"/>
      <c r="H12" s="46"/>
      <c r="I12" s="46"/>
      <c r="J12" s="46"/>
      <c r="K12" s="48">
        <v>0.67330000000000001</v>
      </c>
      <c r="L12" s="50"/>
      <c r="M12" s="50"/>
      <c r="N12" s="12">
        <v>0.72299999999999998</v>
      </c>
      <c r="O12" s="49">
        <v>2250</v>
      </c>
      <c r="P12" s="49"/>
      <c r="Q12" s="13">
        <f>2595-840</f>
        <v>1755</v>
      </c>
      <c r="R12" s="54" t="s">
        <v>53</v>
      </c>
      <c r="S12" s="54"/>
      <c r="T12" s="54" t="s">
        <v>55</v>
      </c>
      <c r="U12" s="49"/>
      <c r="V12" s="49"/>
      <c r="W12" s="13">
        <v>2</v>
      </c>
      <c r="X12" s="49">
        <v>1800</v>
      </c>
      <c r="Y12" s="49">
        <v>1400</v>
      </c>
    </row>
  </sheetData>
  <mergeCells count="21">
    <mergeCell ref="A1:Y1"/>
    <mergeCell ref="A2:A5"/>
    <mergeCell ref="B2:B5"/>
    <mergeCell ref="C2:F2"/>
    <mergeCell ref="G2:J2"/>
    <mergeCell ref="K2:N4"/>
    <mergeCell ref="O2:Q4"/>
    <mergeCell ref="X2:Y4"/>
    <mergeCell ref="C3:F3"/>
    <mergeCell ref="R2:T3"/>
    <mergeCell ref="X7:Y7"/>
    <mergeCell ref="U2:W3"/>
    <mergeCell ref="G3:J3"/>
    <mergeCell ref="C4:C5"/>
    <mergeCell ref="D4:D5"/>
    <mergeCell ref="E4:E5"/>
    <mergeCell ref="F4:F5"/>
    <mergeCell ref="G4:G5"/>
    <mergeCell ref="H4:H5"/>
    <mergeCell ref="I4:I5"/>
    <mergeCell ref="J4:J5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2"/>
  <sheetViews>
    <sheetView zoomScale="85" zoomScaleNormal="85" workbookViewId="0">
      <selection activeCell="K8" sqref="K8"/>
    </sheetView>
  </sheetViews>
  <sheetFormatPr defaultColWidth="9.1796875" defaultRowHeight="18" x14ac:dyDescent="0.4"/>
  <cols>
    <col min="1" max="1" width="6.26953125" style="1" customWidth="1"/>
    <col min="2" max="2" width="39.81640625" style="1" customWidth="1"/>
    <col min="3" max="3" width="13" style="1" hidden="1" customWidth="1"/>
    <col min="4" max="4" width="14.26953125" style="1" hidden="1" customWidth="1"/>
    <col min="5" max="5" width="12.7265625" style="1" hidden="1" customWidth="1"/>
    <col min="6" max="10" width="12.81640625" style="1" hidden="1" customWidth="1"/>
    <col min="11" max="12" width="11.7265625" style="1" customWidth="1"/>
    <col min="13" max="13" width="9.7265625" style="1" customWidth="1"/>
    <col min="14" max="14" width="9.453125" style="1" customWidth="1"/>
    <col min="15" max="20" width="10.54296875" style="1" customWidth="1"/>
    <col min="21" max="22" width="12.81640625" style="1" customWidth="1"/>
    <col min="23" max="24" width="10.54296875" style="1" customWidth="1"/>
    <col min="25" max="25" width="9.453125" style="1" customWidth="1"/>
    <col min="26" max="28" width="8.81640625" style="1" customWidth="1"/>
    <col min="29" max="29" width="9.54296875" style="1" customWidth="1"/>
    <col min="30" max="30" width="9.453125" style="1" customWidth="1"/>
    <col min="31" max="31" width="7.81640625" style="1" customWidth="1"/>
    <col min="32" max="32" width="9.453125" style="1" customWidth="1"/>
    <col min="33" max="33" width="9.7265625" style="1" customWidth="1"/>
    <col min="34" max="34" width="9.54296875" style="1" customWidth="1"/>
    <col min="35" max="35" width="12.54296875" style="1" customWidth="1"/>
    <col min="36" max="36" width="13.453125" style="1" customWidth="1"/>
    <col min="37" max="16384" width="9.1796875" style="1"/>
  </cols>
  <sheetData>
    <row r="1" spans="1:39" ht="30" customHeight="1" x14ac:dyDescent="0.4">
      <c r="A1" s="112" t="s">
        <v>0</v>
      </c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  <c r="O1" s="112"/>
      <c r="P1" s="112"/>
      <c r="Q1" s="112"/>
      <c r="R1" s="112"/>
      <c r="S1" s="112"/>
      <c r="T1" s="112"/>
      <c r="U1" s="112"/>
      <c r="V1" s="112"/>
      <c r="W1" s="112"/>
      <c r="X1" s="112"/>
      <c r="Y1" s="112"/>
      <c r="Z1" s="112"/>
      <c r="AA1" s="112"/>
      <c r="AB1" s="112"/>
      <c r="AC1" s="112"/>
      <c r="AD1" s="112"/>
      <c r="AE1" s="112"/>
      <c r="AF1" s="112"/>
      <c r="AG1" s="112"/>
      <c r="AH1" s="112"/>
      <c r="AI1" s="112"/>
      <c r="AJ1" s="112"/>
      <c r="AK1" s="3"/>
    </row>
    <row r="2" spans="1:39" ht="30" customHeight="1" x14ac:dyDescent="0.4">
      <c r="A2" s="115" t="s">
        <v>1</v>
      </c>
      <c r="B2" s="115" t="s">
        <v>7</v>
      </c>
      <c r="C2" s="140" t="s">
        <v>16</v>
      </c>
      <c r="D2" s="140"/>
      <c r="E2" s="140"/>
      <c r="F2" s="140"/>
      <c r="G2" s="140" t="s">
        <v>16</v>
      </c>
      <c r="H2" s="140"/>
      <c r="I2" s="140"/>
      <c r="J2" s="140"/>
      <c r="K2" s="141" t="s">
        <v>15</v>
      </c>
      <c r="L2" s="141"/>
      <c r="M2" s="141"/>
      <c r="N2" s="141"/>
      <c r="O2" s="141"/>
      <c r="P2" s="141" t="s">
        <v>20</v>
      </c>
      <c r="Q2" s="141"/>
      <c r="R2" s="141"/>
      <c r="S2" s="141"/>
      <c r="T2" s="141"/>
      <c r="U2" s="129" t="s">
        <v>46</v>
      </c>
      <c r="V2" s="130"/>
      <c r="W2" s="130"/>
      <c r="X2" s="131"/>
      <c r="Y2" s="141" t="s">
        <v>21</v>
      </c>
      <c r="Z2" s="141"/>
      <c r="AA2" s="141"/>
      <c r="AB2" s="141"/>
      <c r="AC2" s="141"/>
      <c r="AD2" s="141"/>
      <c r="AE2" s="141"/>
      <c r="AF2" s="141"/>
      <c r="AG2" s="141"/>
      <c r="AH2" s="141"/>
      <c r="AI2" s="142" t="s">
        <v>14</v>
      </c>
      <c r="AJ2" s="142"/>
      <c r="AK2" s="142" t="s">
        <v>69</v>
      </c>
      <c r="AL2" s="142"/>
      <c r="AM2" s="142"/>
    </row>
    <row r="3" spans="1:39" ht="30" customHeight="1" x14ac:dyDescent="0.4">
      <c r="A3" s="121"/>
      <c r="B3" s="121"/>
      <c r="C3" s="135" t="s">
        <v>18</v>
      </c>
      <c r="D3" s="136"/>
      <c r="E3" s="136"/>
      <c r="F3" s="137"/>
      <c r="G3" s="135" t="s">
        <v>19</v>
      </c>
      <c r="H3" s="136"/>
      <c r="I3" s="136"/>
      <c r="J3" s="137"/>
      <c r="K3" s="141"/>
      <c r="L3" s="141"/>
      <c r="M3" s="141"/>
      <c r="N3" s="141"/>
      <c r="O3" s="141"/>
      <c r="P3" s="141"/>
      <c r="Q3" s="141"/>
      <c r="R3" s="141"/>
      <c r="S3" s="141"/>
      <c r="T3" s="141"/>
      <c r="U3" s="143"/>
      <c r="V3" s="144"/>
      <c r="W3" s="144"/>
      <c r="X3" s="145"/>
      <c r="Y3" s="141"/>
      <c r="Z3" s="141"/>
      <c r="AA3" s="141"/>
      <c r="AB3" s="141"/>
      <c r="AC3" s="141"/>
      <c r="AD3" s="141"/>
      <c r="AE3" s="141"/>
      <c r="AF3" s="141"/>
      <c r="AG3" s="141"/>
      <c r="AH3" s="141"/>
      <c r="AI3" s="142"/>
      <c r="AJ3" s="142"/>
      <c r="AK3" s="142"/>
      <c r="AL3" s="142"/>
      <c r="AM3" s="142"/>
    </row>
    <row r="4" spans="1:39" ht="41.25" customHeight="1" x14ac:dyDescent="0.4">
      <c r="A4" s="121"/>
      <c r="B4" s="121"/>
      <c r="C4" s="138" t="s">
        <v>2</v>
      </c>
      <c r="D4" s="138" t="s">
        <v>3</v>
      </c>
      <c r="E4" s="138" t="s">
        <v>4</v>
      </c>
      <c r="F4" s="138" t="s">
        <v>5</v>
      </c>
      <c r="G4" s="138" t="s">
        <v>2</v>
      </c>
      <c r="H4" s="138" t="s">
        <v>3</v>
      </c>
      <c r="I4" s="138" t="s">
        <v>4</v>
      </c>
      <c r="J4" s="138" t="s">
        <v>5</v>
      </c>
      <c r="K4" s="141"/>
      <c r="L4" s="141"/>
      <c r="M4" s="141"/>
      <c r="N4" s="141"/>
      <c r="O4" s="141"/>
      <c r="P4" s="141"/>
      <c r="Q4" s="141"/>
      <c r="R4" s="141"/>
      <c r="S4" s="141"/>
      <c r="T4" s="141"/>
      <c r="U4" s="67" t="s">
        <v>2</v>
      </c>
      <c r="V4" s="96"/>
      <c r="W4" s="67" t="s">
        <v>3</v>
      </c>
      <c r="X4" s="80" t="s">
        <v>5</v>
      </c>
      <c r="Y4" s="141" t="s">
        <v>2</v>
      </c>
      <c r="Z4" s="141"/>
      <c r="AA4" s="141" t="s">
        <v>74</v>
      </c>
      <c r="AB4" s="141"/>
      <c r="AC4" s="141" t="s">
        <v>3</v>
      </c>
      <c r="AD4" s="141"/>
      <c r="AE4" s="141" t="s">
        <v>4</v>
      </c>
      <c r="AF4" s="141"/>
      <c r="AG4" s="141" t="s">
        <v>5</v>
      </c>
      <c r="AH4" s="141"/>
      <c r="AI4" s="142"/>
      <c r="AJ4" s="142"/>
      <c r="AK4" s="142"/>
      <c r="AL4" s="142"/>
      <c r="AM4" s="142"/>
    </row>
    <row r="5" spans="1:39" x14ac:dyDescent="0.4">
      <c r="A5" s="116"/>
      <c r="B5" s="116"/>
      <c r="C5" s="139"/>
      <c r="D5" s="139"/>
      <c r="E5" s="139"/>
      <c r="F5" s="139"/>
      <c r="G5" s="139"/>
      <c r="H5" s="139"/>
      <c r="I5" s="139"/>
      <c r="J5" s="139"/>
      <c r="K5" s="44" t="s">
        <v>2</v>
      </c>
      <c r="L5" s="44" t="s">
        <v>74</v>
      </c>
      <c r="M5" s="44" t="s">
        <v>3</v>
      </c>
      <c r="N5" s="44" t="s">
        <v>4</v>
      </c>
      <c r="O5" s="44" t="s">
        <v>5</v>
      </c>
      <c r="P5" s="44" t="s">
        <v>2</v>
      </c>
      <c r="Q5" s="44" t="s">
        <v>74</v>
      </c>
      <c r="R5" s="44" t="s">
        <v>3</v>
      </c>
      <c r="S5" s="44" t="s">
        <v>4</v>
      </c>
      <c r="T5" s="44" t="s">
        <v>5</v>
      </c>
      <c r="U5" s="44"/>
      <c r="V5" s="44"/>
      <c r="W5" s="44"/>
      <c r="X5" s="44"/>
      <c r="Y5" s="44" t="s">
        <v>66</v>
      </c>
      <c r="Z5" s="40" t="s">
        <v>67</v>
      </c>
      <c r="AA5" s="44" t="s">
        <v>66</v>
      </c>
      <c r="AB5" s="40" t="s">
        <v>67</v>
      </c>
      <c r="AC5" s="44" t="s">
        <v>66</v>
      </c>
      <c r="AD5" s="40" t="s">
        <v>67</v>
      </c>
      <c r="AE5" s="44" t="s">
        <v>66</v>
      </c>
      <c r="AF5" s="40" t="s">
        <v>67</v>
      </c>
      <c r="AG5" s="44" t="s">
        <v>66</v>
      </c>
      <c r="AH5" s="40" t="s">
        <v>67</v>
      </c>
      <c r="AI5" s="9" t="s">
        <v>2</v>
      </c>
      <c r="AJ5" s="9" t="s">
        <v>5</v>
      </c>
      <c r="AK5" s="67" t="s">
        <v>2</v>
      </c>
      <c r="AL5" s="67" t="s">
        <v>3</v>
      </c>
      <c r="AM5" s="67" t="s">
        <v>5</v>
      </c>
    </row>
    <row r="6" spans="1:39" ht="53.25" customHeight="1" x14ac:dyDescent="0.4">
      <c r="A6" s="6">
        <v>1</v>
      </c>
      <c r="B6" s="8" t="s">
        <v>6</v>
      </c>
      <c r="C6" s="45">
        <v>45015</v>
      </c>
      <c r="D6" s="45">
        <v>45015</v>
      </c>
      <c r="E6" s="46"/>
      <c r="F6" s="45">
        <v>45015</v>
      </c>
      <c r="G6" s="45"/>
      <c r="H6" s="45"/>
      <c r="I6" s="45"/>
      <c r="J6" s="45"/>
      <c r="K6" s="12">
        <v>0.69110000000000005</v>
      </c>
      <c r="L6" s="12">
        <f>846/1240</f>
        <v>0.68225806451612903</v>
      </c>
      <c r="M6" s="12">
        <v>0.69479999999999997</v>
      </c>
      <c r="N6" s="12">
        <v>0.77580000000000005</v>
      </c>
      <c r="O6" s="12">
        <v>0.67210000000000003</v>
      </c>
      <c r="P6" s="13">
        <v>2490</v>
      </c>
      <c r="Q6" s="13">
        <v>1240</v>
      </c>
      <c r="R6" s="13">
        <v>2490</v>
      </c>
      <c r="S6" s="13">
        <v>3390</v>
      </c>
      <c r="T6" s="13">
        <f>2505-840</f>
        <v>1665</v>
      </c>
      <c r="U6" s="54" t="s">
        <v>47</v>
      </c>
      <c r="V6" s="54" t="s">
        <v>55</v>
      </c>
      <c r="W6" s="54" t="s">
        <v>48</v>
      </c>
      <c r="X6" s="54" t="s">
        <v>52</v>
      </c>
      <c r="Y6" s="81">
        <v>0.45960000000000001</v>
      </c>
      <c r="Z6" s="13">
        <v>3</v>
      </c>
      <c r="AA6" s="13">
        <f>(270+60+60)/840</f>
        <v>0.4642857142857143</v>
      </c>
      <c r="AB6" s="13">
        <v>3</v>
      </c>
      <c r="AC6" s="81">
        <v>0.30719999999999997</v>
      </c>
      <c r="AD6" s="49" t="s">
        <v>68</v>
      </c>
      <c r="AE6" s="49"/>
      <c r="AF6" s="49"/>
      <c r="AG6" s="81">
        <v>0.45219999999999999</v>
      </c>
      <c r="AH6" s="13">
        <v>2</v>
      </c>
      <c r="AI6" s="49">
        <v>2470</v>
      </c>
      <c r="AJ6" s="49">
        <v>1650</v>
      </c>
      <c r="AK6" s="7" t="s">
        <v>70</v>
      </c>
      <c r="AL6" s="7" t="s">
        <v>70</v>
      </c>
      <c r="AM6" s="7" t="s">
        <v>71</v>
      </c>
    </row>
    <row r="7" spans="1:39" ht="27" customHeight="1" x14ac:dyDescent="0.4">
      <c r="A7" s="6">
        <v>2</v>
      </c>
      <c r="B7" s="4" t="s">
        <v>12</v>
      </c>
      <c r="C7" s="45">
        <v>45026</v>
      </c>
      <c r="D7" s="46"/>
      <c r="E7" s="46"/>
      <c r="F7" s="45">
        <v>45033</v>
      </c>
      <c r="G7" s="45">
        <v>45028</v>
      </c>
      <c r="H7" s="46"/>
      <c r="I7" s="46"/>
      <c r="J7" s="46"/>
      <c r="K7" s="12">
        <v>0.69930000000000003</v>
      </c>
      <c r="L7" s="12"/>
      <c r="M7" s="50"/>
      <c r="N7" s="50"/>
      <c r="O7" s="12">
        <v>0.71830000000000005</v>
      </c>
      <c r="P7" s="13">
        <v>2295</v>
      </c>
      <c r="Q7" s="13"/>
      <c r="R7" s="49"/>
      <c r="S7" s="49"/>
      <c r="T7" s="13">
        <f>2565-840</f>
        <v>1725</v>
      </c>
      <c r="U7" s="54" t="s">
        <v>50</v>
      </c>
      <c r="V7" s="100"/>
      <c r="W7" s="53"/>
      <c r="X7" s="54" t="s">
        <v>52</v>
      </c>
      <c r="Y7" s="81">
        <v>0.41120000000000001</v>
      </c>
      <c r="Z7" s="14">
        <v>4</v>
      </c>
      <c r="AA7" s="14"/>
      <c r="AB7" s="14"/>
      <c r="AC7" s="51"/>
      <c r="AD7" s="51"/>
      <c r="AE7" s="51"/>
      <c r="AF7" s="51"/>
      <c r="AG7" s="81">
        <v>0.41160000000000002</v>
      </c>
      <c r="AH7" s="14">
        <v>2</v>
      </c>
      <c r="AI7" s="127" t="s">
        <v>17</v>
      </c>
      <c r="AJ7" s="128"/>
      <c r="AK7" s="7" t="s">
        <v>71</v>
      </c>
      <c r="AL7" s="7"/>
      <c r="AM7" s="7" t="s">
        <v>71</v>
      </c>
    </row>
    <row r="8" spans="1:39" ht="45" customHeight="1" x14ac:dyDescent="0.4">
      <c r="A8" s="6">
        <v>3</v>
      </c>
      <c r="B8" s="4" t="s">
        <v>13</v>
      </c>
      <c r="C8" s="45">
        <v>45022</v>
      </c>
      <c r="D8" s="46"/>
      <c r="E8" s="46"/>
      <c r="F8" s="45">
        <v>45033</v>
      </c>
      <c r="G8" s="45">
        <v>45028</v>
      </c>
      <c r="H8" s="46"/>
      <c r="I8" s="46"/>
      <c r="J8" s="46"/>
      <c r="K8" s="12">
        <v>0.69430000000000003</v>
      </c>
      <c r="L8" s="12"/>
      <c r="M8" s="50"/>
      <c r="N8" s="50"/>
      <c r="O8" s="11">
        <v>0.73929999999999996</v>
      </c>
      <c r="P8" s="13">
        <v>2355</v>
      </c>
      <c r="Q8" s="13"/>
      <c r="R8" s="49"/>
      <c r="S8" s="49"/>
      <c r="T8" s="95">
        <f>2520-840</f>
        <v>1680</v>
      </c>
      <c r="U8" s="54" t="s">
        <v>72</v>
      </c>
      <c r="V8" s="54"/>
      <c r="W8" s="52"/>
      <c r="X8" s="54" t="s">
        <v>73</v>
      </c>
      <c r="Y8" s="81">
        <v>0.4037</v>
      </c>
      <c r="Z8" s="13">
        <v>4</v>
      </c>
      <c r="AA8" s="13"/>
      <c r="AB8" s="13"/>
      <c r="AC8" s="49"/>
      <c r="AD8" s="49"/>
      <c r="AE8" s="49"/>
      <c r="AF8" s="49"/>
      <c r="AG8" s="81">
        <v>0.374</v>
      </c>
      <c r="AH8" s="13">
        <v>3</v>
      </c>
      <c r="AI8" s="49">
        <v>2350</v>
      </c>
      <c r="AJ8" s="49">
        <v>1600</v>
      </c>
      <c r="AK8" s="7" t="s">
        <v>71</v>
      </c>
      <c r="AL8" s="7"/>
      <c r="AM8" s="7" t="s">
        <v>71</v>
      </c>
    </row>
    <row r="9" spans="1:39" ht="40.5" customHeight="1" x14ac:dyDescent="0.4">
      <c r="A9" s="6">
        <v>4</v>
      </c>
      <c r="B9" s="4" t="s">
        <v>11</v>
      </c>
      <c r="C9" s="45">
        <v>45033</v>
      </c>
      <c r="D9" s="47">
        <v>45036</v>
      </c>
      <c r="E9" s="46"/>
      <c r="F9" s="45">
        <v>45015</v>
      </c>
      <c r="G9" s="45"/>
      <c r="H9" s="45"/>
      <c r="I9" s="45"/>
      <c r="J9" s="45"/>
      <c r="K9" s="12">
        <v>0.68740000000000001</v>
      </c>
      <c r="L9" s="12">
        <v>0.68220000000000003</v>
      </c>
      <c r="M9" s="12">
        <v>0.68089999999999995</v>
      </c>
      <c r="N9" s="50"/>
      <c r="O9" s="12">
        <v>0.7339</v>
      </c>
      <c r="P9" s="13">
        <v>2460</v>
      </c>
      <c r="Q9" s="13">
        <v>12040</v>
      </c>
      <c r="R9" s="13">
        <v>2535</v>
      </c>
      <c r="S9" s="49"/>
      <c r="T9" s="13">
        <f>2610-840</f>
        <v>1770</v>
      </c>
      <c r="U9" s="54" t="s">
        <v>53</v>
      </c>
      <c r="V9" s="54"/>
      <c r="W9" s="54" t="s">
        <v>55</v>
      </c>
      <c r="X9" s="54" t="s">
        <v>55</v>
      </c>
      <c r="Y9" s="81">
        <v>0.44350000000000001</v>
      </c>
      <c r="Z9" s="13">
        <v>3</v>
      </c>
      <c r="AA9" s="13"/>
      <c r="AB9" s="13"/>
      <c r="AC9" s="49"/>
      <c r="AD9" s="49">
        <v>3</v>
      </c>
      <c r="AE9" s="49"/>
      <c r="AF9" s="49"/>
      <c r="AG9" s="81">
        <v>0.41570000000000001</v>
      </c>
      <c r="AH9" s="13">
        <v>2</v>
      </c>
      <c r="AI9" s="49">
        <v>2430</v>
      </c>
      <c r="AJ9" s="49">
        <v>1400</v>
      </c>
      <c r="AK9" s="7" t="s">
        <v>71</v>
      </c>
      <c r="AL9" s="7"/>
      <c r="AM9" s="7" t="s">
        <v>71</v>
      </c>
    </row>
    <row r="10" spans="1:39" ht="45.75" customHeight="1" x14ac:dyDescent="0.4">
      <c r="A10" s="6">
        <v>5</v>
      </c>
      <c r="B10" s="5" t="s">
        <v>10</v>
      </c>
      <c r="C10" s="45">
        <v>45033</v>
      </c>
      <c r="D10" s="46"/>
      <c r="E10" s="46"/>
      <c r="F10" s="45">
        <v>45015</v>
      </c>
      <c r="G10" s="45"/>
      <c r="H10" s="45"/>
      <c r="I10" s="45"/>
      <c r="J10" s="45"/>
      <c r="K10" s="12">
        <v>0.69120000000000004</v>
      </c>
      <c r="L10" s="12"/>
      <c r="M10" s="50"/>
      <c r="N10" s="50"/>
      <c r="O10" s="12">
        <v>0.72309999999999997</v>
      </c>
      <c r="P10" s="13">
        <v>2490</v>
      </c>
      <c r="Q10" s="13"/>
      <c r="R10" s="49"/>
      <c r="S10" s="49"/>
      <c r="T10" s="13">
        <f>2595-840</f>
        <v>1755</v>
      </c>
      <c r="U10" s="54" t="s">
        <v>54</v>
      </c>
      <c r="V10" s="54"/>
      <c r="W10" s="52"/>
      <c r="X10" s="54" t="s">
        <v>55</v>
      </c>
      <c r="Y10" s="81">
        <v>0.45319999999999999</v>
      </c>
      <c r="Z10" s="13">
        <v>3</v>
      </c>
      <c r="AA10" s="13"/>
      <c r="AB10" s="13"/>
      <c r="AC10" s="49"/>
      <c r="AD10" s="49"/>
      <c r="AE10" s="49"/>
      <c r="AF10" s="49"/>
      <c r="AG10" s="81">
        <v>0.42549999999999999</v>
      </c>
      <c r="AH10" s="13">
        <v>2</v>
      </c>
      <c r="AI10" s="49">
        <v>2475</v>
      </c>
      <c r="AJ10" s="49">
        <v>1665</v>
      </c>
      <c r="AK10" s="7" t="s">
        <v>71</v>
      </c>
      <c r="AL10" s="7"/>
      <c r="AM10" s="7" t="s">
        <v>71</v>
      </c>
    </row>
    <row r="11" spans="1:39" ht="45.75" customHeight="1" thickBot="1" x14ac:dyDescent="0.45">
      <c r="A11" s="6">
        <v>6</v>
      </c>
      <c r="B11" s="5" t="s">
        <v>9</v>
      </c>
      <c r="C11" s="45">
        <v>45033</v>
      </c>
      <c r="D11" s="46"/>
      <c r="E11" s="46"/>
      <c r="F11" s="45">
        <v>45033</v>
      </c>
      <c r="G11" s="46"/>
      <c r="H11" s="46"/>
      <c r="I11" s="46"/>
      <c r="J11" s="46"/>
      <c r="K11" s="12">
        <v>0.68740000000000001</v>
      </c>
      <c r="L11" s="12">
        <v>0.63380000000000003</v>
      </c>
      <c r="M11" s="50"/>
      <c r="N11" s="50"/>
      <c r="O11" s="12">
        <v>0.72309999999999997</v>
      </c>
      <c r="P11" s="13">
        <v>2460</v>
      </c>
      <c r="Q11" s="106">
        <v>1240</v>
      </c>
      <c r="R11" s="49"/>
      <c r="S11" s="49"/>
      <c r="T11" s="13">
        <f>2595-840</f>
        <v>1755</v>
      </c>
      <c r="U11" s="54" t="s">
        <v>53</v>
      </c>
      <c r="V11" s="54"/>
      <c r="W11" s="52"/>
      <c r="X11" s="54" t="s">
        <v>55</v>
      </c>
      <c r="Y11" s="81">
        <v>0.44350000000000001</v>
      </c>
      <c r="Z11" s="13">
        <v>3</v>
      </c>
      <c r="AA11" s="13"/>
      <c r="AB11" s="13"/>
      <c r="AC11" s="49"/>
      <c r="AD11" s="49"/>
      <c r="AE11" s="49"/>
      <c r="AF11" s="49"/>
      <c r="AG11" s="81">
        <v>0.42549999999999999</v>
      </c>
      <c r="AH11" s="13">
        <v>2</v>
      </c>
      <c r="AI11" s="49">
        <v>1800</v>
      </c>
      <c r="AJ11" s="49">
        <v>1400</v>
      </c>
      <c r="AK11" s="7" t="s">
        <v>71</v>
      </c>
      <c r="AL11" s="7"/>
      <c r="AM11" s="7" t="s">
        <v>71</v>
      </c>
    </row>
    <row r="12" spans="1:39" ht="54" customHeight="1" x14ac:dyDescent="0.4">
      <c r="A12" s="6">
        <v>7</v>
      </c>
      <c r="B12" s="5" t="s">
        <v>8</v>
      </c>
      <c r="C12" s="45">
        <v>45033</v>
      </c>
      <c r="D12" s="46"/>
      <c r="E12" s="46"/>
      <c r="F12" s="45">
        <v>45033</v>
      </c>
      <c r="G12" s="46"/>
      <c r="H12" s="46"/>
      <c r="I12" s="46"/>
      <c r="J12" s="46"/>
      <c r="K12" s="12">
        <v>0.68740000000000001</v>
      </c>
      <c r="L12" s="12"/>
      <c r="M12" s="50"/>
      <c r="N12" s="50"/>
      <c r="O12" s="12">
        <v>0.72309999999999997</v>
      </c>
      <c r="P12" s="13">
        <v>2460</v>
      </c>
      <c r="Q12" s="13"/>
      <c r="R12" s="49"/>
      <c r="S12" s="49"/>
      <c r="T12" s="13">
        <f>2595-840</f>
        <v>1755</v>
      </c>
      <c r="U12" s="54" t="s">
        <v>53</v>
      </c>
      <c r="V12" s="54"/>
      <c r="W12" s="52"/>
      <c r="X12" s="54" t="s">
        <v>55</v>
      </c>
      <c r="Y12" s="81">
        <v>0.44350000000000001</v>
      </c>
      <c r="Z12" s="13">
        <v>3</v>
      </c>
      <c r="AA12" s="13"/>
      <c r="AB12" s="13"/>
      <c r="AC12" s="49"/>
      <c r="AD12" s="49"/>
      <c r="AE12" s="49"/>
      <c r="AF12" s="49"/>
      <c r="AG12" s="81">
        <v>0.42549999999999999</v>
      </c>
      <c r="AH12" s="13">
        <v>2</v>
      </c>
      <c r="AI12" s="49">
        <v>1800</v>
      </c>
      <c r="AJ12" s="49">
        <v>1400</v>
      </c>
      <c r="AK12" s="7" t="s">
        <v>71</v>
      </c>
      <c r="AL12" s="7"/>
      <c r="AM12" s="7" t="s">
        <v>71</v>
      </c>
    </row>
  </sheetData>
  <mergeCells count="27">
    <mergeCell ref="I4:I5"/>
    <mergeCell ref="J4:J5"/>
    <mergeCell ref="AG4:AH4"/>
    <mergeCell ref="AK2:AM4"/>
    <mergeCell ref="AI7:AJ7"/>
    <mergeCell ref="U2:X3"/>
    <mergeCell ref="Y2:AH3"/>
    <mergeCell ref="AE4:AF4"/>
    <mergeCell ref="Y4:Z4"/>
    <mergeCell ref="AC4:AD4"/>
    <mergeCell ref="AA4:AB4"/>
    <mergeCell ref="A1:AJ1"/>
    <mergeCell ref="A2:A5"/>
    <mergeCell ref="B2:B5"/>
    <mergeCell ref="C2:F2"/>
    <mergeCell ref="G2:J2"/>
    <mergeCell ref="K2:O4"/>
    <mergeCell ref="P2:T4"/>
    <mergeCell ref="AI2:AJ4"/>
    <mergeCell ref="C3:F3"/>
    <mergeCell ref="G3:J3"/>
    <mergeCell ref="C4:C5"/>
    <mergeCell ref="D4:D5"/>
    <mergeCell ref="E4:E5"/>
    <mergeCell ref="F4:F5"/>
    <mergeCell ref="G4:G5"/>
    <mergeCell ref="H4:H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L49"/>
  <sheetViews>
    <sheetView tabSelected="1" topLeftCell="D1" zoomScale="99" zoomScaleNormal="99" workbookViewId="0">
      <selection activeCell="M8" sqref="M8"/>
    </sheetView>
  </sheetViews>
  <sheetFormatPr defaultRowHeight="14.5" x14ac:dyDescent="0.35"/>
  <cols>
    <col min="1" max="1" width="6.453125" customWidth="1"/>
    <col min="2" max="2" width="15" style="37" customWidth="1"/>
    <col min="3" max="3" width="24.1796875" style="37" customWidth="1"/>
    <col min="4" max="4" width="8.453125" style="37" customWidth="1"/>
    <col min="5" max="5" width="5.54296875" style="37" customWidth="1"/>
    <col min="6" max="6" width="5" style="37" customWidth="1"/>
    <col min="7" max="7" width="4.453125" style="37" customWidth="1"/>
    <col min="8" max="8" width="4.81640625" style="37" customWidth="1"/>
    <col min="9" max="9" width="6.1796875" style="37" customWidth="1"/>
    <col min="10" max="10" width="7.1796875" style="37" customWidth="1"/>
    <col min="11" max="11" width="18.1796875" style="37" customWidth="1"/>
    <col min="12" max="13" width="5.81640625" style="37" customWidth="1"/>
    <col min="14" max="15" width="5.1796875" style="37" customWidth="1"/>
    <col min="16" max="17" width="6.7265625" style="37" customWidth="1"/>
    <col min="18" max="18" width="18.26953125" style="37" customWidth="1"/>
    <col min="19" max="24" width="6.7265625" style="37" customWidth="1"/>
    <col min="25" max="25" width="14.08984375" style="37" customWidth="1"/>
    <col min="26" max="29" width="4.7265625" style="37" customWidth="1"/>
    <col min="30" max="31" width="5.81640625" style="37" customWidth="1"/>
    <col min="32" max="32" width="17.26953125" style="37" customWidth="1"/>
    <col min="33" max="34" width="5.81640625" style="37" customWidth="1"/>
  </cols>
  <sheetData>
    <row r="1" spans="1:38" ht="15.5" x14ac:dyDescent="0.35">
      <c r="A1" s="154" t="s">
        <v>1</v>
      </c>
      <c r="B1" s="154" t="s">
        <v>7</v>
      </c>
      <c r="C1" s="150" t="s">
        <v>2</v>
      </c>
      <c r="D1" s="151"/>
      <c r="E1" s="151"/>
      <c r="F1" s="151"/>
      <c r="G1" s="151"/>
      <c r="H1" s="151"/>
      <c r="I1" s="151"/>
      <c r="J1" s="152"/>
      <c r="K1" s="146" t="s">
        <v>3</v>
      </c>
      <c r="L1" s="147"/>
      <c r="M1" s="147"/>
      <c r="N1" s="147"/>
      <c r="O1" s="147"/>
      <c r="P1" s="147"/>
      <c r="Q1" s="147"/>
      <c r="R1" s="146" t="s">
        <v>74</v>
      </c>
      <c r="S1" s="147"/>
      <c r="T1" s="147"/>
      <c r="U1" s="147"/>
      <c r="V1" s="147"/>
      <c r="W1" s="147"/>
      <c r="X1" s="147"/>
      <c r="Y1" s="146" t="s">
        <v>105</v>
      </c>
      <c r="Z1" s="147"/>
      <c r="AA1" s="147"/>
      <c r="AB1" s="147"/>
      <c r="AC1" s="147"/>
      <c r="AD1" s="147"/>
      <c r="AE1" s="147"/>
      <c r="AF1" s="146" t="s">
        <v>94</v>
      </c>
      <c r="AG1" s="147"/>
      <c r="AH1" s="147"/>
      <c r="AI1" s="147"/>
      <c r="AJ1" s="147"/>
      <c r="AK1" s="147"/>
      <c r="AL1" s="147"/>
    </row>
    <row r="2" spans="1:38" ht="15.5" x14ac:dyDescent="0.35">
      <c r="A2" s="155"/>
      <c r="B2" s="155"/>
      <c r="C2" s="154" t="s">
        <v>24</v>
      </c>
      <c r="D2" s="154" t="s">
        <v>56</v>
      </c>
      <c r="E2" s="153" t="s">
        <v>26</v>
      </c>
      <c r="F2" s="153"/>
      <c r="G2" s="153"/>
      <c r="H2" s="153"/>
      <c r="I2" s="153" t="s">
        <v>25</v>
      </c>
      <c r="J2" s="153"/>
      <c r="K2" s="148" t="s">
        <v>27</v>
      </c>
      <c r="L2" s="150" t="s">
        <v>26</v>
      </c>
      <c r="M2" s="151"/>
      <c r="N2" s="151"/>
      <c r="O2" s="152"/>
      <c r="P2" s="153" t="s">
        <v>25</v>
      </c>
      <c r="Q2" s="153"/>
      <c r="R2" s="148" t="s">
        <v>27</v>
      </c>
      <c r="S2" s="150" t="s">
        <v>26</v>
      </c>
      <c r="T2" s="151"/>
      <c r="U2" s="151"/>
      <c r="V2" s="152"/>
      <c r="W2" s="153" t="s">
        <v>25</v>
      </c>
      <c r="X2" s="153"/>
      <c r="Y2" s="148" t="s">
        <v>27</v>
      </c>
      <c r="Z2" s="150" t="s">
        <v>26</v>
      </c>
      <c r="AA2" s="151"/>
      <c r="AB2" s="151"/>
      <c r="AC2" s="152"/>
      <c r="AD2" s="153" t="s">
        <v>25</v>
      </c>
      <c r="AE2" s="153"/>
      <c r="AF2" s="148" t="s">
        <v>27</v>
      </c>
      <c r="AG2" s="150" t="s">
        <v>26</v>
      </c>
      <c r="AH2" s="151"/>
      <c r="AI2" s="151"/>
      <c r="AJ2" s="152"/>
      <c r="AK2" s="153" t="s">
        <v>25</v>
      </c>
      <c r="AL2" s="153"/>
    </row>
    <row r="3" spans="1:38" ht="15.5" x14ac:dyDescent="0.35">
      <c r="A3" s="155"/>
      <c r="B3" s="155"/>
      <c r="C3" s="155"/>
      <c r="D3" s="155"/>
      <c r="E3" s="158">
        <v>2022</v>
      </c>
      <c r="F3" s="158"/>
      <c r="G3" s="178">
        <v>2023</v>
      </c>
      <c r="H3" s="178"/>
      <c r="I3" s="154">
        <v>2022</v>
      </c>
      <c r="J3" s="154">
        <v>2023</v>
      </c>
      <c r="K3" s="149"/>
      <c r="L3" s="158">
        <v>2022</v>
      </c>
      <c r="M3" s="158"/>
      <c r="N3" s="153">
        <v>2023</v>
      </c>
      <c r="O3" s="153"/>
      <c r="P3" s="154">
        <v>2022</v>
      </c>
      <c r="Q3" s="154">
        <v>2023</v>
      </c>
      <c r="R3" s="149"/>
      <c r="S3" s="158">
        <v>2022</v>
      </c>
      <c r="T3" s="158"/>
      <c r="U3" s="153">
        <v>2023</v>
      </c>
      <c r="V3" s="153"/>
      <c r="W3" s="154">
        <v>2022</v>
      </c>
      <c r="X3" s="154">
        <v>2023</v>
      </c>
      <c r="Y3" s="149"/>
      <c r="Z3" s="153">
        <v>2022</v>
      </c>
      <c r="AA3" s="153"/>
      <c r="AB3" s="153">
        <v>2023</v>
      </c>
      <c r="AC3" s="153"/>
      <c r="AD3" s="154">
        <v>2022</v>
      </c>
      <c r="AE3" s="154">
        <v>2023</v>
      </c>
      <c r="AF3" s="149"/>
      <c r="AG3" s="153">
        <v>2022</v>
      </c>
      <c r="AH3" s="153"/>
      <c r="AI3" s="153">
        <v>2023</v>
      </c>
      <c r="AJ3" s="153"/>
      <c r="AK3" s="154">
        <v>2022</v>
      </c>
      <c r="AL3" s="154">
        <v>2023</v>
      </c>
    </row>
    <row r="4" spans="1:38" ht="15" x14ac:dyDescent="0.35">
      <c r="A4" s="156"/>
      <c r="B4" s="156"/>
      <c r="C4" s="156"/>
      <c r="D4" s="156"/>
      <c r="E4" s="82" t="s">
        <v>30</v>
      </c>
      <c r="F4" s="82" t="s">
        <v>29</v>
      </c>
      <c r="G4" s="86" t="s">
        <v>30</v>
      </c>
      <c r="H4" s="86" t="s">
        <v>29</v>
      </c>
      <c r="I4" s="156"/>
      <c r="J4" s="156"/>
      <c r="K4" s="157"/>
      <c r="L4" s="82" t="s">
        <v>30</v>
      </c>
      <c r="M4" s="82" t="s">
        <v>29</v>
      </c>
      <c r="N4" s="25" t="s">
        <v>30</v>
      </c>
      <c r="O4" s="25" t="s">
        <v>29</v>
      </c>
      <c r="P4" s="156"/>
      <c r="Q4" s="156"/>
      <c r="R4" s="157"/>
      <c r="S4" s="82" t="s">
        <v>30</v>
      </c>
      <c r="T4" s="82" t="s">
        <v>29</v>
      </c>
      <c r="U4" s="99" t="s">
        <v>30</v>
      </c>
      <c r="V4" s="99" t="s">
        <v>29</v>
      </c>
      <c r="W4" s="156"/>
      <c r="X4" s="156"/>
      <c r="Y4" s="149"/>
      <c r="Z4" s="26" t="s">
        <v>30</v>
      </c>
      <c r="AA4" s="26" t="s">
        <v>29</v>
      </c>
      <c r="AB4" s="26" t="s">
        <v>30</v>
      </c>
      <c r="AC4" s="26" t="s">
        <v>29</v>
      </c>
      <c r="AD4" s="155"/>
      <c r="AE4" s="155"/>
      <c r="AF4" s="149"/>
      <c r="AG4" s="107" t="s">
        <v>30</v>
      </c>
      <c r="AH4" s="107" t="s">
        <v>29</v>
      </c>
      <c r="AI4" s="107" t="s">
        <v>30</v>
      </c>
      <c r="AJ4" s="107" t="s">
        <v>29</v>
      </c>
      <c r="AK4" s="155"/>
      <c r="AL4" s="155"/>
    </row>
    <row r="5" spans="1:38" ht="31.5" customHeight="1" x14ac:dyDescent="0.35">
      <c r="A5" s="27">
        <v>1</v>
      </c>
      <c r="B5" s="165" t="s">
        <v>6</v>
      </c>
      <c r="C5" s="18" t="s">
        <v>23</v>
      </c>
      <c r="D5" s="68">
        <v>64</v>
      </c>
      <c r="E5" s="83">
        <v>30</v>
      </c>
      <c r="F5" s="84"/>
      <c r="G5" s="87">
        <v>60</v>
      </c>
      <c r="H5" s="88"/>
      <c r="I5" s="20">
        <v>2</v>
      </c>
      <c r="J5" s="20">
        <v>4</v>
      </c>
      <c r="K5" s="28" t="s">
        <v>23</v>
      </c>
      <c r="L5" s="91">
        <v>30</v>
      </c>
      <c r="M5" s="91"/>
      <c r="N5" s="20">
        <v>60</v>
      </c>
      <c r="O5" s="27"/>
      <c r="P5" s="27">
        <v>2</v>
      </c>
      <c r="Q5" s="30">
        <v>4</v>
      </c>
      <c r="R5" s="192" t="s">
        <v>75</v>
      </c>
      <c r="S5" s="30">
        <v>30</v>
      </c>
      <c r="T5" s="30"/>
      <c r="U5" s="30">
        <v>45</v>
      </c>
      <c r="V5" s="30"/>
      <c r="W5" s="30">
        <v>2</v>
      </c>
      <c r="X5" s="97">
        <v>3</v>
      </c>
      <c r="Y5" s="159" t="s">
        <v>39</v>
      </c>
      <c r="Z5" s="160"/>
      <c r="AA5" s="160"/>
      <c r="AB5" s="160"/>
      <c r="AC5" s="160"/>
      <c r="AD5" s="160"/>
      <c r="AE5" s="161"/>
      <c r="AF5" s="30" t="s">
        <v>95</v>
      </c>
      <c r="AG5" s="30">
        <v>30</v>
      </c>
      <c r="AH5" s="30"/>
      <c r="AI5" s="16">
        <v>60</v>
      </c>
      <c r="AJ5" s="16"/>
      <c r="AK5" s="16">
        <v>2</v>
      </c>
      <c r="AL5" s="16">
        <v>4</v>
      </c>
    </row>
    <row r="6" spans="1:38" ht="33" x14ac:dyDescent="0.35">
      <c r="A6" s="27">
        <v>2</v>
      </c>
      <c r="B6" s="165"/>
      <c r="C6" s="18" t="s">
        <v>31</v>
      </c>
      <c r="D6" s="68">
        <v>9</v>
      </c>
      <c r="E6" s="83"/>
      <c r="F6" s="84">
        <v>90</v>
      </c>
      <c r="G6" s="87"/>
      <c r="H6" s="88">
        <v>60</v>
      </c>
      <c r="I6" s="20">
        <v>3</v>
      </c>
      <c r="J6" s="20">
        <v>2</v>
      </c>
      <c r="K6" s="190" t="s">
        <v>63</v>
      </c>
      <c r="L6" s="91">
        <v>60</v>
      </c>
      <c r="M6" s="91"/>
      <c r="N6" s="20">
        <v>90</v>
      </c>
      <c r="O6" s="27"/>
      <c r="P6" s="27">
        <v>2</v>
      </c>
      <c r="Q6" s="30">
        <v>3</v>
      </c>
      <c r="R6" s="192" t="s">
        <v>76</v>
      </c>
      <c r="S6" s="30"/>
      <c r="T6" s="30">
        <v>90</v>
      </c>
      <c r="U6" s="30"/>
      <c r="V6" s="30">
        <v>60</v>
      </c>
      <c r="W6" s="30">
        <v>3</v>
      </c>
      <c r="X6" s="98">
        <v>2</v>
      </c>
      <c r="Y6" s="162"/>
      <c r="Z6" s="163"/>
      <c r="AA6" s="163"/>
      <c r="AB6" s="163"/>
      <c r="AC6" s="163"/>
      <c r="AD6" s="163"/>
      <c r="AE6" s="164"/>
      <c r="AF6" s="189" t="s">
        <v>96</v>
      </c>
      <c r="AG6" s="30"/>
      <c r="AH6" s="30">
        <v>60</v>
      </c>
      <c r="AI6" s="16">
        <v>12</v>
      </c>
      <c r="AJ6" s="16">
        <v>48</v>
      </c>
      <c r="AK6" s="16">
        <v>2</v>
      </c>
      <c r="AL6" s="16">
        <v>2</v>
      </c>
    </row>
    <row r="7" spans="1:38" ht="50.25" customHeight="1" x14ac:dyDescent="0.35">
      <c r="A7" s="27">
        <v>3</v>
      </c>
      <c r="B7" s="165"/>
      <c r="C7" s="18" t="s">
        <v>32</v>
      </c>
      <c r="D7" s="68">
        <v>10</v>
      </c>
      <c r="E7" s="83"/>
      <c r="F7" s="84">
        <v>90</v>
      </c>
      <c r="G7" s="87"/>
      <c r="H7" s="88">
        <v>60</v>
      </c>
      <c r="I7" s="20">
        <v>3</v>
      </c>
      <c r="J7" s="20">
        <v>2</v>
      </c>
      <c r="K7" s="28" t="s">
        <v>37</v>
      </c>
      <c r="L7" s="84"/>
      <c r="M7" s="84">
        <v>90</v>
      </c>
      <c r="N7" s="27"/>
      <c r="O7" s="27">
        <v>60</v>
      </c>
      <c r="P7" s="27">
        <v>3</v>
      </c>
      <c r="Q7" s="27">
        <v>2</v>
      </c>
      <c r="R7" s="27"/>
      <c r="S7" s="27"/>
      <c r="T7" s="27"/>
      <c r="U7" s="27"/>
      <c r="V7" s="27"/>
      <c r="W7" s="27"/>
      <c r="X7" s="101"/>
      <c r="Y7" s="162"/>
      <c r="Z7" s="163"/>
      <c r="AA7" s="163"/>
      <c r="AB7" s="163"/>
      <c r="AC7" s="163"/>
      <c r="AD7" s="163"/>
      <c r="AE7" s="164"/>
      <c r="AF7" s="189" t="s">
        <v>97</v>
      </c>
      <c r="AG7" s="30"/>
      <c r="AH7" s="30">
        <v>60</v>
      </c>
      <c r="AI7" s="16">
        <v>12</v>
      </c>
      <c r="AJ7" s="16">
        <v>48</v>
      </c>
      <c r="AK7" s="16">
        <v>2</v>
      </c>
      <c r="AL7" s="16">
        <v>2</v>
      </c>
    </row>
    <row r="8" spans="1:38" ht="31" x14ac:dyDescent="0.35">
      <c r="A8" s="27">
        <v>4</v>
      </c>
      <c r="B8" s="165"/>
      <c r="C8" s="18" t="s">
        <v>28</v>
      </c>
      <c r="D8" s="18">
        <v>78</v>
      </c>
      <c r="E8" s="83"/>
      <c r="F8" s="84">
        <v>60</v>
      </c>
      <c r="G8" s="88">
        <v>15</v>
      </c>
      <c r="H8" s="88">
        <v>30</v>
      </c>
      <c r="I8" s="27">
        <v>2</v>
      </c>
      <c r="J8" s="27">
        <v>2</v>
      </c>
      <c r="K8" s="28" t="s">
        <v>36</v>
      </c>
      <c r="L8" s="84"/>
      <c r="M8" s="84">
        <v>60</v>
      </c>
      <c r="N8" s="27">
        <v>15</v>
      </c>
      <c r="O8" s="27">
        <v>30</v>
      </c>
      <c r="P8" s="27">
        <v>2</v>
      </c>
      <c r="Q8" s="27">
        <v>2</v>
      </c>
      <c r="R8" s="27"/>
      <c r="S8" s="27"/>
      <c r="T8" s="27"/>
      <c r="U8" s="27"/>
      <c r="V8" s="27"/>
      <c r="W8" s="27"/>
      <c r="X8" s="101"/>
      <c r="Y8" s="162"/>
      <c r="Z8" s="163"/>
      <c r="AA8" s="163"/>
      <c r="AB8" s="163"/>
      <c r="AC8" s="163"/>
      <c r="AD8" s="163"/>
      <c r="AE8" s="164"/>
      <c r="AF8" s="189" t="s">
        <v>98</v>
      </c>
      <c r="AG8" s="30"/>
      <c r="AH8" s="30">
        <v>60</v>
      </c>
      <c r="AI8" s="16">
        <v>12</v>
      </c>
      <c r="AJ8" s="16">
        <v>48</v>
      </c>
      <c r="AK8" s="16">
        <v>2</v>
      </c>
      <c r="AL8" s="16">
        <v>2</v>
      </c>
    </row>
    <row r="9" spans="1:38" ht="45.75" customHeight="1" x14ac:dyDescent="0.35">
      <c r="A9" s="27">
        <v>5</v>
      </c>
      <c r="B9" s="165"/>
      <c r="C9" s="18" t="s">
        <v>33</v>
      </c>
      <c r="D9" s="18">
        <v>79</v>
      </c>
      <c r="E9" s="84"/>
      <c r="F9" s="84">
        <v>60</v>
      </c>
      <c r="G9" s="88">
        <v>15</v>
      </c>
      <c r="H9" s="88">
        <v>30</v>
      </c>
      <c r="I9" s="27">
        <v>2</v>
      </c>
      <c r="J9" s="27">
        <v>2</v>
      </c>
      <c r="K9" s="28" t="s">
        <v>38</v>
      </c>
      <c r="L9" s="92"/>
      <c r="M9" s="84">
        <v>60</v>
      </c>
      <c r="N9" s="27">
        <v>15</v>
      </c>
      <c r="O9" s="27">
        <v>30</v>
      </c>
      <c r="P9" s="27">
        <v>2</v>
      </c>
      <c r="Q9" s="27">
        <v>2</v>
      </c>
      <c r="R9" s="27"/>
      <c r="S9" s="27"/>
      <c r="T9" s="27"/>
      <c r="U9" s="27"/>
      <c r="V9" s="27"/>
      <c r="W9" s="27"/>
      <c r="X9" s="101"/>
      <c r="Y9" s="162"/>
      <c r="Z9" s="163"/>
      <c r="AA9" s="163"/>
      <c r="AB9" s="163"/>
      <c r="AC9" s="163"/>
      <c r="AD9" s="163"/>
      <c r="AE9" s="164"/>
      <c r="AF9" s="182" t="s">
        <v>99</v>
      </c>
      <c r="AG9" s="30"/>
      <c r="AH9" s="30">
        <v>450</v>
      </c>
      <c r="AI9" s="16"/>
      <c r="AJ9" s="16"/>
      <c r="AK9" s="16">
        <v>5</v>
      </c>
      <c r="AL9" s="16">
        <v>7</v>
      </c>
    </row>
    <row r="10" spans="1:38" ht="52.5" customHeight="1" x14ac:dyDescent="0.35">
      <c r="A10" s="27">
        <v>6</v>
      </c>
      <c r="B10" s="165"/>
      <c r="C10" s="19" t="s">
        <v>40</v>
      </c>
      <c r="D10" s="19">
        <v>80</v>
      </c>
      <c r="E10" s="85"/>
      <c r="F10" s="84">
        <v>60</v>
      </c>
      <c r="G10" s="88">
        <v>15</v>
      </c>
      <c r="H10" s="88">
        <v>30</v>
      </c>
      <c r="I10" s="27">
        <v>2</v>
      </c>
      <c r="J10" s="27">
        <v>2</v>
      </c>
      <c r="K10" s="21" t="s">
        <v>42</v>
      </c>
      <c r="L10" s="92"/>
      <c r="M10" s="84">
        <v>60</v>
      </c>
      <c r="N10" s="27">
        <v>15</v>
      </c>
      <c r="O10" s="27">
        <v>30</v>
      </c>
      <c r="P10" s="27">
        <v>2</v>
      </c>
      <c r="Q10" s="27">
        <v>2</v>
      </c>
      <c r="R10" s="27"/>
      <c r="S10" s="27"/>
      <c r="T10" s="27"/>
      <c r="U10" s="27"/>
      <c r="V10" s="27"/>
      <c r="W10" s="27"/>
      <c r="X10" s="101"/>
      <c r="Y10" s="162"/>
      <c r="Z10" s="163"/>
      <c r="AA10" s="163"/>
      <c r="AB10" s="163"/>
      <c r="AC10" s="163"/>
      <c r="AD10" s="163"/>
      <c r="AE10" s="164"/>
      <c r="AF10" s="182" t="s">
        <v>100</v>
      </c>
      <c r="AG10" s="30"/>
      <c r="AH10" s="30"/>
      <c r="AI10" s="16"/>
      <c r="AJ10" s="16">
        <v>360</v>
      </c>
      <c r="AK10" s="16"/>
      <c r="AL10" s="16">
        <v>5</v>
      </c>
    </row>
    <row r="11" spans="1:38" ht="52.5" customHeight="1" x14ac:dyDescent="0.35">
      <c r="A11" s="27">
        <v>7</v>
      </c>
      <c r="B11" s="165"/>
      <c r="C11" s="55" t="s">
        <v>41</v>
      </c>
      <c r="D11" s="55">
        <v>81</v>
      </c>
      <c r="E11" s="89"/>
      <c r="F11" s="90">
        <v>60</v>
      </c>
      <c r="G11" s="94">
        <v>15</v>
      </c>
      <c r="H11" s="94">
        <v>30</v>
      </c>
      <c r="I11" s="56">
        <v>2</v>
      </c>
      <c r="J11" s="56">
        <v>2</v>
      </c>
      <c r="K11" s="57" t="s">
        <v>34</v>
      </c>
      <c r="L11" s="93"/>
      <c r="M11" s="93">
        <v>60</v>
      </c>
      <c r="N11" s="58"/>
      <c r="O11" s="58" t="s">
        <v>35</v>
      </c>
      <c r="P11" s="58">
        <v>2</v>
      </c>
      <c r="Q11" s="58">
        <v>0</v>
      </c>
      <c r="R11" s="30"/>
      <c r="S11" s="30"/>
      <c r="T11" s="30"/>
      <c r="U11" s="30"/>
      <c r="V11" s="30"/>
      <c r="W11" s="30"/>
      <c r="X11" s="98"/>
      <c r="Y11" s="162"/>
      <c r="Z11" s="163"/>
      <c r="AA11" s="163"/>
      <c r="AB11" s="163"/>
      <c r="AC11" s="163"/>
      <c r="AD11" s="163"/>
      <c r="AE11" s="164"/>
      <c r="AF11" s="30"/>
      <c r="AG11" s="30"/>
      <c r="AH11" s="30"/>
      <c r="AI11" s="16"/>
      <c r="AJ11" s="16"/>
      <c r="AK11" s="16"/>
      <c r="AL11" s="16"/>
    </row>
    <row r="12" spans="1:38" ht="52.5" customHeight="1" x14ac:dyDescent="0.35">
      <c r="A12" s="27"/>
      <c r="B12" s="165"/>
      <c r="C12" s="64" t="s">
        <v>59</v>
      </c>
      <c r="D12" s="17">
        <v>49</v>
      </c>
      <c r="E12" s="65"/>
      <c r="F12" s="63" t="s">
        <v>57</v>
      </c>
      <c r="G12" s="20"/>
      <c r="H12" s="20"/>
      <c r="I12" s="20"/>
      <c r="J12" s="69">
        <v>83</v>
      </c>
      <c r="K12" s="191" t="s">
        <v>61</v>
      </c>
      <c r="L12" s="66" t="s">
        <v>62</v>
      </c>
      <c r="M12" s="29"/>
      <c r="N12" s="29"/>
      <c r="O12" s="29"/>
      <c r="P12" s="29"/>
      <c r="Q12" s="29"/>
      <c r="R12" s="182" t="s">
        <v>85</v>
      </c>
      <c r="S12" s="29"/>
      <c r="T12" s="29">
        <v>6</v>
      </c>
      <c r="U12" s="29"/>
      <c r="V12" s="29">
        <v>9</v>
      </c>
      <c r="W12" s="29"/>
      <c r="X12" s="102"/>
      <c r="Y12" s="182" t="s">
        <v>85</v>
      </c>
      <c r="Z12" s="184"/>
      <c r="AA12" s="184">
        <v>5</v>
      </c>
      <c r="AB12" s="184"/>
      <c r="AC12" s="184">
        <v>8</v>
      </c>
      <c r="AD12" s="184"/>
      <c r="AE12" s="185"/>
      <c r="AF12" s="30"/>
      <c r="AG12" s="30"/>
      <c r="AH12" s="30"/>
      <c r="AI12" s="16"/>
      <c r="AJ12" s="16"/>
      <c r="AK12" s="16"/>
      <c r="AL12" s="16"/>
    </row>
    <row r="13" spans="1:38" ht="52.5" customHeight="1" x14ac:dyDescent="0.35">
      <c r="A13" s="27"/>
      <c r="B13" s="165"/>
      <c r="C13" s="64" t="s">
        <v>58</v>
      </c>
      <c r="D13" s="17">
        <v>82</v>
      </c>
      <c r="E13" s="65"/>
      <c r="F13" s="63" t="s">
        <v>60</v>
      </c>
      <c r="G13" s="20"/>
      <c r="H13" s="20"/>
      <c r="I13" s="20"/>
      <c r="J13" s="20"/>
      <c r="K13" s="21"/>
      <c r="L13" s="29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103"/>
      <c r="Y13" s="183"/>
      <c r="Z13" s="184"/>
      <c r="AA13" s="184"/>
      <c r="AB13" s="184"/>
      <c r="AC13" s="184"/>
      <c r="AD13" s="184"/>
      <c r="AE13" s="185"/>
      <c r="AF13" s="30"/>
      <c r="AG13" s="30"/>
      <c r="AH13" s="30"/>
      <c r="AI13" s="16"/>
      <c r="AJ13" s="16"/>
      <c r="AK13" s="16"/>
      <c r="AL13" s="16"/>
    </row>
    <row r="14" spans="1:38" ht="52.5" customHeight="1" x14ac:dyDescent="0.35">
      <c r="A14" s="27">
        <v>8</v>
      </c>
      <c r="B14" s="165"/>
      <c r="C14" s="172" t="s">
        <v>45</v>
      </c>
      <c r="D14" s="173"/>
      <c r="E14" s="173"/>
      <c r="F14" s="173"/>
      <c r="G14" s="173"/>
      <c r="H14" s="174"/>
      <c r="I14" s="59">
        <f>SUM(I5:I11)</f>
        <v>16</v>
      </c>
      <c r="J14" s="59">
        <f>SUM(J5:J11)</f>
        <v>16</v>
      </c>
      <c r="K14" s="60" t="s">
        <v>43</v>
      </c>
      <c r="L14" s="61"/>
      <c r="M14" s="62">
        <v>60</v>
      </c>
      <c r="N14" s="62">
        <v>15</v>
      </c>
      <c r="O14" s="62">
        <v>30</v>
      </c>
      <c r="P14" s="62">
        <v>2</v>
      </c>
      <c r="Q14" s="62">
        <v>2</v>
      </c>
      <c r="R14" s="27"/>
      <c r="S14" s="27"/>
      <c r="T14" s="27"/>
      <c r="U14" s="27"/>
      <c r="V14" s="27"/>
      <c r="W14" s="27"/>
      <c r="X14" s="101"/>
      <c r="Y14" s="183"/>
      <c r="Z14" s="184"/>
      <c r="AA14" s="184"/>
      <c r="AB14" s="184"/>
      <c r="AC14" s="184"/>
      <c r="AD14" s="184"/>
      <c r="AE14" s="185"/>
      <c r="AF14" s="30"/>
      <c r="AG14" s="30"/>
      <c r="AH14" s="30"/>
      <c r="AI14" s="16"/>
      <c r="AJ14" s="16"/>
      <c r="AK14" s="16"/>
      <c r="AL14" s="16"/>
    </row>
    <row r="15" spans="1:38" ht="15.5" x14ac:dyDescent="0.35">
      <c r="A15" s="38"/>
      <c r="B15" s="34"/>
      <c r="C15" s="34"/>
      <c r="D15" s="34"/>
      <c r="E15" s="34"/>
      <c r="F15" s="34"/>
      <c r="G15" s="34"/>
      <c r="H15" s="34"/>
      <c r="I15" s="34"/>
      <c r="J15" s="34"/>
      <c r="K15" s="175" t="s">
        <v>45</v>
      </c>
      <c r="L15" s="176"/>
      <c r="M15" s="176"/>
      <c r="N15" s="176"/>
      <c r="O15" s="177"/>
      <c r="P15" s="35">
        <f>SUM(P5:P14)</f>
        <v>17</v>
      </c>
      <c r="Q15" s="35">
        <f>SUM(Q5:Q14)</f>
        <v>17</v>
      </c>
      <c r="R15" s="104"/>
      <c r="S15" s="104"/>
      <c r="T15" s="104"/>
      <c r="U15" s="104"/>
      <c r="V15" s="104"/>
      <c r="W15" s="104"/>
      <c r="X15" s="104"/>
      <c r="Y15" s="186"/>
      <c r="Z15" s="187"/>
      <c r="AA15" s="187"/>
      <c r="AB15" s="187"/>
      <c r="AC15" s="187"/>
      <c r="AD15" s="187"/>
      <c r="AE15" s="188"/>
      <c r="AF15" s="30"/>
      <c r="AG15" s="30"/>
      <c r="AH15" s="30"/>
      <c r="AI15" s="16"/>
      <c r="AJ15" s="16"/>
      <c r="AK15" s="16"/>
      <c r="AL15" s="16"/>
    </row>
    <row r="16" spans="1:38" ht="15.5" x14ac:dyDescent="0.35">
      <c r="A16" s="38"/>
      <c r="B16" s="34"/>
      <c r="C16" s="34"/>
      <c r="D16" s="34"/>
      <c r="E16" s="34"/>
      <c r="F16" s="34"/>
      <c r="G16" s="34"/>
      <c r="H16" s="34"/>
      <c r="I16" s="34"/>
      <c r="J16" s="34"/>
      <c r="K16" s="34"/>
      <c r="L16" s="30"/>
      <c r="M16" s="30"/>
      <c r="N16" s="30"/>
      <c r="O16" s="30"/>
      <c r="P16" s="35"/>
      <c r="Q16" s="35"/>
      <c r="R16" s="35"/>
      <c r="S16" s="35"/>
      <c r="T16" s="35"/>
      <c r="U16" s="35"/>
      <c r="V16" s="35"/>
      <c r="W16" s="35"/>
      <c r="X16" s="35"/>
      <c r="Y16" s="34"/>
      <c r="Z16" s="34"/>
      <c r="AA16" s="34"/>
      <c r="AB16" s="34"/>
      <c r="AC16" s="34"/>
      <c r="AD16" s="34"/>
      <c r="AE16" s="34"/>
      <c r="AF16" s="108"/>
      <c r="AG16" s="108"/>
      <c r="AH16" s="108"/>
      <c r="AI16" s="31"/>
    </row>
    <row r="17" spans="1:34" x14ac:dyDescent="0.35">
      <c r="A17" s="23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105"/>
      <c r="S17" s="105"/>
      <c r="T17" s="105"/>
      <c r="U17" s="105"/>
      <c r="V17" s="105"/>
      <c r="W17" s="105"/>
      <c r="X17" s="105"/>
      <c r="Y17" s="169"/>
      <c r="Z17" s="170"/>
      <c r="AA17" s="170"/>
      <c r="AB17" s="170"/>
      <c r="AC17" s="171"/>
      <c r="AD17" s="41"/>
      <c r="AE17" s="41"/>
      <c r="AF17" s="109"/>
      <c r="AG17" s="109"/>
      <c r="AH17" s="109"/>
    </row>
    <row r="18" spans="1:34" ht="16.5" x14ac:dyDescent="0.35">
      <c r="A18" s="23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19"/>
      <c r="Z18" s="22"/>
      <c r="AA18" s="22"/>
      <c r="AB18" s="22"/>
      <c r="AC18" s="22"/>
      <c r="AD18" s="24"/>
      <c r="AE18" s="24"/>
      <c r="AF18" s="110"/>
      <c r="AG18" s="110"/>
      <c r="AH18" s="110"/>
    </row>
    <row r="19" spans="1:34" ht="16.5" x14ac:dyDescent="0.35">
      <c r="A19" s="23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6"/>
      <c r="Z19" s="39"/>
      <c r="AA19" s="24"/>
      <c r="AB19" s="24"/>
      <c r="AC19" s="24"/>
      <c r="AD19" s="24"/>
      <c r="AE19" s="24"/>
      <c r="AF19" s="110"/>
      <c r="AG19" s="110"/>
      <c r="AH19" s="110"/>
    </row>
    <row r="20" spans="1:34" x14ac:dyDescent="0.35">
      <c r="A20" s="23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105"/>
      <c r="S20" s="105"/>
      <c r="T20" s="105"/>
      <c r="U20" s="105"/>
      <c r="V20" s="105"/>
      <c r="W20" s="105"/>
      <c r="X20" s="105"/>
      <c r="Y20" s="166"/>
      <c r="Z20" s="167"/>
      <c r="AA20" s="167"/>
      <c r="AB20" s="167"/>
      <c r="AC20" s="168"/>
      <c r="AD20" s="40"/>
      <c r="AE20" s="40"/>
      <c r="AF20" s="111"/>
      <c r="AG20" s="111"/>
      <c r="AH20" s="111"/>
    </row>
    <row r="22" spans="1:34" x14ac:dyDescent="0.35">
      <c r="B22" s="37" t="s">
        <v>77</v>
      </c>
    </row>
    <row r="23" spans="1:34" x14ac:dyDescent="0.35">
      <c r="B23" s="37" t="s">
        <v>79</v>
      </c>
    </row>
    <row r="24" spans="1:34" x14ac:dyDescent="0.35">
      <c r="B24" s="37" t="s">
        <v>84</v>
      </c>
    </row>
    <row r="25" spans="1:34" x14ac:dyDescent="0.35">
      <c r="B25" s="179" t="s">
        <v>80</v>
      </c>
    </row>
    <row r="26" spans="1:34" x14ac:dyDescent="0.35">
      <c r="B26" s="179" t="s">
        <v>93</v>
      </c>
    </row>
    <row r="27" spans="1:34" x14ac:dyDescent="0.35">
      <c r="B27" s="179" t="s">
        <v>87</v>
      </c>
    </row>
    <row r="29" spans="1:34" x14ac:dyDescent="0.35">
      <c r="B29" s="37" t="s">
        <v>81</v>
      </c>
    </row>
    <row r="30" spans="1:34" x14ac:dyDescent="0.35">
      <c r="B30" s="37" t="s">
        <v>78</v>
      </c>
    </row>
    <row r="31" spans="1:34" x14ac:dyDescent="0.35">
      <c r="B31" s="37" t="s">
        <v>82</v>
      </c>
    </row>
    <row r="32" spans="1:34" x14ac:dyDescent="0.35">
      <c r="B32" s="179" t="s">
        <v>80</v>
      </c>
    </row>
    <row r="33" spans="2:2" x14ac:dyDescent="0.35">
      <c r="B33" s="180" t="s">
        <v>92</v>
      </c>
    </row>
    <row r="34" spans="2:2" x14ac:dyDescent="0.35">
      <c r="B34" s="181" t="s">
        <v>83</v>
      </c>
    </row>
    <row r="35" spans="2:2" x14ac:dyDescent="0.35">
      <c r="B35" s="181"/>
    </row>
    <row r="36" spans="2:2" x14ac:dyDescent="0.35">
      <c r="B36" s="37" t="s">
        <v>106</v>
      </c>
    </row>
    <row r="38" spans="2:2" x14ac:dyDescent="0.35">
      <c r="B38" s="37" t="s">
        <v>86</v>
      </c>
    </row>
    <row r="39" spans="2:2" x14ac:dyDescent="0.35">
      <c r="B39" s="37" t="s">
        <v>78</v>
      </c>
    </row>
    <row r="40" spans="2:2" x14ac:dyDescent="0.35">
      <c r="B40" s="181" t="s">
        <v>88</v>
      </c>
    </row>
    <row r="41" spans="2:2" x14ac:dyDescent="0.35">
      <c r="B41" s="180" t="s">
        <v>91</v>
      </c>
    </row>
    <row r="43" spans="2:2" x14ac:dyDescent="0.35">
      <c r="B43" s="37" t="s">
        <v>89</v>
      </c>
    </row>
    <row r="44" spans="2:2" x14ac:dyDescent="0.35">
      <c r="B44" s="180" t="s">
        <v>90</v>
      </c>
    </row>
    <row r="46" spans="2:2" x14ac:dyDescent="0.35">
      <c r="B46" s="37" t="s">
        <v>101</v>
      </c>
    </row>
    <row r="47" spans="2:2" x14ac:dyDescent="0.35">
      <c r="B47" s="37" t="s">
        <v>102</v>
      </c>
    </row>
    <row r="48" spans="2:2" x14ac:dyDescent="0.35">
      <c r="B48" s="179" t="s">
        <v>103</v>
      </c>
    </row>
    <row r="49" spans="2:2" x14ac:dyDescent="0.35">
      <c r="B49" s="180" t="s">
        <v>104</v>
      </c>
    </row>
  </sheetData>
  <mergeCells count="49">
    <mergeCell ref="N3:O3"/>
    <mergeCell ref="I3:I4"/>
    <mergeCell ref="Y5:AE11"/>
    <mergeCell ref="A1:A4"/>
    <mergeCell ref="B1:B4"/>
    <mergeCell ref="C2:C4"/>
    <mergeCell ref="C1:J1"/>
    <mergeCell ref="E2:H2"/>
    <mergeCell ref="E3:F3"/>
    <mergeCell ref="I2:J2"/>
    <mergeCell ref="G3:H3"/>
    <mergeCell ref="D2:D4"/>
    <mergeCell ref="Y1:AE1"/>
    <mergeCell ref="Y2:Y4"/>
    <mergeCell ref="Z2:AC2"/>
    <mergeCell ref="AD2:AE2"/>
    <mergeCell ref="Z3:AA3"/>
    <mergeCell ref="AB3:AC3"/>
    <mergeCell ref="AD3:AD4"/>
    <mergeCell ref="AE3:AE4"/>
    <mergeCell ref="B5:B14"/>
    <mergeCell ref="Y20:AC20"/>
    <mergeCell ref="Y17:AC17"/>
    <mergeCell ref="C14:H14"/>
    <mergeCell ref="K15:O15"/>
    <mergeCell ref="J3:J4"/>
    <mergeCell ref="P3:P4"/>
    <mergeCell ref="Q3:Q4"/>
    <mergeCell ref="R1:X1"/>
    <mergeCell ref="R2:R4"/>
    <mergeCell ref="S2:V2"/>
    <mergeCell ref="W2:X2"/>
    <mergeCell ref="S3:T3"/>
    <mergeCell ref="U3:V3"/>
    <mergeCell ref="W3:W4"/>
    <mergeCell ref="X3:X4"/>
    <mergeCell ref="K1:Q1"/>
    <mergeCell ref="K2:K4"/>
    <mergeCell ref="L2:O2"/>
    <mergeCell ref="P2:Q2"/>
    <mergeCell ref="L3:M3"/>
    <mergeCell ref="AF1:AL1"/>
    <mergeCell ref="AF2:AF4"/>
    <mergeCell ref="AG2:AJ2"/>
    <mergeCell ref="AK2:AL2"/>
    <mergeCell ref="AG3:AH3"/>
    <mergeCell ref="AI3:AJ3"/>
    <mergeCell ref="AK3:AK4"/>
    <mergeCell ref="AL3:AL4"/>
  </mergeCells>
  <pageMargins left="0.7" right="0.7" top="0.75" bottom="0.75" header="0.3" footer="0.3"/>
  <pageSetup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zoomScale="115" zoomScaleNormal="115" workbookViewId="0">
      <selection activeCell="H13" sqref="H13"/>
    </sheetView>
  </sheetViews>
  <sheetFormatPr defaultRowHeight="14.5" x14ac:dyDescent="0.35"/>
  <cols>
    <col min="1" max="1" width="6.453125" customWidth="1"/>
    <col min="2" max="2" width="15" customWidth="1"/>
    <col min="3" max="3" width="24.1796875" customWidth="1"/>
    <col min="4" max="4" width="5.54296875" customWidth="1"/>
    <col min="5" max="5" width="5" customWidth="1"/>
    <col min="6" max="6" width="4.453125" customWidth="1"/>
    <col min="7" max="7" width="4.81640625" customWidth="1"/>
    <col min="8" max="8" width="6.1796875" customWidth="1"/>
    <col min="9" max="9" width="7.1796875" customWidth="1"/>
    <col min="10" max="10" width="18.1796875" customWidth="1"/>
    <col min="11" max="12" width="5.81640625" customWidth="1"/>
    <col min="13" max="14" width="5.1796875" customWidth="1"/>
    <col min="15" max="16" width="6.7265625" customWidth="1"/>
    <col min="17" max="17" width="21.26953125" customWidth="1"/>
    <col min="18" max="21" width="4.7265625" customWidth="1"/>
    <col min="22" max="23" width="5.81640625" customWidth="1"/>
  </cols>
  <sheetData>
    <row r="1" spans="1:23" ht="15.5" x14ac:dyDescent="0.35">
      <c r="A1" s="154" t="s">
        <v>1</v>
      </c>
      <c r="B1" s="154" t="s">
        <v>7</v>
      </c>
      <c r="C1" s="150" t="s">
        <v>2</v>
      </c>
      <c r="D1" s="151"/>
      <c r="E1" s="151"/>
      <c r="F1" s="151"/>
      <c r="G1" s="151"/>
      <c r="H1" s="151"/>
      <c r="I1" s="152"/>
      <c r="J1" s="146" t="s">
        <v>3</v>
      </c>
      <c r="K1" s="147"/>
      <c r="L1" s="147"/>
      <c r="M1" s="147"/>
      <c r="N1" s="147"/>
      <c r="O1" s="147"/>
      <c r="P1" s="147"/>
      <c r="Q1" s="146" t="s">
        <v>5</v>
      </c>
      <c r="R1" s="147"/>
      <c r="S1" s="147"/>
      <c r="T1" s="147"/>
      <c r="U1" s="147"/>
      <c r="V1" s="147"/>
      <c r="W1" s="147"/>
    </row>
    <row r="2" spans="1:23" ht="15.5" x14ac:dyDescent="0.35">
      <c r="A2" s="155"/>
      <c r="B2" s="155"/>
      <c r="C2" s="154" t="s">
        <v>24</v>
      </c>
      <c r="D2" s="153" t="s">
        <v>26</v>
      </c>
      <c r="E2" s="153"/>
      <c r="F2" s="153"/>
      <c r="G2" s="153"/>
      <c r="H2" s="153" t="s">
        <v>25</v>
      </c>
      <c r="I2" s="153"/>
      <c r="J2" s="148" t="s">
        <v>27</v>
      </c>
      <c r="K2" s="150" t="s">
        <v>26</v>
      </c>
      <c r="L2" s="151"/>
      <c r="M2" s="151"/>
      <c r="N2" s="152"/>
      <c r="O2" s="153" t="s">
        <v>25</v>
      </c>
      <c r="P2" s="153"/>
      <c r="Q2" s="148" t="s">
        <v>27</v>
      </c>
      <c r="R2" s="150" t="s">
        <v>26</v>
      </c>
      <c r="S2" s="151"/>
      <c r="T2" s="151"/>
      <c r="U2" s="152"/>
      <c r="V2" s="153" t="s">
        <v>25</v>
      </c>
      <c r="W2" s="153"/>
    </row>
    <row r="3" spans="1:23" ht="15.5" x14ac:dyDescent="0.35">
      <c r="A3" s="155"/>
      <c r="B3" s="155"/>
      <c r="C3" s="155"/>
      <c r="D3" s="153">
        <v>2022</v>
      </c>
      <c r="E3" s="153"/>
      <c r="F3" s="153">
        <v>2023</v>
      </c>
      <c r="G3" s="153"/>
      <c r="H3" s="154">
        <v>2022</v>
      </c>
      <c r="I3" s="154">
        <v>2023</v>
      </c>
      <c r="J3" s="149"/>
      <c r="K3" s="153">
        <v>2022</v>
      </c>
      <c r="L3" s="153"/>
      <c r="M3" s="153">
        <v>2023</v>
      </c>
      <c r="N3" s="153"/>
      <c r="O3" s="154">
        <v>2022</v>
      </c>
      <c r="P3" s="154">
        <v>2023</v>
      </c>
      <c r="Q3" s="149"/>
      <c r="R3" s="153">
        <v>2022</v>
      </c>
      <c r="S3" s="153"/>
      <c r="T3" s="153">
        <v>2023</v>
      </c>
      <c r="U3" s="153"/>
      <c r="V3" s="154">
        <v>2022</v>
      </c>
      <c r="W3" s="154">
        <v>2023</v>
      </c>
    </row>
    <row r="4" spans="1:23" ht="15" x14ac:dyDescent="0.35">
      <c r="A4" s="155"/>
      <c r="B4" s="155"/>
      <c r="C4" s="155"/>
      <c r="D4" s="26" t="s">
        <v>30</v>
      </c>
      <c r="E4" s="26" t="s">
        <v>29</v>
      </c>
      <c r="F4" s="26" t="s">
        <v>30</v>
      </c>
      <c r="G4" s="26" t="s">
        <v>29</v>
      </c>
      <c r="H4" s="155"/>
      <c r="I4" s="155"/>
      <c r="J4" s="149"/>
      <c r="K4" s="26" t="s">
        <v>30</v>
      </c>
      <c r="L4" s="26" t="s">
        <v>29</v>
      </c>
      <c r="M4" s="26" t="s">
        <v>30</v>
      </c>
      <c r="N4" s="26" t="s">
        <v>29</v>
      </c>
      <c r="O4" s="155"/>
      <c r="P4" s="155"/>
      <c r="Q4" s="149"/>
      <c r="R4" s="26" t="s">
        <v>30</v>
      </c>
      <c r="S4" s="26" t="s">
        <v>29</v>
      </c>
      <c r="T4" s="26" t="s">
        <v>30</v>
      </c>
      <c r="U4" s="26" t="s">
        <v>29</v>
      </c>
      <c r="V4" s="155"/>
      <c r="W4" s="155"/>
    </row>
    <row r="5" spans="1:23" ht="31" x14ac:dyDescent="0.35">
      <c r="A5" s="16"/>
      <c r="B5" s="32" t="s">
        <v>11</v>
      </c>
      <c r="C5" s="16" t="s">
        <v>44</v>
      </c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 t="s">
        <v>44</v>
      </c>
      <c r="R5" s="16"/>
      <c r="S5" s="16"/>
      <c r="T5" s="16"/>
      <c r="U5" s="16"/>
      <c r="V5" s="16"/>
      <c r="W5" s="16"/>
    </row>
    <row r="6" spans="1:23" ht="49.5" x14ac:dyDescent="0.35">
      <c r="A6" s="16"/>
      <c r="B6" s="33" t="s">
        <v>10</v>
      </c>
      <c r="C6" s="16" t="s">
        <v>44</v>
      </c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 t="s">
        <v>44</v>
      </c>
      <c r="R6" s="16"/>
      <c r="S6" s="16"/>
      <c r="T6" s="16"/>
      <c r="U6" s="16"/>
      <c r="V6" s="16"/>
      <c r="W6" s="16"/>
    </row>
    <row r="7" spans="1:23" ht="33" x14ac:dyDescent="0.35">
      <c r="A7" s="16"/>
      <c r="B7" s="33" t="s">
        <v>9</v>
      </c>
      <c r="C7" s="16" t="s">
        <v>44</v>
      </c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 t="s">
        <v>44</v>
      </c>
      <c r="R7" s="16"/>
      <c r="S7" s="16"/>
      <c r="T7" s="16"/>
      <c r="U7" s="16"/>
      <c r="V7" s="16"/>
      <c r="W7" s="16"/>
    </row>
    <row r="8" spans="1:23" ht="49.5" x14ac:dyDescent="0.35">
      <c r="A8" s="16"/>
      <c r="B8" s="33" t="s">
        <v>8</v>
      </c>
      <c r="C8" s="16" t="s">
        <v>44</v>
      </c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 t="s">
        <v>44</v>
      </c>
      <c r="R8" s="16"/>
      <c r="S8" s="16"/>
      <c r="T8" s="16"/>
      <c r="U8" s="16"/>
      <c r="V8" s="16"/>
      <c r="W8" s="16"/>
    </row>
  </sheetData>
  <mergeCells count="26">
    <mergeCell ref="Q1:W1"/>
    <mergeCell ref="C2:C4"/>
    <mergeCell ref="D2:G2"/>
    <mergeCell ref="H2:I2"/>
    <mergeCell ref="J2:J4"/>
    <mergeCell ref="K2:N2"/>
    <mergeCell ref="M3:N3"/>
    <mergeCell ref="W3:W4"/>
    <mergeCell ref="Q2:Q4"/>
    <mergeCell ref="R2:U2"/>
    <mergeCell ref="V2:W2"/>
    <mergeCell ref="R3:S3"/>
    <mergeCell ref="T3:U3"/>
    <mergeCell ref="V3:V4"/>
    <mergeCell ref="A1:A4"/>
    <mergeCell ref="B1:B4"/>
    <mergeCell ref="C1:I1"/>
    <mergeCell ref="J1:P1"/>
    <mergeCell ref="D3:E3"/>
    <mergeCell ref="F3:G3"/>
    <mergeCell ref="H3:H4"/>
    <mergeCell ref="I3:I4"/>
    <mergeCell ref="K3:L3"/>
    <mergeCell ref="O2:P2"/>
    <mergeCell ref="O3:O4"/>
    <mergeCell ref="P3:P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Sheet1</vt:lpstr>
      <vt:lpstr>F2</vt:lpstr>
      <vt:lpstr>F3</vt:lpstr>
      <vt:lpstr>Ô TÔ</vt:lpstr>
      <vt:lpstr>NHIET LANH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chung-dt</dc:creator>
  <cp:lastModifiedBy>Laptop Dell</cp:lastModifiedBy>
  <dcterms:created xsi:type="dcterms:W3CDTF">2023-04-03T06:51:46Z</dcterms:created>
  <dcterms:modified xsi:type="dcterms:W3CDTF">2025-05-16T16:21:11Z</dcterms:modified>
</cp:coreProperties>
</file>