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admin\OneDrive - Industrial University of HoChiMinh City\Desktop\"/>
    </mc:Choice>
  </mc:AlternateContent>
  <bookViews>
    <workbookView xWindow="0" yWindow="0" windowWidth="28800" windowHeight="11205"/>
  </bookViews>
  <sheets>
    <sheet name="BIÊN BẢN HỌP LỚP" sheetId="1" r:id="rId1"/>
  </sheets>
  <definedNames>
    <definedName name="_xlnm.Print_Titles" localSheetId="0">'BIÊN BẢN HỌP LỚP'!$20:$21</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42" i="1" l="1"/>
  <c r="G43" i="1"/>
  <c r="G44" i="1"/>
  <c r="G45" i="1"/>
  <c r="G46" i="1"/>
  <c r="G47" i="1"/>
  <c r="G48" i="1"/>
  <c r="G49" i="1"/>
  <c r="G50" i="1"/>
  <c r="G51" i="1"/>
  <c r="G52" i="1"/>
  <c r="G53" i="1"/>
  <c r="G38" i="1" l="1"/>
  <c r="G32" i="1"/>
  <c r="G41" i="1"/>
  <c r="G40" i="1" l="1"/>
  <c r="G35" i="1"/>
  <c r="G30" i="1"/>
  <c r="G26" i="1"/>
  <c r="G39" i="1"/>
  <c r="G34" i="1"/>
  <c r="G29" i="1"/>
  <c r="G37" i="1"/>
  <c r="G33" i="1"/>
  <c r="G28" i="1"/>
  <c r="G36" i="1"/>
  <c r="G31" i="1"/>
  <c r="G27" i="1"/>
  <c r="G23" i="1" l="1"/>
  <c r="G24" i="1"/>
  <c r="G25" i="1"/>
  <c r="G22" i="1"/>
  <c r="D62" i="1" l="1"/>
  <c r="F62" i="1" s="1"/>
  <c r="D61" i="1"/>
  <c r="F61" i="1" s="1"/>
  <c r="D57" i="1"/>
  <c r="F57" i="1" s="1"/>
  <c r="D59" i="1"/>
  <c r="F59" i="1" s="1"/>
  <c r="D58" i="1"/>
  <c r="F58" i="1" s="1"/>
  <c r="D60" i="1"/>
  <c r="F60" i="1" s="1"/>
</calcChain>
</file>

<file path=xl/sharedStrings.xml><?xml version="1.0" encoding="utf-8"?>
<sst xmlns="http://schemas.openxmlformats.org/spreadsheetml/2006/main" count="182" uniqueCount="174">
  <si>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</si>
  <si>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</si>
  <si>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</si>
  <si>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</si>
  <si>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</si>
  <si>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</si>
  <si>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</si>
  <si>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</si>
  <si>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</si>
  <si>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</si>
  <si>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</si>
  <si>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</si>
  <si>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</si>
  <si>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</si>
  <si>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</si>
  <si>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</si>
  <si>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</si>
  <si>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</si>
  <si>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</si>
  <si>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</si>
  <si>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XẾP LOẠI</t>
  </si>
  <si>
    <t>SỐ LƯỢNG</t>
  </si>
  <si>
    <t>TỶ LỆ</t>
  </si>
  <si>
    <t>Xuất sắc</t>
  </si>
  <si>
    <t>Tốt</t>
  </si>
  <si>
    <t>Khá</t>
  </si>
  <si>
    <t>Trung bình</t>
  </si>
  <si>
    <t>Yếu</t>
  </si>
  <si>
    <t>THƯ KÝ</t>
  </si>
  <si>
    <t>CHỦ TỌA</t>
  </si>
  <si>
    <t>Ý KIẾN CỦA LÃNH ĐẠO KHOA</t>
  </si>
  <si>
    <t>01</t>
  </si>
  <si>
    <t>02</t>
  </si>
  <si>
    <t>03</t>
  </si>
  <si>
    <t>04</t>
  </si>
  <si>
    <t>Không xếp loại</t>
  </si>
  <si>
    <t>KHOA CÔNG NGHỆ THÔNG TIN</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</si>
  <si>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</si>
  <si>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</si>
  <si>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</si>
  <si>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</si>
  <si>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</si>
  <si>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</si>
  <si>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</si>
  <si>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</si>
  <si>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</si>
  <si>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</si>
  <si>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</si>
  <si>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</si>
  <si>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</si>
  <si>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</si>
  <si>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</si>
  <si>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</si>
  <si>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</si>
  <si>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</si>
  <si>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</si>
  <si>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</si>
  <si>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</si>
  <si>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</si>
  <si>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</si>
  <si>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</si>
  <si>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</si>
  <si>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</si>
  <si>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</si>
  <si>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</si>
  <si>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Bảo</t>
  </si>
  <si>
    <t>Huy</t>
  </si>
  <si>
    <t>Khoa</t>
  </si>
  <si>
    <t>Minh</t>
  </si>
  <si>
    <t>Anh</t>
  </si>
  <si>
    <t>Quân</t>
  </si>
  <si>
    <t>Nguyễn Thành</t>
  </si>
  <si>
    <t>Nguyễn Minh</t>
  </si>
  <si>
    <t>Lan</t>
  </si>
  <si>
    <t>Phương</t>
  </si>
  <si>
    <t>Quỳnh</t>
  </si>
  <si>
    <t>Thi</t>
  </si>
  <si>
    <t>NĂM HỌC: 2024-2025</t>
  </si>
  <si>
    <t>Tỷ lệ % đồng ý</t>
  </si>
  <si>
    <t>………………………………………………………………..………………………………………
……………………………………………………..…………………………………………………</t>
  </si>
  <si>
    <t>LỚP: 23C2 - ĐHĐ1</t>
  </si>
  <si>
    <t>HỌC KỲ II</t>
  </si>
  <si>
    <t xml:space="preserve">Thành phần tham dự: Tập thể lớp 23C2 - ĐHĐ1; </t>
  </si>
  <si>
    <t>23003315</t>
  </si>
  <si>
    <t>Nguyễn Phạm Duy</t>
  </si>
  <si>
    <t>23003316</t>
  </si>
  <si>
    <t>Hoàng Võ Quế</t>
  </si>
  <si>
    <t>23003317</t>
  </si>
  <si>
    <t>Hồng Chí</t>
  </si>
  <si>
    <t>23003321</t>
  </si>
  <si>
    <t>Ngụy Đức</t>
  </si>
  <si>
    <t>Hào</t>
  </si>
  <si>
    <t>23003322</t>
  </si>
  <si>
    <t>Nguyễn Hoàng Gia</t>
  </si>
  <si>
    <t>23003323</t>
  </si>
  <si>
    <t>Phan Văn</t>
  </si>
  <si>
    <t>Khải</t>
  </si>
  <si>
    <t>23003324</t>
  </si>
  <si>
    <t>Khang</t>
  </si>
  <si>
    <t>23003325</t>
  </si>
  <si>
    <t>Hồ Minh</t>
  </si>
  <si>
    <t>23003326</t>
  </si>
  <si>
    <t>Nguyễn Lê Đăng</t>
  </si>
  <si>
    <t>23003328</t>
  </si>
  <si>
    <t>Phạm Ngọc</t>
  </si>
  <si>
    <t>23003329</t>
  </si>
  <si>
    <t>Long</t>
  </si>
  <si>
    <t>23003330</t>
  </si>
  <si>
    <t>Lâm Quang</t>
  </si>
  <si>
    <t>23003331</t>
  </si>
  <si>
    <t>Đàm Nhật</t>
  </si>
  <si>
    <t>23003332</t>
  </si>
  <si>
    <t>Nguyễn Hoàng Thảo</t>
  </si>
  <si>
    <t>23003334</t>
  </si>
  <si>
    <t>Nguyễn Thị Thúy</t>
  </si>
  <si>
    <t>Nga</t>
  </si>
  <si>
    <t>23003336</t>
  </si>
  <si>
    <t>Trương Ngọc Trúc</t>
  </si>
  <si>
    <t>Như</t>
  </si>
  <si>
    <t>23003338</t>
  </si>
  <si>
    <t>Hà Ngọc Uyên</t>
  </si>
  <si>
    <t>23003339</t>
  </si>
  <si>
    <t>Trần Anh</t>
  </si>
  <si>
    <t>23003340</t>
  </si>
  <si>
    <t>Hà Nguyễn Uyên</t>
  </si>
  <si>
    <t>23003341</t>
  </si>
  <si>
    <t>Phạm Hoàng</t>
  </si>
  <si>
    <t>23003342</t>
  </si>
  <si>
    <t>Vũ Đức Anh</t>
  </si>
  <si>
    <t>23003344</t>
  </si>
  <si>
    <t>Huỳnh Nguyễn Trúc</t>
  </si>
  <si>
    <t>23003345</t>
  </si>
  <si>
    <t>Lê Nguyễn Diễm</t>
  </si>
  <si>
    <t>23003346</t>
  </si>
  <si>
    <t>Nguyễn Võ Anh</t>
  </si>
  <si>
    <t>Sơn</t>
  </si>
  <si>
    <t>23003347</t>
  </si>
  <si>
    <t>Lê Nhật</t>
  </si>
  <si>
    <t>Tân</t>
  </si>
  <si>
    <t>23003349</t>
  </si>
  <si>
    <t>Võ Quốc</t>
  </si>
  <si>
    <t>Thái</t>
  </si>
  <si>
    <t>23003350</t>
  </si>
  <si>
    <t>Trần Thị Thu</t>
  </si>
  <si>
    <t>Thảo</t>
  </si>
  <si>
    <t>23003351</t>
  </si>
  <si>
    <t>Nguyễn Vũ Mai</t>
  </si>
  <si>
    <t>23003353</t>
  </si>
  <si>
    <t>Bùi Ngọc Uyên</t>
  </si>
  <si>
    <t>Thư</t>
  </si>
  <si>
    <t>23003356</t>
  </si>
  <si>
    <t>Huỳnh Thị Kim</t>
  </si>
  <si>
    <t>Trang</t>
  </si>
  <si>
    <t>23003357</t>
  </si>
  <si>
    <t>Đỗ Quang</t>
  </si>
  <si>
    <t>Trung</t>
  </si>
  <si>
    <t>23003360</t>
  </si>
  <si>
    <t>Nguyễn Thụy Thanh</t>
  </si>
  <si>
    <t>Vy</t>
  </si>
  <si>
    <t>LT</t>
  </si>
  <si>
    <t>LPPT</t>
  </si>
  <si>
    <t>LPHT</t>
  </si>
  <si>
    <t>P. TRƯỞNG KHOA</t>
  </si>
  <si>
    <t>Bùi Thành Dũng</t>
  </si>
  <si>
    <t>Chủ tọa: Ông Bùi Thành Dũng ; Chức vụ: Cố vấn học tập;</t>
  </si>
  <si>
    <t xml:space="preserve">          Thư ký thông qua toàn văn biên bản cuộc họp, các thành viên dự họp nhất trí, không có ý kiến gì thêm.
          Cuộc họp kết thúc lúc    giờ    phút cùng ngày./.</t>
  </si>
  <si>
    <t>Thành phố Hồ Chí Minh, ngày     tháng 6 năm 2025</t>
  </si>
  <si>
    <t xml:space="preserve">Hiện diện: 31/32 SV; </t>
  </si>
  <si>
    <t>Vắng: 01 SV (Trần Anh Phương);</t>
  </si>
  <si>
    <t>Lý do: Vắng không phép.</t>
  </si>
  <si>
    <r>
      <rPr>
        <b/>
        <sz val="13"/>
        <color rgb="FF000000"/>
        <rFont val="Times New Roman"/>
        <family val="1"/>
      </rPr>
      <t xml:space="preserve">Thời gian họp: </t>
    </r>
    <r>
      <rPr>
        <sz val="13"/>
        <color rgb="FF000000"/>
        <rFont val="Times New Roman"/>
        <family val="1"/>
      </rPr>
      <t xml:space="preserve">  18    giờ  00  phút, ngày  23  tháng 6 năm 2025</t>
    </r>
  </si>
  <si>
    <r>
      <t>Địa điểm: Họp trực tuyến</t>
    </r>
    <r>
      <rPr>
        <sz val="13"/>
        <color rgb="FF000000"/>
        <rFont val="Times New Roman"/>
        <family val="1"/>
      </rPr>
      <t xml:space="preserve"> </t>
    </r>
  </si>
  <si>
    <t>Thư ký: Đỗ Quang Trung; Chức vụ: Lớp trưởng</t>
  </si>
  <si>
    <t>Đỗ Quang Trung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</si>
</sst>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i/>
      <sz val="13"/>
      <color theme="1"/>
      <name val="Times New Roman"/>
      <family val="1"/>
    </font>
    <font>
      <sz val="12"/>
      <color theme="0"/>
      <name val="Times New Roman"/>
      <family val="1"/>
    </font>
    <font>
      <b/>
      <sz val="13"/>
      <name val="Times New Roman"/>
      <family val="1"/>
    </font>
    <font>
      <sz val="12"/>
      <color indexed="8"/>
      <name val="Times New Roman"/>
      <family val="1"/>
    </font>
    <font>
      <sz val="11"/>
      <color indexed="8"/>
      <name val="Calibri"/>
      <family val="2"/>
      <charset val="163"/>
    </font>
    <font>
      <b/>
      <sz val="12"/>
      <color indexed="8"/>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2"/>
      <name val="Times New Roman"/>
      <family val="1"/>
    </font>
    <font>
      <b/>
      <sz val="13"/>
      <color rgb="FF000000"/>
      <name val="Times New Roman"/>
      <family val="1"/>
    </font>
    <font>
      <sz val="13"/>
      <color rgb="FF000000"/>
      <name val="Times New Roman"/>
      <family val="1"/>
    </font>
  </fonts>
  <fills count="28">
    <fill>
      <patternFill patternType="none"/>
    </fill>
    <fill>
      <patternFill patternType="gray125"/>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s>
  <cellStyleXfs count="43">
    <xf numFmtId="0" fontId="0" fillId="0" borderId="0"/>
    <xf numFmtId="0" fontId="9" fillId="0" borderId="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9" borderId="0" applyNumberFormat="0" applyBorder="0" applyAlignment="0" applyProtection="0"/>
    <xf numFmtId="0" fontId="11" fillId="12" borderId="0" applyNumberFormat="0" applyBorder="0" applyAlignment="0" applyProtection="0"/>
    <xf numFmtId="0" fontId="12" fillId="13"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20" borderId="0" applyNumberFormat="0" applyBorder="0" applyAlignment="0" applyProtection="0"/>
    <xf numFmtId="0" fontId="13" fillId="4" borderId="0" applyNumberFormat="0" applyBorder="0" applyAlignment="0" applyProtection="0"/>
    <xf numFmtId="0" fontId="14" fillId="21" borderId="10" applyNumberFormat="0" applyBorder="0" applyAlignment="0" applyProtection="0"/>
    <xf numFmtId="0" fontId="15" fillId="22" borderId="11" applyNumberFormat="0" applyBorder="0" applyAlignment="0" applyProtection="0"/>
    <xf numFmtId="0" fontId="16" fillId="0" borderId="0" applyNumberFormat="0" applyFill="0" applyBorder="0" applyAlignment="0" applyProtection="0"/>
    <xf numFmtId="0" fontId="17" fillId="5" borderId="0" applyNumberFormat="0" applyBorder="0" applyAlignment="0" applyProtection="0"/>
    <xf numFmtId="0" fontId="18" fillId="0" borderId="12" applyNumberFormat="0" applyFill="0" applyBorder="0" applyAlignment="0" applyProtection="0"/>
    <xf numFmtId="0" fontId="19" fillId="0" borderId="13" applyNumberFormat="0" applyFill="0" applyBorder="0" applyAlignment="0" applyProtection="0"/>
    <xf numFmtId="0" fontId="20" fillId="0" borderId="14" applyNumberFormat="0" applyFill="0" applyBorder="0" applyAlignment="0" applyProtection="0"/>
    <xf numFmtId="0" fontId="20" fillId="0" borderId="0" applyNumberFormat="0" applyFill="0" applyBorder="0" applyAlignment="0" applyProtection="0"/>
    <xf numFmtId="0" fontId="21" fillId="8" borderId="10" applyNumberFormat="0" applyBorder="0" applyAlignment="0" applyProtection="0"/>
    <xf numFmtId="0" fontId="22" fillId="0" borderId="15" applyNumberFormat="0" applyFill="0" applyBorder="0" applyAlignment="0" applyProtection="0"/>
    <xf numFmtId="0" fontId="23" fillId="23" borderId="0" applyNumberFormat="0" applyBorder="0" applyAlignment="0" applyProtection="0"/>
    <xf numFmtId="0" fontId="9" fillId="24" borderId="16" applyNumberFormat="0" applyFont="0" applyBorder="0" applyAlignment="0" applyProtection="0"/>
    <xf numFmtId="0" fontId="24" fillId="21" borderId="17" applyNumberFormat="0" applyBorder="0" applyAlignment="0" applyProtection="0"/>
    <xf numFmtId="0" fontId="25" fillId="0" borderId="0" applyNumberFormat="0" applyFill="0" applyBorder="0" applyAlignment="0" applyProtection="0"/>
    <xf numFmtId="0" fontId="26" fillId="0" borderId="18" applyNumberFormat="0" applyFill="0" applyBorder="0" applyAlignment="0" applyProtection="0"/>
    <xf numFmtId="0" fontId="27" fillId="0" borderId="0" applyNumberFormat="0" applyFill="0" applyBorder="0" applyAlignment="0" applyProtection="0"/>
  </cellStyleXfs>
  <cellXfs count="69">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3" fillId="0" borderId="1" xfId="0" applyFont="1" applyBorder="1" applyAlignment="1">
      <alignment horizontal="center" vertical="center"/>
    </xf>
    <xf numFmtId="0" fontId="3" fillId="0" borderId="1" xfId="0" quotePrefix="1" applyFont="1" applyBorder="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6" fillId="0" borderId="0" xfId="0" applyFont="1" applyAlignment="1">
      <alignment vertical="center"/>
    </xf>
    <xf numFmtId="0" fontId="7" fillId="0" borderId="0" xfId="0" applyFont="1" applyAlignment="1">
      <alignment vertical="center"/>
    </xf>
    <xf numFmtId="0" fontId="1" fillId="0" borderId="0" xfId="0" applyFont="1" applyAlignment="1">
      <alignment horizontal="center" vertical="center"/>
    </xf>
    <xf numFmtId="0" fontId="10" fillId="2" borderId="1" xfId="1" applyFont="1" applyFill="1" applyBorder="1" applyAlignment="1">
      <alignment horizontal="center" vertical="center"/>
    </xf>
    <xf numFmtId="0" fontId="28" fillId="0" borderId="1" xfId="0" applyFont="1" applyBorder="1" applyAlignment="1">
      <alignment horizontal="center" vertical="center"/>
    </xf>
    <xf numFmtId="9" fontId="28" fillId="0" borderId="1" xfId="0" applyNumberFormat="1"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2" fillId="0" borderId="0" xfId="0" applyFont="1" applyAlignment="1">
      <alignment horizontal="center" vertical="center"/>
    </xf>
    <xf numFmtId="0" fontId="4" fillId="0" borderId="0" xfId="0" applyFont="1" applyAlignment="1">
      <alignment horizontal="center" vertical="center"/>
    </xf>
    <xf numFmtId="0" fontId="30" fillId="0" borderId="0" xfId="0" applyFont="1" applyFill="1" applyBorder="1" applyAlignment="1">
      <alignment horizontal="center" vertical="center"/>
    </xf>
    <xf numFmtId="0" fontId="30" fillId="0" borderId="0" xfId="0" applyFont="1" applyFill="1" applyBorder="1" applyAlignment="1">
      <alignment vertical="center"/>
    </xf>
    <xf numFmtId="0" fontId="29" fillId="0" borderId="0" xfId="0" applyFont="1" applyFill="1" applyBorder="1" applyAlignment="1">
      <alignment vertical="center"/>
    </xf>
    <xf numFmtId="0" fontId="29" fillId="0" borderId="0" xfId="0" applyFont="1" applyFill="1" applyBorder="1" applyAlignment="1">
      <alignment horizontal="right" vertical="center"/>
    </xf>
    <xf numFmtId="0" fontId="8" fillId="2" borderId="3" xfId="0" quotePrefix="1" applyFont="1" applyFill="1" applyBorder="1" applyAlignment="1">
      <alignment horizontal="center" vertical="center"/>
    </xf>
    <xf numFmtId="0" fontId="8" fillId="2" borderId="6" xfId="0" applyFont="1" applyFill="1" applyBorder="1" applyAlignment="1">
      <alignment horizontal="left" vertical="center"/>
    </xf>
    <xf numFmtId="0" fontId="8" fillId="2" borderId="7" xfId="0" applyFont="1" applyFill="1" applyBorder="1" applyAlignment="1">
      <alignment horizontal="center" vertical="center"/>
    </xf>
    <xf numFmtId="0" fontId="8" fillId="2" borderId="1" xfId="0" quotePrefix="1" applyFont="1" applyFill="1" applyBorder="1" applyAlignment="1">
      <alignment horizontal="center" vertical="center"/>
    </xf>
    <xf numFmtId="0" fontId="8" fillId="2" borderId="9" xfId="0" applyFont="1" applyFill="1" applyBorder="1" applyAlignment="1">
      <alignment horizontal="left" vertical="center"/>
    </xf>
    <xf numFmtId="0" fontId="8" fillId="2" borderId="8" xfId="0" applyFont="1" applyFill="1" applyBorder="1" applyAlignment="1">
      <alignment horizontal="center" vertical="center"/>
    </xf>
    <xf numFmtId="0" fontId="28" fillId="25" borderId="1" xfId="0" applyFont="1" applyFill="1" applyBorder="1" applyAlignment="1">
      <alignment horizontal="center" vertical="center"/>
    </xf>
    <xf numFmtId="0" fontId="8" fillId="27" borderId="3" xfId="0" quotePrefix="1" applyFont="1" applyFill="1" applyBorder="1" applyAlignment="1">
      <alignment horizontal="center" vertical="center"/>
    </xf>
    <xf numFmtId="0" fontId="8" fillId="27" borderId="6" xfId="0" applyFont="1" applyFill="1" applyBorder="1" applyAlignment="1">
      <alignment horizontal="left" vertical="center"/>
    </xf>
    <xf numFmtId="0" fontId="8" fillId="27" borderId="7" xfId="0" applyFont="1" applyFill="1" applyBorder="1" applyAlignment="1">
      <alignment horizontal="center" vertical="center"/>
    </xf>
    <xf numFmtId="0" fontId="28" fillId="27" borderId="1" xfId="0" applyFont="1" applyFill="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4" fillId="0" borderId="1"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8" xfId="0" applyFont="1" applyBorder="1" applyAlignment="1">
      <alignment horizontal="center" vertical="center" wrapText="1"/>
    </xf>
    <xf numFmtId="0" fontId="1" fillId="26" borderId="0" xfId="0" applyFont="1" applyFill="1" applyAlignment="1">
      <alignment horizontal="justify" vertical="justify" wrapText="1"/>
    </xf>
    <xf numFmtId="0" fontId="3" fillId="0" borderId="19" xfId="0" applyFont="1" applyBorder="1" applyAlignment="1">
      <alignment horizontal="center" vertical="center" wrapText="1"/>
    </xf>
    <xf numFmtId="0" fontId="3" fillId="0" borderId="8" xfId="0" applyFont="1" applyBorder="1" applyAlignment="1">
      <alignment horizontal="center" vertical="center" wrapText="1"/>
    </xf>
    <xf numFmtId="10" fontId="3" fillId="0" borderId="9" xfId="0" applyNumberFormat="1" applyFont="1" applyBorder="1" applyAlignment="1">
      <alignment horizontal="center" vertical="center" wrapText="1"/>
    </xf>
    <xf numFmtId="10" fontId="3" fillId="0" borderId="8" xfId="0" applyNumberFormat="1" applyFont="1" applyBorder="1" applyAlignment="1">
      <alignment horizontal="center" vertical="center" wrapText="1"/>
    </xf>
    <xf numFmtId="0" fontId="3" fillId="0" borderId="0" xfId="0" applyFont="1" applyAlignment="1">
      <alignment horizontal="justify" wrapText="1"/>
    </xf>
    <xf numFmtId="0" fontId="3" fillId="0" borderId="0" xfId="0" applyFont="1" applyAlignment="1">
      <alignment horizontal="justify"/>
    </xf>
    <xf numFmtId="0" fontId="30" fillId="26" borderId="0" xfId="0" applyFont="1" applyFill="1" applyBorder="1" applyAlignment="1">
      <alignment horizontal="left" vertical="center"/>
    </xf>
    <xf numFmtId="0" fontId="3" fillId="0" borderId="0" xfId="0" applyFont="1" applyAlignment="1">
      <alignment horizontal="center" vertical="center"/>
    </xf>
    <xf numFmtId="0" fontId="4" fillId="0" borderId="0" xfId="0" applyFont="1" applyAlignment="1">
      <alignment horizontal="center" vertical="center"/>
    </xf>
    <xf numFmtId="0" fontId="29" fillId="26" borderId="0" xfId="0" applyFont="1" applyFill="1" applyBorder="1" applyAlignment="1">
      <alignment horizontal="left" vertical="center"/>
    </xf>
    <xf numFmtId="0" fontId="30" fillId="0" borderId="0" xfId="0" applyFont="1" applyFill="1" applyBorder="1" applyAlignment="1">
      <alignment horizontal="left" vertical="center"/>
    </xf>
    <xf numFmtId="0" fontId="2" fillId="26" borderId="0" xfId="0" applyFont="1" applyFill="1" applyAlignment="1">
      <alignment horizontal="center" vertical="center"/>
    </xf>
    <xf numFmtId="0" fontId="1" fillId="0" borderId="0" xfId="0" applyFont="1" applyAlignment="1">
      <alignment horizontal="justify" vertical="justify"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2" fillId="0" borderId="0" xfId="0" applyFont="1" applyAlignment="1">
      <alignment horizontal="center"/>
    </xf>
    <xf numFmtId="0" fontId="4" fillId="0" borderId="1" xfId="0" applyFont="1" applyBorder="1" applyAlignment="1">
      <alignment horizontal="center" vertical="center"/>
    </xf>
    <xf numFmtId="0" fontId="4" fillId="0" borderId="9"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0" xfId="0" applyFont="1" applyAlignment="1">
      <alignment horizontal="right" vertical="center"/>
    </xf>
  </cellXfs>
  <cellStyles count="43">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Explanatory Text 2" xfId="29"/>
    <cellStyle name="Good 2" xfId="30"/>
    <cellStyle name="Heading 1 2" xfId="31"/>
    <cellStyle name="Heading 2 2" xfId="32"/>
    <cellStyle name="Heading 3 2" xfId="33"/>
    <cellStyle name="Heading 4 2" xfId="34"/>
    <cellStyle name="Input 2" xfId="35"/>
    <cellStyle name="Linked Cell 2" xfId="36"/>
    <cellStyle name="Neutral 2" xfId="37"/>
    <cellStyle name="Normal" xfId="0" builtinId="0"/>
    <cellStyle name="Normal 2" xfId="1"/>
    <cellStyle name="Note 2" xfId="38"/>
    <cellStyle name="Output 2" xfId="39"/>
    <cellStyle name="Title 2" xfId="40"/>
    <cellStyle name="Total 2" xfId="41"/>
    <cellStyle name="Warning Text 2" xfId="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98909</xdr:colOff>
      <xdr:row>2</xdr:row>
      <xdr:rowOff>205153</xdr:rowOff>
    </xdr:from>
    <xdr:to>
      <xdr:col>2</xdr:col>
      <xdr:colOff>1124679</xdr:colOff>
      <xdr:row>2</xdr:row>
      <xdr:rowOff>205153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1212601" y="608134"/>
          <a:ext cx="10257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18324</xdr:colOff>
      <xdr:row>2</xdr:row>
      <xdr:rowOff>14654</xdr:rowOff>
    </xdr:from>
    <xdr:to>
      <xdr:col>8</xdr:col>
      <xdr:colOff>125004</xdr:colOff>
      <xdr:row>2</xdr:row>
      <xdr:rowOff>14656</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flipV="1">
          <a:off x="3689112" y="424962"/>
          <a:ext cx="201168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76"/>
  <sheetViews>
    <sheetView tabSelected="1" topLeftCell="A73" zoomScale="130" zoomScaleNormal="130" workbookViewId="0">
      <selection activeCell="B70" sqref="B70:E70"/>
    </sheetView>
  </sheetViews>
  <sheetFormatPr defaultColWidth="9.140625" defaultRowHeight="16.5" x14ac:dyDescent="0.25"/>
  <cols>
    <col min="1" max="1" width="4.7109375" style="1" customWidth="1"/>
    <col min="2" max="2" width="10.85546875" style="1" customWidth="1"/>
    <col min="3" max="3" width="23.28515625" style="1" customWidth="1"/>
    <col min="4" max="4" width="8" style="16" customWidth="1"/>
    <col min="5" max="5" width="8.140625" style="2" customWidth="1"/>
    <col min="6" max="6" width="8" style="2" customWidth="1"/>
    <col min="7" max="7" width="11.140625" style="2" customWidth="1"/>
    <col min="8" max="8" width="9.42578125" style="1" customWidth="1"/>
    <col min="9" max="9" width="10.5703125" style="1" customWidth="1"/>
    <col min="10" max="16384" width="9.140625" style="1"/>
  </cols>
  <sheetData>
    <row r="1" spans="1:9" s="3" customFormat="1" ht="15.75" x14ac:dyDescent="0.25">
      <c r="A1" s="53" t="s">
        <v>2</v>
      </c>
      <c r="B1" s="53"/>
      <c r="C1" s="53"/>
      <c r="D1" s="53"/>
      <c r="E1" s="12" t="s">
        <v>0</v>
      </c>
      <c r="F1" s="12"/>
      <c r="G1" s="12"/>
      <c r="H1" s="12"/>
      <c r="I1" s="12"/>
    </row>
    <row r="2" spans="1:9" s="3" customFormat="1" x14ac:dyDescent="0.25">
      <c r="A2" s="53" t="s">
        <v>3</v>
      </c>
      <c r="B2" s="53"/>
      <c r="C2" s="53"/>
      <c r="D2" s="53"/>
      <c r="E2" s="41" t="s">
        <v>1</v>
      </c>
      <c r="F2" s="41"/>
      <c r="G2" s="41"/>
      <c r="H2" s="41"/>
      <c r="I2" s="41"/>
    </row>
    <row r="3" spans="1:9" s="3" customFormat="1" x14ac:dyDescent="0.25">
      <c r="A3" s="54" t="s">
        <v>36</v>
      </c>
      <c r="B3" s="54"/>
      <c r="C3" s="54"/>
      <c r="D3" s="54"/>
      <c r="E3" s="12"/>
      <c r="F3" s="41"/>
      <c r="G3" s="41"/>
      <c r="H3" s="41"/>
      <c r="I3" s="41"/>
    </row>
    <row r="4" spans="1:9" s="3" customFormat="1" x14ac:dyDescent="0.25">
      <c r="A4" s="9"/>
      <c r="B4" s="9"/>
      <c r="C4" s="9"/>
      <c r="D4" s="23"/>
      <c r="E4" s="9"/>
      <c r="F4" s="4"/>
      <c r="G4" s="4"/>
      <c r="H4" s="4"/>
      <c r="I4" s="4"/>
    </row>
    <row r="5" spans="1:9" ht="23.25" customHeight="1" x14ac:dyDescent="0.25">
      <c r="A5" s="41" t="s">
        <v>4</v>
      </c>
      <c r="B5" s="41"/>
      <c r="C5" s="41"/>
      <c r="D5" s="41"/>
      <c r="E5" s="41"/>
      <c r="F5" s="41"/>
      <c r="G5" s="41"/>
      <c r="H5" s="41"/>
      <c r="I5" s="41"/>
    </row>
    <row r="6" spans="1:9" s="5" customFormat="1" x14ac:dyDescent="0.25">
      <c r="B6" s="15" t="s">
        <v>80</v>
      </c>
      <c r="D6" s="22" t="s">
        <v>81</v>
      </c>
      <c r="F6" s="13" t="s">
        <v>77</v>
      </c>
    </row>
    <row r="7" spans="1:9" s="5" customFormat="1" x14ac:dyDescent="0.25">
      <c r="D7" s="22"/>
      <c r="E7" s="4"/>
      <c r="F7" s="4"/>
      <c r="G7" s="4"/>
    </row>
    <row r="8" spans="1:9" s="25" customFormat="1" ht="21.75" customHeight="1" x14ac:dyDescent="0.25">
      <c r="A8" s="27" t="s">
        <v>5</v>
      </c>
      <c r="B8" s="52" t="s">
        <v>170</v>
      </c>
      <c r="C8" s="52"/>
      <c r="D8" s="52"/>
      <c r="E8" s="52"/>
      <c r="F8" s="52"/>
      <c r="G8" s="52"/>
      <c r="H8" s="52"/>
      <c r="I8" s="52"/>
    </row>
    <row r="9" spans="1:9" s="25" customFormat="1" ht="21.75" customHeight="1" x14ac:dyDescent="0.25">
      <c r="A9" s="27" t="s">
        <v>6</v>
      </c>
      <c r="B9" s="55" t="s">
        <v>171</v>
      </c>
      <c r="C9" s="55"/>
      <c r="D9" s="55"/>
      <c r="E9" s="55"/>
      <c r="F9" s="55"/>
      <c r="G9" s="55"/>
      <c r="H9" s="55"/>
      <c r="I9" s="55"/>
    </row>
    <row r="10" spans="1:9" s="25" customFormat="1" ht="21.75" customHeight="1" x14ac:dyDescent="0.25">
      <c r="A10" s="27" t="s">
        <v>7</v>
      </c>
      <c r="B10" s="26" t="s">
        <v>8</v>
      </c>
      <c r="D10" s="24"/>
      <c r="E10" s="24"/>
      <c r="F10" s="24"/>
      <c r="G10" s="24"/>
    </row>
    <row r="11" spans="1:9" s="25" customFormat="1" ht="22.5" customHeight="1" x14ac:dyDescent="0.25">
      <c r="A11" s="27"/>
      <c r="B11" s="56" t="s">
        <v>164</v>
      </c>
      <c r="C11" s="56"/>
      <c r="D11" s="56"/>
      <c r="E11" s="56"/>
      <c r="F11" s="56"/>
      <c r="G11" s="56"/>
      <c r="H11" s="56"/>
      <c r="I11" s="56"/>
    </row>
    <row r="12" spans="1:9" s="25" customFormat="1" ht="22.5" customHeight="1" x14ac:dyDescent="0.25">
      <c r="A12" s="27"/>
      <c r="B12" s="52" t="s">
        <v>172</v>
      </c>
      <c r="C12" s="52"/>
      <c r="D12" s="52"/>
      <c r="E12" s="52"/>
      <c r="F12" s="52"/>
      <c r="G12" s="52"/>
      <c r="H12" s="52"/>
      <c r="I12" s="52"/>
    </row>
    <row r="13" spans="1:9" s="25" customFormat="1" ht="22.5" customHeight="1" x14ac:dyDescent="0.25">
      <c r="A13" s="27"/>
      <c r="B13" s="56" t="s">
        <v>82</v>
      </c>
      <c r="C13" s="56"/>
      <c r="D13" s="56"/>
      <c r="E13" s="56"/>
      <c r="F13" s="56"/>
      <c r="G13" s="56"/>
      <c r="H13" s="56"/>
      <c r="I13" s="56"/>
    </row>
    <row r="14" spans="1:9" s="25" customFormat="1" ht="22.5" customHeight="1" x14ac:dyDescent="0.25">
      <c r="A14" s="27"/>
      <c r="B14" s="52" t="s">
        <v>167</v>
      </c>
      <c r="C14" s="52"/>
      <c r="D14" s="52"/>
      <c r="E14" s="52"/>
      <c r="F14" s="52"/>
      <c r="G14" s="52"/>
      <c r="H14" s="52"/>
      <c r="I14" s="52"/>
    </row>
    <row r="15" spans="1:9" s="25" customFormat="1" ht="22.5" customHeight="1" x14ac:dyDescent="0.25">
      <c r="A15" s="27"/>
      <c r="B15" s="52" t="s">
        <v>168</v>
      </c>
      <c r="C15" s="52"/>
      <c r="D15" s="52"/>
      <c r="E15" s="52"/>
      <c r="F15" s="52"/>
      <c r="G15" s="52"/>
      <c r="H15" s="52"/>
      <c r="I15" s="52"/>
    </row>
    <row r="16" spans="1:9" s="25" customFormat="1" ht="22.5" customHeight="1" x14ac:dyDescent="0.25">
      <c r="A16" s="27"/>
      <c r="B16" s="52" t="s">
        <v>169</v>
      </c>
      <c r="C16" s="52"/>
      <c r="D16" s="52"/>
      <c r="E16" s="52"/>
      <c r="F16" s="52"/>
      <c r="G16" s="52"/>
      <c r="H16" s="52"/>
      <c r="I16" s="52"/>
    </row>
    <row r="17" spans="1:9" x14ac:dyDescent="0.25">
      <c r="A17" s="7" t="s">
        <v>10</v>
      </c>
      <c r="B17" s="5" t="s">
        <v>9</v>
      </c>
    </row>
    <row r="18" spans="1:9" ht="56.25" customHeight="1" x14ac:dyDescent="0.25">
      <c r="A18" s="58" t="s">
        <v>11</v>
      </c>
      <c r="B18" s="58"/>
      <c r="C18" s="58"/>
      <c r="D18" s="58"/>
      <c r="E18" s="58"/>
      <c r="F18" s="58"/>
      <c r="G18" s="58"/>
      <c r="H18" s="58"/>
      <c r="I18" s="58"/>
    </row>
    <row r="19" spans="1:9" x14ac:dyDescent="0.25">
      <c r="A19" s="6"/>
    </row>
    <row r="20" spans="1:9" ht="25.9" customHeight="1" x14ac:dyDescent="0.25">
      <c r="A20" s="42" t="s">
        <v>12</v>
      </c>
      <c r="B20" s="42" t="s">
        <v>13</v>
      </c>
      <c r="C20" s="59" t="s">
        <v>14</v>
      </c>
      <c r="D20" s="60"/>
      <c r="E20" s="66" t="s">
        <v>15</v>
      </c>
      <c r="F20" s="42" t="s">
        <v>16</v>
      </c>
      <c r="G20" s="42"/>
      <c r="H20" s="42"/>
      <c r="I20" s="64" t="s">
        <v>19</v>
      </c>
    </row>
    <row r="21" spans="1:9" ht="46.35" customHeight="1" x14ac:dyDescent="0.25">
      <c r="A21" s="42"/>
      <c r="B21" s="42"/>
      <c r="C21" s="61"/>
      <c r="D21" s="62"/>
      <c r="E21" s="67"/>
      <c r="F21" s="8" t="s">
        <v>17</v>
      </c>
      <c r="G21" s="8" t="s">
        <v>18</v>
      </c>
      <c r="H21" s="8" t="s">
        <v>78</v>
      </c>
      <c r="I21" s="64"/>
    </row>
    <row r="22" spans="1:9" ht="21" customHeight="1" x14ac:dyDescent="0.25">
      <c r="A22" s="11" t="s">
        <v>31</v>
      </c>
      <c r="B22" s="31" t="s">
        <v>85</v>
      </c>
      <c r="C22" s="32" t="s">
        <v>86</v>
      </c>
      <c r="D22" s="33" t="s">
        <v>69</v>
      </c>
      <c r="E22" s="34">
        <v>66</v>
      </c>
      <c r="F22" s="18">
        <v>70</v>
      </c>
      <c r="G22" s="18" t="str">
        <f>IF(F22=0,"Không XL",IF(F22&lt;50,"Yếu",IF(F22&lt;70,"Trung bình",IF(F22&lt;80,"Khá",IF(F22&lt;90,"Tốt","Xuất sắc")))))</f>
        <v>Khá</v>
      </c>
      <c r="H22" s="19">
        <v>1</v>
      </c>
      <c r="I22" s="17"/>
    </row>
    <row r="23" spans="1:9" ht="21" customHeight="1" x14ac:dyDescent="0.25">
      <c r="A23" s="11" t="s">
        <v>32</v>
      </c>
      <c r="B23" s="28" t="s">
        <v>83</v>
      </c>
      <c r="C23" s="29" t="s">
        <v>84</v>
      </c>
      <c r="D23" s="30" t="s">
        <v>69</v>
      </c>
      <c r="E23" s="34">
        <v>53</v>
      </c>
      <c r="F23" s="18">
        <v>76</v>
      </c>
      <c r="G23" s="10" t="str">
        <f t="shared" ref="G23:G41" si="0">IF(F23=0,"Không XL",IF(F23&lt;50,"Yếu",IF(F23&lt;70,"Trung bình",IF(F23&lt;80,"Khá",IF(F23&lt;90,"Tốt","Xuất sắc")))))</f>
        <v>Khá</v>
      </c>
      <c r="H23" s="19">
        <v>1</v>
      </c>
      <c r="I23" s="17" t="s">
        <v>160</v>
      </c>
    </row>
    <row r="24" spans="1:9" ht="21" customHeight="1" x14ac:dyDescent="0.25">
      <c r="A24" s="11" t="s">
        <v>33</v>
      </c>
      <c r="B24" s="28" t="s">
        <v>87</v>
      </c>
      <c r="C24" s="29" t="s">
        <v>88</v>
      </c>
      <c r="D24" s="30" t="s">
        <v>65</v>
      </c>
      <c r="E24" s="34">
        <v>56</v>
      </c>
      <c r="F24" s="18">
        <v>70</v>
      </c>
      <c r="G24" s="10" t="str">
        <f t="shared" si="0"/>
        <v>Khá</v>
      </c>
      <c r="H24" s="19">
        <v>1</v>
      </c>
      <c r="I24" s="17"/>
    </row>
    <row r="25" spans="1:9" ht="21" customHeight="1" x14ac:dyDescent="0.25">
      <c r="A25" s="11" t="s">
        <v>34</v>
      </c>
      <c r="B25" s="28" t="s">
        <v>89</v>
      </c>
      <c r="C25" s="29" t="s">
        <v>90</v>
      </c>
      <c r="D25" s="30" t="s">
        <v>91</v>
      </c>
      <c r="E25" s="34">
        <v>65</v>
      </c>
      <c r="F25" s="18">
        <v>70</v>
      </c>
      <c r="G25" s="10" t="str">
        <f t="shared" si="0"/>
        <v>Khá</v>
      </c>
      <c r="H25" s="19">
        <v>1</v>
      </c>
      <c r="I25" s="17"/>
    </row>
    <row r="26" spans="1:9" ht="21" customHeight="1" x14ac:dyDescent="0.25">
      <c r="A26" s="11" t="s">
        <v>37</v>
      </c>
      <c r="B26" s="28" t="s">
        <v>92</v>
      </c>
      <c r="C26" s="29" t="s">
        <v>93</v>
      </c>
      <c r="D26" s="30" t="s">
        <v>66</v>
      </c>
      <c r="E26" s="34">
        <v>63</v>
      </c>
      <c r="F26" s="18">
        <v>70</v>
      </c>
      <c r="G26" s="10" t="str">
        <f t="shared" si="0"/>
        <v>Khá</v>
      </c>
      <c r="H26" s="19">
        <v>1</v>
      </c>
      <c r="I26" s="17"/>
    </row>
    <row r="27" spans="1:9" ht="21" customHeight="1" x14ac:dyDescent="0.25">
      <c r="A27" s="11" t="s">
        <v>38</v>
      </c>
      <c r="B27" s="28" t="s">
        <v>94</v>
      </c>
      <c r="C27" s="29" t="s">
        <v>95</v>
      </c>
      <c r="D27" s="30" t="s">
        <v>96</v>
      </c>
      <c r="E27" s="34">
        <v>63</v>
      </c>
      <c r="F27" s="18">
        <v>70</v>
      </c>
      <c r="G27" s="10" t="str">
        <f t="shared" si="0"/>
        <v>Khá</v>
      </c>
      <c r="H27" s="19">
        <v>1</v>
      </c>
      <c r="I27" s="17"/>
    </row>
    <row r="28" spans="1:9" ht="21" customHeight="1" x14ac:dyDescent="0.25">
      <c r="A28" s="11" t="s">
        <v>39</v>
      </c>
      <c r="B28" s="28" t="s">
        <v>99</v>
      </c>
      <c r="C28" s="29" t="s">
        <v>100</v>
      </c>
      <c r="D28" s="30" t="s">
        <v>98</v>
      </c>
      <c r="E28" s="34">
        <v>40</v>
      </c>
      <c r="F28" s="18">
        <v>70</v>
      </c>
      <c r="G28" s="10" t="str">
        <f t="shared" si="0"/>
        <v>Khá</v>
      </c>
      <c r="H28" s="19">
        <v>1</v>
      </c>
      <c r="I28" s="17"/>
    </row>
    <row r="29" spans="1:9" ht="21" customHeight="1" x14ac:dyDescent="0.25">
      <c r="A29" s="11" t="s">
        <v>40</v>
      </c>
      <c r="B29" s="28" t="s">
        <v>97</v>
      </c>
      <c r="C29" s="29" t="s">
        <v>72</v>
      </c>
      <c r="D29" s="30" t="s">
        <v>98</v>
      </c>
      <c r="E29" s="34">
        <v>63</v>
      </c>
      <c r="F29" s="18">
        <v>70</v>
      </c>
      <c r="G29" s="10" t="str">
        <f t="shared" si="0"/>
        <v>Khá</v>
      </c>
      <c r="H29" s="19">
        <v>1</v>
      </c>
      <c r="I29" s="17"/>
    </row>
    <row r="30" spans="1:9" ht="21" customHeight="1" x14ac:dyDescent="0.25">
      <c r="A30" s="11" t="s">
        <v>41</v>
      </c>
      <c r="B30" s="28" t="s">
        <v>101</v>
      </c>
      <c r="C30" s="29" t="s">
        <v>102</v>
      </c>
      <c r="D30" s="30" t="s">
        <v>67</v>
      </c>
      <c r="E30" s="34">
        <v>56</v>
      </c>
      <c r="F30" s="18">
        <v>76</v>
      </c>
      <c r="G30" s="10" t="str">
        <f t="shared" si="0"/>
        <v>Khá</v>
      </c>
      <c r="H30" s="19">
        <v>1</v>
      </c>
      <c r="I30" s="17" t="s">
        <v>161</v>
      </c>
    </row>
    <row r="31" spans="1:9" ht="21" customHeight="1" x14ac:dyDescent="0.25">
      <c r="A31" s="11" t="s">
        <v>42</v>
      </c>
      <c r="B31" s="28" t="s">
        <v>103</v>
      </c>
      <c r="C31" s="29" t="s">
        <v>104</v>
      </c>
      <c r="D31" s="30" t="s">
        <v>73</v>
      </c>
      <c r="E31" s="34">
        <v>77</v>
      </c>
      <c r="F31" s="18">
        <v>70</v>
      </c>
      <c r="G31" s="10" t="str">
        <f t="shared" si="0"/>
        <v>Khá</v>
      </c>
      <c r="H31" s="19">
        <v>1</v>
      </c>
      <c r="I31" s="17"/>
    </row>
    <row r="32" spans="1:9" ht="21" customHeight="1" x14ac:dyDescent="0.25">
      <c r="A32" s="11" t="s">
        <v>43</v>
      </c>
      <c r="B32" s="28" t="s">
        <v>107</v>
      </c>
      <c r="C32" s="29" t="s">
        <v>108</v>
      </c>
      <c r="D32" s="30" t="s">
        <v>106</v>
      </c>
      <c r="E32" s="34">
        <v>100</v>
      </c>
      <c r="F32" s="18">
        <v>70</v>
      </c>
      <c r="G32" s="10" t="str">
        <f t="shared" si="0"/>
        <v>Khá</v>
      </c>
      <c r="H32" s="19">
        <v>1</v>
      </c>
      <c r="I32" s="17"/>
    </row>
    <row r="33" spans="1:12" ht="21" customHeight="1" x14ac:dyDescent="0.25">
      <c r="A33" s="11" t="s">
        <v>44</v>
      </c>
      <c r="B33" s="28" t="s">
        <v>105</v>
      </c>
      <c r="C33" s="29" t="s">
        <v>71</v>
      </c>
      <c r="D33" s="30" t="s">
        <v>106</v>
      </c>
      <c r="E33" s="34">
        <v>35</v>
      </c>
      <c r="F33" s="18">
        <v>70</v>
      </c>
      <c r="G33" s="10" t="str">
        <f t="shared" si="0"/>
        <v>Khá</v>
      </c>
      <c r="H33" s="19">
        <v>1</v>
      </c>
      <c r="I33" s="17"/>
    </row>
    <row r="34" spans="1:12" ht="21" customHeight="1" x14ac:dyDescent="0.25">
      <c r="A34" s="11" t="s">
        <v>45</v>
      </c>
      <c r="B34" s="28" t="s">
        <v>109</v>
      </c>
      <c r="C34" s="29" t="s">
        <v>110</v>
      </c>
      <c r="D34" s="30" t="s">
        <v>68</v>
      </c>
      <c r="E34" s="34">
        <v>40</v>
      </c>
      <c r="F34" s="18">
        <v>70</v>
      </c>
      <c r="G34" s="10" t="str">
        <f t="shared" si="0"/>
        <v>Khá</v>
      </c>
      <c r="H34" s="19">
        <v>1</v>
      </c>
      <c r="I34" s="17"/>
    </row>
    <row r="35" spans="1:12" ht="21" customHeight="1" x14ac:dyDescent="0.25">
      <c r="A35" s="11" t="s">
        <v>46</v>
      </c>
      <c r="B35" s="28" t="s">
        <v>111</v>
      </c>
      <c r="C35" s="29" t="s">
        <v>112</v>
      </c>
      <c r="D35" s="30" t="s">
        <v>68</v>
      </c>
      <c r="E35" s="34">
        <v>40</v>
      </c>
      <c r="F35" s="18">
        <v>70</v>
      </c>
      <c r="G35" s="10" t="str">
        <f t="shared" si="0"/>
        <v>Khá</v>
      </c>
      <c r="H35" s="19">
        <v>1</v>
      </c>
      <c r="I35" s="17"/>
    </row>
    <row r="36" spans="1:12" ht="21" customHeight="1" x14ac:dyDescent="0.25">
      <c r="A36" s="11" t="s">
        <v>47</v>
      </c>
      <c r="B36" s="28" t="s">
        <v>113</v>
      </c>
      <c r="C36" s="29" t="s">
        <v>114</v>
      </c>
      <c r="D36" s="30" t="s">
        <v>115</v>
      </c>
      <c r="E36" s="34">
        <v>40</v>
      </c>
      <c r="F36" s="18">
        <v>70</v>
      </c>
      <c r="G36" s="10" t="str">
        <f t="shared" si="0"/>
        <v>Khá</v>
      </c>
      <c r="H36" s="19">
        <v>1</v>
      </c>
      <c r="I36" s="17"/>
    </row>
    <row r="37" spans="1:12" ht="21" customHeight="1" x14ac:dyDescent="0.25">
      <c r="A37" s="11" t="s">
        <v>48</v>
      </c>
      <c r="B37" s="28" t="s">
        <v>116</v>
      </c>
      <c r="C37" s="29" t="s">
        <v>117</v>
      </c>
      <c r="D37" s="30" t="s">
        <v>118</v>
      </c>
      <c r="E37" s="34">
        <v>35</v>
      </c>
      <c r="F37" s="18">
        <v>67</v>
      </c>
      <c r="G37" s="10" t="str">
        <f t="shared" si="0"/>
        <v>Trung bình</v>
      </c>
      <c r="H37" s="19">
        <v>1</v>
      </c>
      <c r="I37" s="17"/>
    </row>
    <row r="38" spans="1:12" ht="21" customHeight="1" x14ac:dyDescent="0.25">
      <c r="A38" s="11" t="s">
        <v>49</v>
      </c>
      <c r="B38" s="28" t="s">
        <v>119</v>
      </c>
      <c r="C38" s="29" t="s">
        <v>120</v>
      </c>
      <c r="D38" s="30" t="s">
        <v>74</v>
      </c>
      <c r="E38" s="34">
        <v>37</v>
      </c>
      <c r="F38" s="18">
        <v>70</v>
      </c>
      <c r="G38" s="10" t="str">
        <f t="shared" si="0"/>
        <v>Khá</v>
      </c>
      <c r="H38" s="19">
        <v>1</v>
      </c>
      <c r="I38" s="17"/>
    </row>
    <row r="39" spans="1:12" ht="21" customHeight="1" x14ac:dyDescent="0.25">
      <c r="A39" s="11" t="s">
        <v>50</v>
      </c>
      <c r="B39" s="28" t="s">
        <v>123</v>
      </c>
      <c r="C39" s="29" t="s">
        <v>124</v>
      </c>
      <c r="D39" s="30" t="s">
        <v>74</v>
      </c>
      <c r="E39" s="34">
        <v>37</v>
      </c>
      <c r="F39" s="18">
        <v>70</v>
      </c>
      <c r="G39" s="10" t="str">
        <f t="shared" si="0"/>
        <v>Khá</v>
      </c>
      <c r="H39" s="19">
        <v>1</v>
      </c>
      <c r="I39" s="17"/>
    </row>
    <row r="40" spans="1:12" ht="21" customHeight="1" x14ac:dyDescent="0.25">
      <c r="A40" s="11" t="s">
        <v>51</v>
      </c>
      <c r="B40" s="35" t="s">
        <v>121</v>
      </c>
      <c r="C40" s="36" t="s">
        <v>122</v>
      </c>
      <c r="D40" s="37" t="s">
        <v>74</v>
      </c>
      <c r="E40" s="38"/>
      <c r="F40" s="18">
        <v>45</v>
      </c>
      <c r="G40" s="10" t="str">
        <f t="shared" si="0"/>
        <v>Yếu</v>
      </c>
      <c r="H40" s="19">
        <v>1</v>
      </c>
      <c r="I40" s="17"/>
      <c r="J40" s="39"/>
      <c r="K40" s="40"/>
      <c r="L40" s="40"/>
    </row>
    <row r="41" spans="1:12" ht="21" customHeight="1" x14ac:dyDescent="0.25">
      <c r="A41" s="11" t="s">
        <v>52</v>
      </c>
      <c r="B41" s="28" t="s">
        <v>125</v>
      </c>
      <c r="C41" s="29" t="s">
        <v>126</v>
      </c>
      <c r="D41" s="30" t="s">
        <v>70</v>
      </c>
      <c r="E41" s="34">
        <v>63</v>
      </c>
      <c r="F41" s="18">
        <v>70</v>
      </c>
      <c r="G41" s="10" t="str">
        <f t="shared" si="0"/>
        <v>Khá</v>
      </c>
      <c r="H41" s="19">
        <v>1</v>
      </c>
      <c r="I41" s="17"/>
    </row>
    <row r="42" spans="1:12" ht="21" customHeight="1" x14ac:dyDescent="0.25">
      <c r="A42" s="11" t="s">
        <v>53</v>
      </c>
      <c r="B42" s="28" t="s">
        <v>127</v>
      </c>
      <c r="C42" s="29" t="s">
        <v>128</v>
      </c>
      <c r="D42" s="30" t="s">
        <v>70</v>
      </c>
      <c r="E42" s="34">
        <v>63</v>
      </c>
      <c r="F42" s="18">
        <v>70</v>
      </c>
      <c r="G42" s="10" t="str">
        <f t="shared" ref="G42:G53" si="1">IF(F42=0,"Không XL",IF(F42&lt;50,"Yếu",IF(F42&lt;70,"Trung bình",IF(F42&lt;80,"Khá",IF(F42&lt;90,"Tốt","Xuất sắc")))))</f>
        <v>Khá</v>
      </c>
      <c r="H42" s="19">
        <v>1</v>
      </c>
      <c r="I42" s="17"/>
    </row>
    <row r="43" spans="1:12" ht="21" customHeight="1" x14ac:dyDescent="0.25">
      <c r="A43" s="11" t="s">
        <v>54</v>
      </c>
      <c r="B43" s="28" t="s">
        <v>129</v>
      </c>
      <c r="C43" s="29" t="s">
        <v>130</v>
      </c>
      <c r="D43" s="30" t="s">
        <v>75</v>
      </c>
      <c r="E43" s="34">
        <v>49</v>
      </c>
      <c r="F43" s="18">
        <v>70</v>
      </c>
      <c r="G43" s="10" t="str">
        <f t="shared" si="1"/>
        <v>Khá</v>
      </c>
      <c r="H43" s="19">
        <v>1</v>
      </c>
      <c r="I43" s="17"/>
    </row>
    <row r="44" spans="1:12" ht="21" customHeight="1" x14ac:dyDescent="0.25">
      <c r="A44" s="11" t="s">
        <v>55</v>
      </c>
      <c r="B44" s="28" t="s">
        <v>131</v>
      </c>
      <c r="C44" s="29" t="s">
        <v>132</v>
      </c>
      <c r="D44" s="30" t="s">
        <v>75</v>
      </c>
      <c r="E44" s="34">
        <v>78</v>
      </c>
      <c r="F44" s="18">
        <v>70</v>
      </c>
      <c r="G44" s="10" t="str">
        <f t="shared" si="1"/>
        <v>Khá</v>
      </c>
      <c r="H44" s="19">
        <v>1</v>
      </c>
      <c r="I44" s="17"/>
    </row>
    <row r="45" spans="1:12" ht="21" customHeight="1" x14ac:dyDescent="0.25">
      <c r="A45" s="11" t="s">
        <v>56</v>
      </c>
      <c r="B45" s="28" t="s">
        <v>133</v>
      </c>
      <c r="C45" s="29" t="s">
        <v>134</v>
      </c>
      <c r="D45" s="30" t="s">
        <v>135</v>
      </c>
      <c r="E45" s="34">
        <v>48</v>
      </c>
      <c r="F45" s="18">
        <v>70</v>
      </c>
      <c r="G45" s="10" t="str">
        <f t="shared" si="1"/>
        <v>Khá</v>
      </c>
      <c r="H45" s="19">
        <v>1</v>
      </c>
      <c r="I45" s="17"/>
    </row>
    <row r="46" spans="1:12" ht="21" customHeight="1" x14ac:dyDescent="0.25">
      <c r="A46" s="11" t="s">
        <v>57</v>
      </c>
      <c r="B46" s="28" t="s">
        <v>136</v>
      </c>
      <c r="C46" s="29" t="s">
        <v>137</v>
      </c>
      <c r="D46" s="30" t="s">
        <v>138</v>
      </c>
      <c r="E46" s="34">
        <v>58</v>
      </c>
      <c r="F46" s="18">
        <v>70</v>
      </c>
      <c r="G46" s="10" t="str">
        <f t="shared" si="1"/>
        <v>Khá</v>
      </c>
      <c r="H46" s="19">
        <v>1</v>
      </c>
      <c r="I46" s="17"/>
    </row>
    <row r="47" spans="1:12" ht="21" customHeight="1" x14ac:dyDescent="0.25">
      <c r="A47" s="11" t="s">
        <v>58</v>
      </c>
      <c r="B47" s="28" t="s">
        <v>139</v>
      </c>
      <c r="C47" s="29" t="s">
        <v>140</v>
      </c>
      <c r="D47" s="30" t="s">
        <v>141</v>
      </c>
      <c r="E47" s="34">
        <v>50</v>
      </c>
      <c r="F47" s="18">
        <v>70</v>
      </c>
      <c r="G47" s="10" t="str">
        <f t="shared" si="1"/>
        <v>Khá</v>
      </c>
      <c r="H47" s="19">
        <v>1</v>
      </c>
      <c r="I47" s="17"/>
    </row>
    <row r="48" spans="1:12" ht="21" customHeight="1" x14ac:dyDescent="0.25">
      <c r="A48" s="11" t="s">
        <v>59</v>
      </c>
      <c r="B48" s="28" t="s">
        <v>142</v>
      </c>
      <c r="C48" s="29" t="s">
        <v>143</v>
      </c>
      <c r="D48" s="30" t="s">
        <v>144</v>
      </c>
      <c r="E48" s="34">
        <v>50</v>
      </c>
      <c r="F48" s="18">
        <v>70</v>
      </c>
      <c r="G48" s="10" t="str">
        <f t="shared" si="1"/>
        <v>Khá</v>
      </c>
      <c r="H48" s="19">
        <v>1</v>
      </c>
      <c r="I48" s="17"/>
    </row>
    <row r="49" spans="1:9" ht="21" customHeight="1" x14ac:dyDescent="0.25">
      <c r="A49" s="11" t="s">
        <v>60</v>
      </c>
      <c r="B49" s="28" t="s">
        <v>145</v>
      </c>
      <c r="C49" s="29" t="s">
        <v>146</v>
      </c>
      <c r="D49" s="30" t="s">
        <v>76</v>
      </c>
      <c r="E49" s="34">
        <v>96</v>
      </c>
      <c r="F49" s="18">
        <v>70</v>
      </c>
      <c r="G49" s="10" t="str">
        <f t="shared" si="1"/>
        <v>Khá</v>
      </c>
      <c r="H49" s="19">
        <v>1</v>
      </c>
      <c r="I49" s="17"/>
    </row>
    <row r="50" spans="1:9" ht="21" customHeight="1" x14ac:dyDescent="0.25">
      <c r="A50" s="11" t="s">
        <v>61</v>
      </c>
      <c r="B50" s="28" t="s">
        <v>147</v>
      </c>
      <c r="C50" s="29" t="s">
        <v>148</v>
      </c>
      <c r="D50" s="30" t="s">
        <v>149</v>
      </c>
      <c r="E50" s="34">
        <v>40</v>
      </c>
      <c r="F50" s="18">
        <v>70</v>
      </c>
      <c r="G50" s="10" t="str">
        <f t="shared" si="1"/>
        <v>Khá</v>
      </c>
      <c r="H50" s="19">
        <v>1</v>
      </c>
      <c r="I50" s="17"/>
    </row>
    <row r="51" spans="1:9" ht="21" customHeight="1" x14ac:dyDescent="0.25">
      <c r="A51" s="11" t="s">
        <v>62</v>
      </c>
      <c r="B51" s="28" t="s">
        <v>150</v>
      </c>
      <c r="C51" s="29" t="s">
        <v>151</v>
      </c>
      <c r="D51" s="30" t="s">
        <v>152</v>
      </c>
      <c r="E51" s="34">
        <v>35</v>
      </c>
      <c r="F51" s="18">
        <v>65</v>
      </c>
      <c r="G51" s="10" t="str">
        <f t="shared" si="1"/>
        <v>Trung bình</v>
      </c>
      <c r="H51" s="19">
        <v>1</v>
      </c>
      <c r="I51" s="17"/>
    </row>
    <row r="52" spans="1:9" ht="21" customHeight="1" x14ac:dyDescent="0.25">
      <c r="A52" s="11" t="s">
        <v>63</v>
      </c>
      <c r="B52" s="28" t="s">
        <v>153</v>
      </c>
      <c r="C52" s="29" t="s">
        <v>154</v>
      </c>
      <c r="D52" s="30" t="s">
        <v>155</v>
      </c>
      <c r="E52" s="34">
        <v>58</v>
      </c>
      <c r="F52" s="18">
        <v>78</v>
      </c>
      <c r="G52" s="10" t="str">
        <f t="shared" si="1"/>
        <v>Khá</v>
      </c>
      <c r="H52" s="19">
        <v>1</v>
      </c>
      <c r="I52" s="17" t="s">
        <v>159</v>
      </c>
    </row>
    <row r="53" spans="1:9" ht="21" customHeight="1" x14ac:dyDescent="0.25">
      <c r="A53" s="11" t="s">
        <v>64</v>
      </c>
      <c r="B53" s="28" t="s">
        <v>156</v>
      </c>
      <c r="C53" s="29" t="s">
        <v>157</v>
      </c>
      <c r="D53" s="30" t="s">
        <v>158</v>
      </c>
      <c r="E53" s="34">
        <v>81</v>
      </c>
      <c r="F53" s="18">
        <v>70</v>
      </c>
      <c r="G53" s="10" t="str">
        <f t="shared" si="1"/>
        <v>Khá</v>
      </c>
      <c r="H53" s="19">
        <v>1</v>
      </c>
      <c r="I53" s="17"/>
    </row>
    <row r="55" spans="1:9" ht="10.5" customHeight="1" x14ac:dyDescent="0.25"/>
    <row r="56" spans="1:9" s="3" customFormat="1" ht="41.25" customHeight="1" x14ac:dyDescent="0.25">
      <c r="B56" s="14">
        <v>40</v>
      </c>
      <c r="C56" s="20" t="s">
        <v>20</v>
      </c>
      <c r="D56" s="43" t="s">
        <v>21</v>
      </c>
      <c r="E56" s="44"/>
      <c r="F56" s="65" t="s">
        <v>22</v>
      </c>
      <c r="G56" s="44"/>
    </row>
    <row r="57" spans="1:9" s="3" customFormat="1" ht="15.75" x14ac:dyDescent="0.25">
      <c r="C57" s="21" t="s">
        <v>23</v>
      </c>
      <c r="D57" s="46">
        <f>COUNTIF($G$22:$G$53,"Xuất sắc")</f>
        <v>0</v>
      </c>
      <c r="E57" s="47"/>
      <c r="F57" s="48">
        <f>D57/$A$53</f>
        <v>0</v>
      </c>
      <c r="G57" s="49"/>
    </row>
    <row r="58" spans="1:9" s="3" customFormat="1" ht="15.75" x14ac:dyDescent="0.25">
      <c r="C58" s="21" t="s">
        <v>24</v>
      </c>
      <c r="D58" s="46">
        <f>COUNTIF($G$22:$G$53,"Tốt")</f>
        <v>0</v>
      </c>
      <c r="E58" s="47"/>
      <c r="F58" s="48">
        <f t="shared" ref="F58:F62" si="2">D58/$A$53</f>
        <v>0</v>
      </c>
      <c r="G58" s="49"/>
    </row>
    <row r="59" spans="1:9" s="3" customFormat="1" ht="15.75" x14ac:dyDescent="0.25">
      <c r="C59" s="21" t="s">
        <v>25</v>
      </c>
      <c r="D59" s="46">
        <f>COUNTIF($G$22:$G$53,"Khá")</f>
        <v>29</v>
      </c>
      <c r="E59" s="47"/>
      <c r="F59" s="48">
        <f t="shared" si="2"/>
        <v>0.90625</v>
      </c>
      <c r="G59" s="49"/>
    </row>
    <row r="60" spans="1:9" s="3" customFormat="1" ht="15.75" x14ac:dyDescent="0.25">
      <c r="C60" s="21" t="s">
        <v>26</v>
      </c>
      <c r="D60" s="46">
        <f>COUNTIF($G$22:$G$53,"Trung bình")</f>
        <v>2</v>
      </c>
      <c r="E60" s="47"/>
      <c r="F60" s="48">
        <f t="shared" si="2"/>
        <v>6.25E-2</v>
      </c>
      <c r="G60" s="49"/>
    </row>
    <row r="61" spans="1:9" s="3" customFormat="1" ht="15.75" x14ac:dyDescent="0.25">
      <c r="C61" s="21" t="s">
        <v>27</v>
      </c>
      <c r="D61" s="46">
        <f>COUNTIF($G$22:$G$53,"Yếu")</f>
        <v>1</v>
      </c>
      <c r="E61" s="47"/>
      <c r="F61" s="48">
        <f t="shared" si="2"/>
        <v>3.125E-2</v>
      </c>
      <c r="G61" s="49"/>
    </row>
    <row r="62" spans="1:9" s="3" customFormat="1" ht="15.75" x14ac:dyDescent="0.25">
      <c r="C62" s="21" t="s">
        <v>35</v>
      </c>
      <c r="D62" s="46">
        <f>COUNTIF($G$22:$G$53,"Không XL")</f>
        <v>0</v>
      </c>
      <c r="E62" s="47"/>
      <c r="F62" s="48">
        <f t="shared" si="2"/>
        <v>0</v>
      </c>
      <c r="G62" s="49"/>
    </row>
    <row r="64" spans="1:9" ht="57" customHeight="1" x14ac:dyDescent="0.25">
      <c r="A64" s="45" t="s">
        <v>165</v>
      </c>
      <c r="B64" s="45"/>
      <c r="C64" s="45"/>
      <c r="D64" s="45"/>
      <c r="E64" s="45"/>
      <c r="F64" s="45"/>
      <c r="G64" s="45"/>
      <c r="H64" s="45"/>
      <c r="I64" s="45"/>
    </row>
    <row r="66" spans="1:9" s="5" customFormat="1" x14ac:dyDescent="0.25">
      <c r="B66" s="41" t="s">
        <v>28</v>
      </c>
      <c r="C66" s="41"/>
      <c r="D66" s="41"/>
      <c r="E66" s="41"/>
      <c r="F66" s="41" t="s">
        <v>29</v>
      </c>
      <c r="G66" s="41"/>
      <c r="H66" s="41"/>
      <c r="I66" s="41"/>
    </row>
    <row r="70" spans="1:9" x14ac:dyDescent="0.25">
      <c r="B70" s="57" t="s">
        <v>173</v>
      </c>
      <c r="C70" s="57"/>
      <c r="D70" s="57"/>
      <c r="E70" s="57"/>
      <c r="F70" s="41" t="s">
        <v>163</v>
      </c>
      <c r="G70" s="41"/>
      <c r="H70" s="41"/>
      <c r="I70" s="41"/>
    </row>
    <row r="71" spans="1:9" x14ac:dyDescent="0.25">
      <c r="B71" s="2"/>
      <c r="C71" s="2"/>
      <c r="H71" s="2"/>
      <c r="I71" s="2"/>
    </row>
    <row r="72" spans="1:9" x14ac:dyDescent="0.25">
      <c r="A72" s="63" t="s">
        <v>30</v>
      </c>
      <c r="B72" s="63"/>
      <c r="C72" s="63"/>
      <c r="D72" s="63"/>
      <c r="E72" s="63"/>
      <c r="F72" s="63"/>
      <c r="G72" s="63"/>
      <c r="H72" s="63"/>
      <c r="I72" s="63"/>
    </row>
    <row r="73" spans="1:9" ht="27.4" customHeight="1" x14ac:dyDescent="0.25">
      <c r="A73" s="50" t="s">
        <v>79</v>
      </c>
      <c r="B73" s="51"/>
      <c r="C73" s="51"/>
      <c r="D73" s="51"/>
      <c r="E73" s="51"/>
      <c r="F73" s="51"/>
      <c r="G73" s="51"/>
      <c r="H73" s="51"/>
      <c r="I73" s="51"/>
    </row>
    <row r="75" spans="1:9" x14ac:dyDescent="0.25">
      <c r="C75" s="68" t="s">
        <v>166</v>
      </c>
      <c r="D75" s="68"/>
      <c r="E75" s="68"/>
      <c r="F75" s="68"/>
      <c r="G75" s="68"/>
      <c r="H75" s="68"/>
      <c r="I75" s="68"/>
    </row>
    <row r="76" spans="1:9" x14ac:dyDescent="0.25">
      <c r="F76" s="41" t="s">
        <v>162</v>
      </c>
      <c r="G76" s="41"/>
      <c r="H76" s="41"/>
    </row>
  </sheetData>
  <mergeCells count="45">
    <mergeCell ref="A18:I18"/>
    <mergeCell ref="F76:H76"/>
    <mergeCell ref="C20:D21"/>
    <mergeCell ref="F66:I66"/>
    <mergeCell ref="A72:I72"/>
    <mergeCell ref="F20:H20"/>
    <mergeCell ref="I20:I21"/>
    <mergeCell ref="D59:E59"/>
    <mergeCell ref="D60:E60"/>
    <mergeCell ref="D61:E61"/>
    <mergeCell ref="D62:E62"/>
    <mergeCell ref="F56:G56"/>
    <mergeCell ref="F57:G57"/>
    <mergeCell ref="B66:E66"/>
    <mergeCell ref="E20:E21"/>
    <mergeCell ref="C75:I75"/>
    <mergeCell ref="A73:I73"/>
    <mergeCell ref="B15:I15"/>
    <mergeCell ref="B16:I16"/>
    <mergeCell ref="B8:I8"/>
    <mergeCell ref="A1:D1"/>
    <mergeCell ref="A2:D2"/>
    <mergeCell ref="A3:D3"/>
    <mergeCell ref="E2:I2"/>
    <mergeCell ref="F3:I3"/>
    <mergeCell ref="A5:I5"/>
    <mergeCell ref="B9:I9"/>
    <mergeCell ref="B11:I11"/>
    <mergeCell ref="B12:I12"/>
    <mergeCell ref="B13:I13"/>
    <mergeCell ref="B14:I14"/>
    <mergeCell ref="B70:E70"/>
    <mergeCell ref="J40:L40"/>
    <mergeCell ref="F70:I70"/>
    <mergeCell ref="A20:A21"/>
    <mergeCell ref="B20:B21"/>
    <mergeCell ref="D56:E56"/>
    <mergeCell ref="A64:I64"/>
    <mergeCell ref="D57:E57"/>
    <mergeCell ref="D58:E58"/>
    <mergeCell ref="F58:G58"/>
    <mergeCell ref="F59:G59"/>
    <mergeCell ref="F60:G60"/>
    <mergeCell ref="F61:G61"/>
    <mergeCell ref="F62:G62"/>
  </mergeCells>
  <pageMargins left="0.55118110236220474" right="0.31496062992125984" top="0.59055118110236227" bottom="0.39370078740157483" header="0.31496062992125984" footer="0.15748031496062992"/>
  <pageSetup paperSize="9" orientation="portrait" r:id="rId1"/>
  <headerFooter differentFirst="1">
    <oddHeader>&amp;C&amp;"Times New Roman,Regular"&amp;P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BIÊN BẢN HỌP LỚP</vt:lpstr>
      <vt:lpstr>'BIÊN BẢN HỌP LỚP'!Print_Titles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admin</cp:lastModifiedBy>
  <cp:lastPrinted>2025-06-23T00:35:24Z</cp:lastPrinted>
  <dcterms:created xsi:type="dcterms:W3CDTF">2023-12-01T01:41:38Z</dcterms:created>
  <dcterms:modified xsi:type="dcterms:W3CDTF">2025-06-23T12:55:06Z</dcterms:modified>
</cp:coreProperties>
</file>