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5600" windowHeight="11760"/>
  </bookViews>
  <sheets>
    <sheet name="Thuốc 2025 (2)" sheetId="2" r:id="rId1"/>
    <sheet name="Thuốc 2025" sheetId="1" r:id="rId2"/>
  </sheets>
  <definedNames>
    <definedName name="_xlnm._FilterDatabase" localSheetId="1" hidden="1">'Thuốc 2025'!$A$9:$F$91</definedName>
    <definedName name="_xlnm._FilterDatabase" localSheetId="0" hidden="1">'Thuốc 2025 (2)'!$O$64:$O$66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42" i="2" l="1"/>
  <c r="T42" i="2" s="1"/>
  <c r="R25" i="2"/>
  <c r="R30" i="2"/>
  <c r="T25" i="2"/>
  <c r="E14" i="2"/>
  <c r="E15" i="2"/>
  <c r="E16" i="2"/>
  <c r="E17" i="2"/>
  <c r="E18" i="2"/>
  <c r="R18" i="2" s="1"/>
  <c r="T18" i="2" s="1"/>
  <c r="E19" i="2"/>
  <c r="E20" i="2"/>
  <c r="E21" i="2"/>
  <c r="R21" i="2" s="1"/>
  <c r="T21" i="2" s="1"/>
  <c r="E22" i="2"/>
  <c r="E23" i="2"/>
  <c r="E24" i="2"/>
  <c r="R24" i="2" s="1"/>
  <c r="T24" i="2" s="1"/>
  <c r="E25" i="2"/>
  <c r="E26" i="2"/>
  <c r="E27" i="2"/>
  <c r="R27" i="2" s="1"/>
  <c r="T27" i="2" s="1"/>
  <c r="E28" i="2"/>
  <c r="E30" i="2"/>
  <c r="E31" i="2"/>
  <c r="E32" i="2"/>
  <c r="E36" i="2"/>
  <c r="R36" i="2" s="1"/>
  <c r="T36" i="2" s="1"/>
  <c r="E37" i="2"/>
  <c r="E38" i="2"/>
  <c r="E39" i="2"/>
  <c r="E41" i="2"/>
  <c r="E42" i="2"/>
  <c r="E46" i="2"/>
  <c r="E48" i="2"/>
  <c r="R48" i="2" s="1"/>
  <c r="T48" i="2" s="1"/>
  <c r="E49" i="2"/>
  <c r="E50" i="2"/>
  <c r="E51" i="2"/>
  <c r="R51" i="2" s="1"/>
  <c r="T51" i="2" s="1"/>
  <c r="E53" i="2"/>
  <c r="E54" i="2"/>
  <c r="R54" i="2" s="1"/>
  <c r="T54" i="2" s="1"/>
  <c r="E56" i="2"/>
  <c r="E57" i="2"/>
  <c r="R57" i="2" s="1"/>
  <c r="T57" i="2" s="1"/>
  <c r="E58" i="2"/>
  <c r="E59" i="2"/>
  <c r="R60" i="2"/>
  <c r="T60" i="2" s="1"/>
  <c r="E64" i="2"/>
  <c r="E65" i="2"/>
  <c r="E66" i="2"/>
  <c r="E67" i="2"/>
  <c r="E68" i="2"/>
  <c r="E69" i="2"/>
  <c r="R84" i="2"/>
  <c r="T84" i="2" s="1"/>
  <c r="E12" i="2"/>
  <c r="E13" i="2"/>
  <c r="E11" i="2"/>
  <c r="R15" i="2"/>
  <c r="R14" i="2"/>
  <c r="T14" i="2" s="1"/>
  <c r="T15" i="2"/>
  <c r="R16" i="2"/>
  <c r="T16" i="2" s="1"/>
  <c r="R17" i="2"/>
  <c r="T17" i="2" s="1"/>
  <c r="R19" i="2"/>
  <c r="R20" i="2"/>
  <c r="T20" i="2" s="1"/>
  <c r="R22" i="2"/>
  <c r="R23" i="2"/>
  <c r="R26" i="2"/>
  <c r="T26" i="2" s="1"/>
  <c r="R28" i="2"/>
  <c r="T28" i="2" s="1"/>
  <c r="R29" i="2"/>
  <c r="R31" i="2"/>
  <c r="T31" i="2" s="1"/>
  <c r="R32" i="2"/>
  <c r="T32" i="2" s="1"/>
  <c r="R33" i="2"/>
  <c r="T33" i="2" s="1"/>
  <c r="R34" i="2"/>
  <c r="T34" i="2" s="1"/>
  <c r="R35" i="2"/>
  <c r="T35" i="2" s="1"/>
  <c r="R37" i="2"/>
  <c r="T37" i="2" s="1"/>
  <c r="R38" i="2"/>
  <c r="T38" i="2" s="1"/>
  <c r="R39" i="2"/>
  <c r="T39" i="2" s="1"/>
  <c r="R40" i="2"/>
  <c r="T40" i="2" s="1"/>
  <c r="R41" i="2"/>
  <c r="R43" i="2"/>
  <c r="T43" i="2" s="1"/>
  <c r="R44" i="2"/>
  <c r="T44" i="2" s="1"/>
  <c r="R45" i="2"/>
  <c r="T45" i="2" s="1"/>
  <c r="R46" i="2"/>
  <c r="T46" i="2" s="1"/>
  <c r="R47" i="2"/>
  <c r="T47" i="2" s="1"/>
  <c r="R49" i="2"/>
  <c r="T49" i="2" s="1"/>
  <c r="R50" i="2"/>
  <c r="T50" i="2" s="1"/>
  <c r="R52" i="2"/>
  <c r="T52" i="2" s="1"/>
  <c r="R53" i="2"/>
  <c r="T53" i="2" s="1"/>
  <c r="R55" i="2"/>
  <c r="T55" i="2" s="1"/>
  <c r="R56" i="2"/>
  <c r="T56" i="2" s="1"/>
  <c r="R58" i="2"/>
  <c r="T58" i="2" s="1"/>
  <c r="R59" i="2"/>
  <c r="T59" i="2" s="1"/>
  <c r="R61" i="2"/>
  <c r="T61" i="2" s="1"/>
  <c r="R62" i="2"/>
  <c r="T62" i="2" s="1"/>
  <c r="R63" i="2"/>
  <c r="T63" i="2" s="1"/>
  <c r="R64" i="2"/>
  <c r="T64" i="2" s="1"/>
  <c r="R65" i="2"/>
  <c r="T65" i="2" s="1"/>
  <c r="R66" i="2"/>
  <c r="T66" i="2" s="1"/>
  <c r="R67" i="2"/>
  <c r="T67" i="2" s="1"/>
  <c r="R68" i="2"/>
  <c r="T68" i="2" s="1"/>
  <c r="R69" i="2"/>
  <c r="T69" i="2" s="1"/>
  <c r="R70" i="2"/>
  <c r="T70" i="2" s="1"/>
  <c r="R71" i="2"/>
  <c r="T71" i="2" s="1"/>
  <c r="R72" i="2"/>
  <c r="T72" i="2" s="1"/>
  <c r="R73" i="2"/>
  <c r="T73" i="2" s="1"/>
  <c r="R74" i="2"/>
  <c r="T74" i="2" s="1"/>
  <c r="R75" i="2"/>
  <c r="T75" i="2" s="1"/>
  <c r="R76" i="2"/>
  <c r="T76" i="2" s="1"/>
  <c r="R77" i="2"/>
  <c r="T77" i="2" s="1"/>
  <c r="R78" i="2"/>
  <c r="T78" i="2" s="1"/>
  <c r="R79" i="2"/>
  <c r="R80" i="2"/>
  <c r="R81" i="2"/>
  <c r="T81" i="2" s="1"/>
  <c r="R82" i="2"/>
  <c r="T82" i="2" s="1"/>
  <c r="R83" i="2"/>
  <c r="T83" i="2" s="1"/>
  <c r="R85" i="2"/>
  <c r="T85" i="2" s="1"/>
  <c r="R86" i="2"/>
  <c r="T86" i="2" s="1"/>
  <c r="R87" i="2"/>
  <c r="T87" i="2" s="1"/>
  <c r="R88" i="2"/>
  <c r="T88" i="2" s="1"/>
  <c r="R89" i="2"/>
  <c r="R90" i="2"/>
  <c r="T90" i="2" s="1"/>
  <c r="R13" i="2"/>
  <c r="T13" i="2" s="1"/>
  <c r="T19" i="2"/>
  <c r="T22" i="2"/>
  <c r="T23" i="2"/>
  <c r="T41" i="2"/>
  <c r="T89" i="2"/>
  <c r="R11" i="2"/>
  <c r="T11" i="2" s="1"/>
  <c r="R12" i="2"/>
  <c r="T12" i="2" s="1"/>
  <c r="T79" i="2"/>
  <c r="T80" i="2"/>
  <c r="N51" i="2"/>
  <c r="O51" i="2" s="1"/>
  <c r="M12" i="2"/>
  <c r="M13" i="2"/>
  <c r="N13" i="2" s="1"/>
  <c r="O13" i="2" s="1"/>
  <c r="M14" i="2"/>
  <c r="N14" i="2" s="1"/>
  <c r="O14" i="2" s="1"/>
  <c r="M15" i="2"/>
  <c r="N15" i="2" s="1"/>
  <c r="O15" i="2" s="1"/>
  <c r="M16" i="2"/>
  <c r="N16" i="2" s="1"/>
  <c r="O16" i="2" s="1"/>
  <c r="M17" i="2"/>
  <c r="N17" i="2" s="1"/>
  <c r="O17" i="2" s="1"/>
  <c r="M18" i="2"/>
  <c r="N18" i="2" s="1"/>
  <c r="O18" i="2" s="1"/>
  <c r="M19" i="2"/>
  <c r="N19" i="2" s="1"/>
  <c r="O19" i="2" s="1"/>
  <c r="M20" i="2"/>
  <c r="N20" i="2" s="1"/>
  <c r="O20" i="2" s="1"/>
  <c r="M21" i="2"/>
  <c r="N21" i="2" s="1"/>
  <c r="O21" i="2" s="1"/>
  <c r="M22" i="2"/>
  <c r="N22" i="2" s="1"/>
  <c r="O22" i="2" s="1"/>
  <c r="M23" i="2"/>
  <c r="N23" i="2" s="1"/>
  <c r="O23" i="2" s="1"/>
  <c r="M24" i="2"/>
  <c r="N24" i="2" s="1"/>
  <c r="O24" i="2" s="1"/>
  <c r="M25" i="2"/>
  <c r="N25" i="2" s="1"/>
  <c r="O25" i="2" s="1"/>
  <c r="M26" i="2"/>
  <c r="N26" i="2" s="1"/>
  <c r="O26" i="2" s="1"/>
  <c r="M27" i="2"/>
  <c r="M28" i="2"/>
  <c r="N28" i="2" s="1"/>
  <c r="O28" i="2" s="1"/>
  <c r="M29" i="2"/>
  <c r="N29" i="2" s="1"/>
  <c r="O29" i="2" s="1"/>
  <c r="M30" i="2"/>
  <c r="N30" i="2" s="1"/>
  <c r="O30" i="2" s="1"/>
  <c r="M31" i="2"/>
  <c r="N31" i="2" s="1"/>
  <c r="O31" i="2" s="1"/>
  <c r="M32" i="2"/>
  <c r="N32" i="2" s="1"/>
  <c r="O32" i="2" s="1"/>
  <c r="M33" i="2"/>
  <c r="N33" i="2" s="1"/>
  <c r="O33" i="2" s="1"/>
  <c r="M34" i="2"/>
  <c r="N34" i="2" s="1"/>
  <c r="O34" i="2" s="1"/>
  <c r="M35" i="2"/>
  <c r="N35" i="2" s="1"/>
  <c r="O35" i="2" s="1"/>
  <c r="M36" i="2"/>
  <c r="N36" i="2" s="1"/>
  <c r="O36" i="2" s="1"/>
  <c r="M37" i="2"/>
  <c r="N37" i="2" s="1"/>
  <c r="O37" i="2" s="1"/>
  <c r="M38" i="2"/>
  <c r="N38" i="2" s="1"/>
  <c r="O38" i="2" s="1"/>
  <c r="M39" i="2"/>
  <c r="N39" i="2" s="1"/>
  <c r="O39" i="2" s="1"/>
  <c r="M40" i="2"/>
  <c r="N40" i="2" s="1"/>
  <c r="O40" i="2" s="1"/>
  <c r="M41" i="2"/>
  <c r="N41" i="2" s="1"/>
  <c r="O41" i="2" s="1"/>
  <c r="M42" i="2"/>
  <c r="N42" i="2" s="1"/>
  <c r="O42" i="2" s="1"/>
  <c r="M43" i="2"/>
  <c r="N43" i="2" s="1"/>
  <c r="M44" i="2"/>
  <c r="N44" i="2" s="1"/>
  <c r="O44" i="2" s="1"/>
  <c r="M45" i="2"/>
  <c r="N45" i="2" s="1"/>
  <c r="O45" i="2" s="1"/>
  <c r="M46" i="2"/>
  <c r="N46" i="2" s="1"/>
  <c r="O46" i="2" s="1"/>
  <c r="M47" i="2"/>
  <c r="N47" i="2" s="1"/>
  <c r="O47" i="2" s="1"/>
  <c r="M48" i="2"/>
  <c r="N48" i="2" s="1"/>
  <c r="O48" i="2" s="1"/>
  <c r="M49" i="2"/>
  <c r="N49" i="2" s="1"/>
  <c r="O49" i="2" s="1"/>
  <c r="M50" i="2"/>
  <c r="N50" i="2" s="1"/>
  <c r="O50" i="2" s="1"/>
  <c r="M51" i="2"/>
  <c r="M52" i="2"/>
  <c r="N52" i="2" s="1"/>
  <c r="O52" i="2" s="1"/>
  <c r="M53" i="2"/>
  <c r="N53" i="2" s="1"/>
  <c r="O53" i="2" s="1"/>
  <c r="M54" i="2"/>
  <c r="N54" i="2" s="1"/>
  <c r="M55" i="2"/>
  <c r="N55" i="2" s="1"/>
  <c r="O55" i="2" s="1"/>
  <c r="M56" i="2"/>
  <c r="N56" i="2" s="1"/>
  <c r="O56" i="2" s="1"/>
  <c r="M57" i="2"/>
  <c r="N57" i="2" s="1"/>
  <c r="O57" i="2" s="1"/>
  <c r="M58" i="2"/>
  <c r="N58" i="2" s="1"/>
  <c r="O58" i="2" s="1"/>
  <c r="M59" i="2"/>
  <c r="N59" i="2" s="1"/>
  <c r="O59" i="2" s="1"/>
  <c r="M60" i="2"/>
  <c r="N60" i="2" s="1"/>
  <c r="O60" i="2" s="1"/>
  <c r="M61" i="2"/>
  <c r="N61" i="2" s="1"/>
  <c r="O61" i="2" s="1"/>
  <c r="M62" i="2"/>
  <c r="N62" i="2" s="1"/>
  <c r="O62" i="2" s="1"/>
  <c r="M63" i="2"/>
  <c r="N63" i="2" s="1"/>
  <c r="O63" i="2" s="1"/>
  <c r="M64" i="2"/>
  <c r="N64" i="2" s="1"/>
  <c r="O64" i="2" s="1"/>
  <c r="M65" i="2"/>
  <c r="N65" i="2" s="1"/>
  <c r="O65" i="2" s="1"/>
  <c r="M66" i="2"/>
  <c r="N66" i="2" s="1"/>
  <c r="O66" i="2" s="1"/>
  <c r="M67" i="2"/>
  <c r="N67" i="2" s="1"/>
  <c r="O67" i="2" s="1"/>
  <c r="M68" i="2"/>
  <c r="N68" i="2" s="1"/>
  <c r="O68" i="2" s="1"/>
  <c r="M69" i="2"/>
  <c r="N69" i="2" s="1"/>
  <c r="O69" i="2" s="1"/>
  <c r="M70" i="2"/>
  <c r="N70" i="2" s="1"/>
  <c r="O70" i="2" s="1"/>
  <c r="M71" i="2"/>
  <c r="N71" i="2" s="1"/>
  <c r="O71" i="2" s="1"/>
  <c r="M72" i="2"/>
  <c r="N72" i="2" s="1"/>
  <c r="O72" i="2" s="1"/>
  <c r="M73" i="2"/>
  <c r="N73" i="2" s="1"/>
  <c r="O73" i="2" s="1"/>
  <c r="M74" i="2"/>
  <c r="N74" i="2" s="1"/>
  <c r="O74" i="2" s="1"/>
  <c r="M75" i="2"/>
  <c r="N75" i="2" s="1"/>
  <c r="O75" i="2" s="1"/>
  <c r="M76" i="2"/>
  <c r="N76" i="2" s="1"/>
  <c r="O76" i="2" s="1"/>
  <c r="M77" i="2"/>
  <c r="N77" i="2" s="1"/>
  <c r="M78" i="2"/>
  <c r="N78" i="2" s="1"/>
  <c r="O78" i="2" s="1"/>
  <c r="M79" i="2"/>
  <c r="N79" i="2" s="1"/>
  <c r="O79" i="2" s="1"/>
  <c r="M80" i="2"/>
  <c r="N80" i="2" s="1"/>
  <c r="O80" i="2" s="1"/>
  <c r="M81" i="2"/>
  <c r="N81" i="2" s="1"/>
  <c r="O81" i="2" s="1"/>
  <c r="M82" i="2"/>
  <c r="N82" i="2" s="1"/>
  <c r="O82" i="2" s="1"/>
  <c r="M83" i="2"/>
  <c r="N83" i="2" s="1"/>
  <c r="M84" i="2"/>
  <c r="N84" i="2" s="1"/>
  <c r="O84" i="2" s="1"/>
  <c r="M85" i="2"/>
  <c r="N85" i="2" s="1"/>
  <c r="O85" i="2" s="1"/>
  <c r="M86" i="2"/>
  <c r="N86" i="2" s="1"/>
  <c r="O86" i="2" s="1"/>
  <c r="M87" i="2"/>
  <c r="N87" i="2" s="1"/>
  <c r="O87" i="2" s="1"/>
  <c r="M88" i="2"/>
  <c r="N88" i="2" s="1"/>
  <c r="O88" i="2" s="1"/>
  <c r="M89" i="2"/>
  <c r="N89" i="2" s="1"/>
  <c r="O89" i="2" s="1"/>
  <c r="M90" i="2"/>
  <c r="N90" i="2" s="1"/>
  <c r="O90" i="2" s="1"/>
  <c r="M11" i="2"/>
  <c r="N11" i="2" s="1"/>
  <c r="O11" i="2" s="1"/>
  <c r="T30" i="2" l="1"/>
  <c r="M91" i="2"/>
  <c r="O83" i="2"/>
  <c r="O77" i="2"/>
  <c r="O54" i="2"/>
  <c r="N12" i="2"/>
  <c r="O12" i="2" s="1"/>
  <c r="O43" i="2"/>
  <c r="N27" i="2"/>
  <c r="O27" i="2" s="1"/>
  <c r="O91" i="2" l="1"/>
  <c r="K90" i="2" l="1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91" i="2" l="1"/>
  <c r="F89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0" i="1" l="1"/>
  <c r="T29" i="2" l="1"/>
</calcChain>
</file>

<file path=xl/sharedStrings.xml><?xml version="1.0" encoding="utf-8"?>
<sst xmlns="http://schemas.openxmlformats.org/spreadsheetml/2006/main" count="389" uniqueCount="148">
  <si>
    <t xml:space="preserve">TRƯỜNG CAO ĐẲNG LÝ TỰ TRỌNG  </t>
  </si>
  <si>
    <t>CỘNG HÒA XÃ HỘI CHỦ NGHĨA VIỆT NAM</t>
  </si>
  <si>
    <t>THÀNH PHỐ HỒ CHÍ MINH</t>
  </si>
  <si>
    <t>Độc lập - Tự do - Hạnh phúc</t>
  </si>
  <si>
    <t>TRUNG TÂM Y TẾ</t>
  </si>
  <si>
    <t>BẢNG DỰ TRÙ THUỐC NĂM HỌC 2024-2025</t>
  </si>
  <si>
    <t>Đơn vị tính: Đồng</t>
  </si>
  <si>
    <t>STT</t>
  </si>
  <si>
    <t>TÊN THUỐC</t>
  </si>
  <si>
    <t>ĐƠN VỊ</t>
  </si>
  <si>
    <t>SỐ LƯỢNG</t>
  </si>
  <si>
    <t>ĐƠN GIÁ</t>
  </si>
  <si>
    <t>THÀNH TIỀN</t>
  </si>
  <si>
    <t>TÍNH</t>
  </si>
  <si>
    <t>NHẬP</t>
  </si>
  <si>
    <t>Klamentin 1g</t>
  </si>
  <si>
    <t>Viên</t>
  </si>
  <si>
    <t>Azicine</t>
  </si>
  <si>
    <t>Ferrovit</t>
  </si>
  <si>
    <t>Vitamin A&amp;D</t>
  </si>
  <si>
    <t>Vitamin C</t>
  </si>
  <si>
    <t>Upsa - C</t>
  </si>
  <si>
    <t>Magnesi-B6</t>
  </si>
  <si>
    <t xml:space="preserve">Vitamin B1-B6-B12 </t>
  </si>
  <si>
    <t>Farzincol</t>
  </si>
  <si>
    <t>Calcium Corbiere</t>
  </si>
  <si>
    <t>Ống</t>
  </si>
  <si>
    <t>Calci-D</t>
  </si>
  <si>
    <t>Vitamin C Kabi 500mg/5ml</t>
  </si>
  <si>
    <t>Telmisartan Stella 40mg</t>
  </si>
  <si>
    <t xml:space="preserve">Alaxan </t>
  </si>
  <si>
    <t xml:space="preserve">Panadol </t>
  </si>
  <si>
    <t>Panadol Extra</t>
  </si>
  <si>
    <t>Efferalgan  500mg</t>
  </si>
  <si>
    <t xml:space="preserve">Mobic 7.5mg </t>
  </si>
  <si>
    <t>Methocarbamol 500mg</t>
  </si>
  <si>
    <t xml:space="preserve">Ameflu </t>
  </si>
  <si>
    <t>Tiffy dey</t>
  </si>
  <si>
    <t xml:space="preserve">Tanganil </t>
  </si>
  <si>
    <t xml:space="preserve">Tanakan </t>
  </si>
  <si>
    <t>Hộp</t>
  </si>
  <si>
    <t>Salonpas  Spray</t>
  </si>
  <si>
    <t>Chai</t>
  </si>
  <si>
    <t>Salonpas Hộp 240 miếng</t>
  </si>
  <si>
    <t>Eugica</t>
  </si>
  <si>
    <t>Vacotexphan</t>
  </si>
  <si>
    <t>Acetylcystein</t>
  </si>
  <si>
    <t xml:space="preserve">Alphachymotrypsin </t>
  </si>
  <si>
    <t>Prednisolon 5mg</t>
  </si>
  <si>
    <t>Medrol 16mg</t>
  </si>
  <si>
    <t xml:space="preserve">Viên </t>
  </si>
  <si>
    <t>Loratadin</t>
  </si>
  <si>
    <t>Cetirizin</t>
  </si>
  <si>
    <t>Fexostad  180mg</t>
  </si>
  <si>
    <t>Rhinex</t>
  </si>
  <si>
    <t>Lọ</t>
  </si>
  <si>
    <t>Tyrotab</t>
  </si>
  <si>
    <t>Strepsil Cool</t>
  </si>
  <si>
    <t>Eugica Candy</t>
  </si>
  <si>
    <t>Viacol</t>
  </si>
  <si>
    <t>Phosphalugel</t>
  </si>
  <si>
    <t>Gói</t>
  </si>
  <si>
    <t>Omeprazol</t>
  </si>
  <si>
    <t>Motilium-M</t>
  </si>
  <si>
    <t>Air-X cam</t>
  </si>
  <si>
    <t>Gold Peffize</t>
  </si>
  <si>
    <t>Duphalac</t>
  </si>
  <si>
    <t>Bar&lt;</t>
  </si>
  <si>
    <t>Antibio Pro</t>
  </si>
  <si>
    <t>Enterogermina</t>
  </si>
  <si>
    <t>No-spa 40mg</t>
  </si>
  <si>
    <t xml:space="preserve">Berberin </t>
  </si>
  <si>
    <t xml:space="preserve">Carbomango </t>
  </si>
  <si>
    <t xml:space="preserve">Smecta 30g
</t>
  </si>
  <si>
    <t>Imodium</t>
  </si>
  <si>
    <t>Azoltel 400 (Albendazol )</t>
  </si>
  <si>
    <t xml:space="preserve">Cataflam 25 </t>
  </si>
  <si>
    <t>Domitazol</t>
  </si>
  <si>
    <t>Acid Folic</t>
  </si>
  <si>
    <t>Gentri-Sone</t>
  </si>
  <si>
    <t>Tuýp</t>
  </si>
  <si>
    <t>Acyclovir Cream 5g</t>
  </si>
  <si>
    <t>Dimenhydrinat</t>
  </si>
  <si>
    <t>Natriclorid 0,9% (10ml)</t>
  </si>
  <si>
    <t>Tetracyclin  1% </t>
  </si>
  <si>
    <t>Nước muối Nacl 0,9% (500ml)</t>
  </si>
  <si>
    <t>Dầu phật linh 1.5ml</t>
  </si>
  <si>
    <t xml:space="preserve">Povidin 10% </t>
  </si>
  <si>
    <t>Oxy già 60ml</t>
  </si>
  <si>
    <t>Nacurgo 12ml</t>
  </si>
  <si>
    <t>Gòn  3x3 (500g)</t>
  </si>
  <si>
    <t>Bịch</t>
  </si>
  <si>
    <t>Băng cá nhân Urgo Durable</t>
  </si>
  <si>
    <t>Urgo Tul</t>
  </si>
  <si>
    <t>Urgo Urgosyval 1.25*5m</t>
  </si>
  <si>
    <t>Cuộn</t>
  </si>
  <si>
    <t>Urgosterile 8cm x 10cm</t>
  </si>
  <si>
    <t>Miếng</t>
  </si>
  <si>
    <t>Băng cuộn Bảo thạch 0,1m x 2m</t>
  </si>
  <si>
    <t>Băng thun Bảo Thạch 0,1m x 3m</t>
  </si>
  <si>
    <t xml:space="preserve">Cuộn </t>
  </si>
  <si>
    <t>Que gòn Bảo Thạch 15cm</t>
  </si>
  <si>
    <t>Que</t>
  </si>
  <si>
    <t>Gạc Y tế 5*6.5</t>
  </si>
  <si>
    <t xml:space="preserve">Bịch </t>
  </si>
  <si>
    <t>Găng tay Y tế</t>
  </si>
  <si>
    <t>Bơm tiêm (5ml)</t>
  </si>
  <si>
    <t>Sorbitol Sanofi 5g</t>
  </si>
  <si>
    <t>Bình hủy kim 6,8l</t>
  </si>
  <si>
    <t>Cái</t>
  </si>
  <si>
    <t>Tổng cộng</t>
  </si>
  <si>
    <t xml:space="preserve">HẠN SỬ DỤNG </t>
  </si>
  <si>
    <t xml:space="preserve">Sử dụng  </t>
  </si>
  <si>
    <t>Tồn</t>
  </si>
  <si>
    <t xml:space="preserve">số lô sản xuất </t>
  </si>
  <si>
    <t>49/11/24</t>
  </si>
  <si>
    <t>LE4989</t>
  </si>
  <si>
    <t>SỐ HỘP</t>
  </si>
  <si>
    <t>DVH1661</t>
  </si>
  <si>
    <t xml:space="preserve">CHẴN </t>
  </si>
  <si>
    <t>LẺ</t>
  </si>
  <si>
    <t>A01CGX</t>
  </si>
  <si>
    <t>B5275</t>
  </si>
  <si>
    <t>f74740</t>
  </si>
  <si>
    <t>04</t>
  </si>
  <si>
    <t>01324f07</t>
  </si>
  <si>
    <t>dvh1903</t>
  </si>
  <si>
    <t>0090325</t>
  </si>
  <si>
    <t>4g6xv,df</t>
  </si>
  <si>
    <t>bvh2280</t>
  </si>
  <si>
    <t>24014AN</t>
  </si>
  <si>
    <t>090924</t>
  </si>
  <si>
    <t>24F14B1</t>
  </si>
  <si>
    <t>B5590</t>
  </si>
  <si>
    <t>EVH2808</t>
  </si>
  <si>
    <t>0050225</t>
  </si>
  <si>
    <t>23010AN</t>
  </si>
  <si>
    <t>86FGAO3O</t>
  </si>
  <si>
    <t>B1542</t>
  </si>
  <si>
    <t xml:space="preserve">Viacol- THỰC PHẨM BẢO VỆ SỨC KHỎE </t>
  </si>
  <si>
    <t>C60912</t>
  </si>
  <si>
    <t>0090824</t>
  </si>
  <si>
    <t>NHẬP(viên)</t>
  </si>
  <si>
    <t>HỘP (viên)</t>
  </si>
  <si>
    <t>Tồn (viên)</t>
  </si>
  <si>
    <t>Tháng 5</t>
  </si>
  <si>
    <t>Lẻ(viên)</t>
  </si>
  <si>
    <t>Chẵn (viên)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</si>
</sst>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* #.##0.00_);_(* \(#.##0.00\);_(* &quot;-&quot;??_);_(@_)"/>
  </numFmts>
  <fonts count="26" x14ac:knownFonts="1">
    <font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3"/>
      <name val="Times New Roman"/>
      <family val="1"/>
    </font>
    <font>
      <b/>
      <u/>
      <sz val="14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4"/>
      <color theme="1"/>
      <name val="Times New Roman"/>
      <family val="1"/>
    </font>
    <font>
      <sz val="10"/>
      <color indexed="8"/>
      <name val="Arial"/>
      <family val="2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sz val="10"/>
      <color rgb="FFFF0000"/>
      <name val="Arial"/>
      <family val="2"/>
    </font>
    <font>
      <sz val="14"/>
      <color rgb="FF020B27"/>
      <name val="Times New Roman"/>
      <family val="1"/>
    </font>
    <font>
      <i/>
      <sz val="14"/>
      <name val="Times New Roman"/>
      <family val="1"/>
    </font>
    <font>
      <b/>
      <sz val="10"/>
      <name val="Arial"/>
      <family val="2"/>
    </font>
    <font>
      <b/>
      <sz val="14"/>
      <color theme="1"/>
      <name val="Times New Roman"/>
      <family val="1"/>
    </font>
    <font>
      <sz val="14"/>
      <name val="Arial"/>
      <family val="2"/>
    </font>
    <font>
      <sz val="14"/>
      <color indexed="8"/>
      <name val="Arial"/>
      <family val="2"/>
    </font>
    <font>
      <sz val="14"/>
      <color rgb="FFFF0000"/>
      <name val="Arial"/>
      <family val="2"/>
    </font>
    <font>
      <sz val="10"/>
      <color rgb="FFC00000"/>
      <name val="Arial"/>
      <family val="2"/>
    </font>
    <font>
      <b/>
      <sz val="10"/>
      <color rgb="FFC00000"/>
      <name val="Arial"/>
      <family val="2"/>
    </font>
    <font>
      <sz val="14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</cellStyleXfs>
  <cellXfs count="129">
    <xf numFmtId="0" fontId="0" fillId="0" borderId="0" xfId="0"/>
    <xf numFmtId="164" fontId="0" fillId="0" borderId="0" xfId="1" applyNumberFormat="1" applyFont="1"/>
    <xf numFmtId="0" fontId="5" fillId="0" borderId="0" xfId="0" applyFont="1"/>
    <xf numFmtId="0" fontId="6" fillId="0" borderId="0" xfId="0" applyFont="1"/>
    <xf numFmtId="164" fontId="6" fillId="0" borderId="0" xfId="1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8" fillId="0" borderId="0" xfId="1" applyNumberFormat="1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2" applyFont="1" applyBorder="1" applyAlignment="1">
      <alignment vertical="center"/>
    </xf>
    <xf numFmtId="164" fontId="9" fillId="2" borderId="2" xfId="3" applyNumberFormat="1" applyFont="1" applyFill="1" applyBorder="1" applyAlignment="1">
      <alignment vertical="center"/>
    </xf>
    <xf numFmtId="164" fontId="9" fillId="0" borderId="2" xfId="1" applyNumberFormat="1" applyFont="1" applyBorder="1" applyAlignment="1">
      <alignment vertical="center"/>
    </xf>
    <xf numFmtId="0" fontId="12" fillId="0" borderId="0" xfId="0" applyFont="1"/>
    <xf numFmtId="0" fontId="13" fillId="0" borderId="2" xfId="0" applyFont="1" applyBorder="1" applyAlignment="1">
      <alignment horizontal="center" vertical="center"/>
    </xf>
    <xf numFmtId="0" fontId="14" fillId="0" borderId="2" xfId="2" applyFont="1" applyBorder="1" applyAlignment="1">
      <alignment vertical="center"/>
    </xf>
    <xf numFmtId="164" fontId="14" fillId="2" borderId="2" xfId="3" applyNumberFormat="1" applyFont="1" applyFill="1" applyBorder="1" applyAlignment="1">
      <alignment vertical="center"/>
    </xf>
    <xf numFmtId="164" fontId="14" fillId="0" borderId="2" xfId="1" applyNumberFormat="1" applyFont="1" applyBorder="1" applyAlignment="1">
      <alignment vertical="center"/>
    </xf>
    <xf numFmtId="0" fontId="15" fillId="0" borderId="0" xfId="0" applyFont="1"/>
    <xf numFmtId="0" fontId="9" fillId="0" borderId="2" xfId="2" applyFont="1" applyBorder="1" applyAlignment="1">
      <alignment vertical="center" wrapText="1"/>
    </xf>
    <xf numFmtId="0" fontId="9" fillId="0" borderId="2" xfId="2" applyFont="1" applyBorder="1" applyAlignment="1">
      <alignment vertical="center"/>
    </xf>
    <xf numFmtId="0" fontId="16" fillId="0" borderId="0" xfId="0" applyFont="1" applyAlignment="1">
      <alignment vertical="center"/>
    </xf>
    <xf numFmtId="164" fontId="3" fillId="0" borderId="5" xfId="0" applyNumberFormat="1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164" fontId="10" fillId="0" borderId="0" xfId="1" applyNumberFormat="1" applyFont="1" applyBorder="1" applyAlignment="1">
      <alignment horizontal="left" vertical="center"/>
    </xf>
    <xf numFmtId="0" fontId="17" fillId="0" borderId="0" xfId="0" applyFont="1" applyAlignment="1">
      <alignment horizontal="center"/>
    </xf>
    <xf numFmtId="164" fontId="17" fillId="0" borderId="0" xfId="1" applyNumberFormat="1" applyFont="1" applyAlignment="1">
      <alignment horizontal="right"/>
    </xf>
    <xf numFmtId="0" fontId="3" fillId="0" borderId="0" xfId="0" applyFont="1"/>
    <xf numFmtId="164" fontId="3" fillId="0" borderId="0" xfId="1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4" fontId="11" fillId="0" borderId="2" xfId="2" applyNumberFormat="1" applyFont="1" applyBorder="1" applyAlignment="1">
      <alignment vertical="center"/>
    </xf>
    <xf numFmtId="0" fontId="11" fillId="0" borderId="2" xfId="2" applyNumberFormat="1" applyFont="1" applyBorder="1" applyAlignment="1">
      <alignment vertical="center"/>
    </xf>
    <xf numFmtId="43" fontId="9" fillId="0" borderId="0" xfId="1" applyFont="1" applyBorder="1" applyAlignment="1">
      <alignment horizontal="center"/>
    </xf>
    <xf numFmtId="164" fontId="3" fillId="0" borderId="6" xfId="0" applyNumberFormat="1" applyFont="1" applyBorder="1" applyAlignment="1">
      <alignment vertical="center"/>
    </xf>
    <xf numFmtId="164" fontId="3" fillId="0" borderId="2" xfId="1" applyNumberFormat="1" applyFont="1" applyBorder="1" applyAlignment="1">
      <alignment horizontal="center" vertical="center"/>
    </xf>
    <xf numFmtId="0" fontId="0" fillId="0" borderId="2" xfId="0" applyBorder="1"/>
    <xf numFmtId="0" fontId="12" fillId="0" borderId="2" xfId="0" applyFont="1" applyBorder="1"/>
    <xf numFmtId="0" fontId="15" fillId="0" borderId="2" xfId="0" applyFont="1" applyBorder="1"/>
    <xf numFmtId="0" fontId="16" fillId="0" borderId="2" xfId="0" applyFont="1" applyBorder="1" applyAlignment="1">
      <alignment vertical="center"/>
    </xf>
    <xf numFmtId="14" fontId="14" fillId="0" borderId="2" xfId="2" applyNumberFormat="1" applyFont="1" applyBorder="1" applyAlignment="1">
      <alignment vertical="center"/>
    </xf>
    <xf numFmtId="14" fontId="5" fillId="0" borderId="0" xfId="0" applyNumberFormat="1" applyFont="1"/>
    <xf numFmtId="14" fontId="7" fillId="0" borderId="0" xfId="0" applyNumberFormat="1" applyFont="1" applyAlignment="1">
      <alignment horizontal="center"/>
    </xf>
    <xf numFmtId="14" fontId="8" fillId="0" borderId="0" xfId="0" applyNumberFormat="1" applyFont="1" applyAlignment="1">
      <alignment horizontal="center"/>
    </xf>
    <xf numFmtId="14" fontId="6" fillId="0" borderId="0" xfId="0" applyNumberFormat="1" applyFont="1"/>
    <xf numFmtId="14" fontId="3" fillId="0" borderId="2" xfId="0" applyNumberFormat="1" applyFont="1" applyBorder="1" applyAlignment="1">
      <alignment horizontal="center" vertical="center"/>
    </xf>
    <xf numFmtId="14" fontId="10" fillId="0" borderId="0" xfId="0" applyNumberFormat="1" applyFont="1" applyAlignment="1">
      <alignment horizontal="left" vertical="center"/>
    </xf>
    <xf numFmtId="14" fontId="17" fillId="0" borderId="0" xfId="0" applyNumberFormat="1" applyFont="1" applyAlignment="1">
      <alignment horizontal="center"/>
    </xf>
    <xf numFmtId="14" fontId="3" fillId="0" borderId="0" xfId="0" applyNumberFormat="1" applyFont="1"/>
    <xf numFmtId="14" fontId="0" fillId="0" borderId="0" xfId="0" applyNumberFormat="1"/>
    <xf numFmtId="0" fontId="11" fillId="0" borderId="2" xfId="2" quotePrefix="1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43" fontId="9" fillId="0" borderId="2" xfId="1" applyNumberFormat="1" applyFont="1" applyBorder="1" applyAlignment="1">
      <alignment vertical="center"/>
    </xf>
    <xf numFmtId="43" fontId="3" fillId="0" borderId="0" xfId="1" applyNumberFormat="1" applyFont="1" applyAlignment="1">
      <alignment horizontal="center"/>
    </xf>
    <xf numFmtId="43" fontId="4" fillId="0" borderId="0" xfId="1" applyNumberFormat="1" applyFont="1" applyAlignment="1">
      <alignment horizontal="center"/>
    </xf>
    <xf numFmtId="43" fontId="6" fillId="0" borderId="0" xfId="1" applyNumberFormat="1" applyFont="1" applyAlignment="1">
      <alignment horizontal="right"/>
    </xf>
    <xf numFmtId="43" fontId="8" fillId="0" borderId="0" xfId="1" applyNumberFormat="1" applyFont="1" applyAlignment="1">
      <alignment horizontal="center"/>
    </xf>
    <xf numFmtId="43" fontId="9" fillId="0" borderId="0" xfId="1" applyNumberFormat="1" applyFont="1" applyBorder="1" applyAlignment="1">
      <alignment horizontal="center"/>
    </xf>
    <xf numFmtId="43" fontId="3" fillId="0" borderId="2" xfId="1" applyNumberFormat="1" applyFont="1" applyBorder="1" applyAlignment="1">
      <alignment horizontal="center" vertical="center"/>
    </xf>
    <xf numFmtId="43" fontId="14" fillId="0" borderId="2" xfId="1" applyNumberFormat="1" applyFont="1" applyBorder="1" applyAlignment="1">
      <alignment vertical="center"/>
    </xf>
    <xf numFmtId="43" fontId="3" fillId="0" borderId="0" xfId="1" applyNumberFormat="1" applyFont="1" applyBorder="1" applyAlignment="1">
      <alignment vertical="center"/>
    </xf>
    <xf numFmtId="43" fontId="10" fillId="0" borderId="0" xfId="1" applyNumberFormat="1" applyFont="1" applyAlignment="1">
      <alignment horizontal="left" vertical="center"/>
    </xf>
    <xf numFmtId="43" fontId="17" fillId="0" borderId="0" xfId="1" applyNumberFormat="1" applyFont="1" applyAlignment="1">
      <alignment horizontal="center"/>
    </xf>
    <xf numFmtId="43" fontId="17" fillId="0" borderId="0" xfId="1" applyNumberFormat="1" applyFont="1" applyAlignment="1">
      <alignment horizontal="right"/>
    </xf>
    <xf numFmtId="43" fontId="3" fillId="0" borderId="0" xfId="1" applyNumberFormat="1" applyFont="1" applyAlignment="1">
      <alignment horizontal="right"/>
    </xf>
    <xf numFmtId="43" fontId="0" fillId="0" borderId="0" xfId="1" applyNumberFormat="1" applyFont="1"/>
    <xf numFmtId="164" fontId="10" fillId="0" borderId="0" xfId="0" applyNumberFormat="1" applyFont="1" applyAlignment="1">
      <alignment horizontal="left" vertical="center"/>
    </xf>
    <xf numFmtId="164" fontId="17" fillId="0" borderId="0" xfId="0" applyNumberFormat="1" applyFont="1" applyAlignment="1">
      <alignment horizontal="center"/>
    </xf>
    <xf numFmtId="0" fontId="18" fillId="0" borderId="2" xfId="0" applyFont="1" applyBorder="1"/>
    <xf numFmtId="0" fontId="18" fillId="0" borderId="2" xfId="0" applyFont="1" applyBorder="1" applyAlignment="1">
      <alignment horizontal="center" vertical="center" wrapText="1"/>
    </xf>
    <xf numFmtId="0" fontId="19" fillId="0" borderId="2" xfId="2" applyFont="1" applyBorder="1" applyAlignment="1">
      <alignment vertical="center"/>
    </xf>
    <xf numFmtId="0" fontId="18" fillId="0" borderId="0" xfId="0" applyFont="1"/>
    <xf numFmtId="164" fontId="11" fillId="0" borderId="2" xfId="1" applyNumberFormat="1" applyFont="1" applyBorder="1" applyAlignment="1">
      <alignment vertical="center"/>
    </xf>
    <xf numFmtId="164" fontId="18" fillId="0" borderId="2" xfId="1" applyNumberFormat="1" applyFont="1" applyBorder="1" applyAlignment="1">
      <alignment horizontal="center" vertical="center" wrapText="1"/>
    </xf>
    <xf numFmtId="0" fontId="20" fillId="0" borderId="2" xfId="0" applyFont="1" applyBorder="1"/>
    <xf numFmtId="164" fontId="20" fillId="0" borderId="2" xfId="1" applyNumberFormat="1" applyFont="1" applyBorder="1"/>
    <xf numFmtId="0" fontId="21" fillId="0" borderId="2" xfId="0" applyFont="1" applyBorder="1"/>
    <xf numFmtId="164" fontId="21" fillId="0" borderId="2" xfId="1" applyNumberFormat="1" applyFont="1" applyBorder="1"/>
    <xf numFmtId="0" fontId="22" fillId="0" borderId="2" xfId="0" applyFont="1" applyBorder="1"/>
    <xf numFmtId="164" fontId="22" fillId="0" borderId="2" xfId="1" applyNumberFormat="1" applyFont="1" applyBorder="1"/>
    <xf numFmtId="0" fontId="6" fillId="0" borderId="0" xfId="0" applyFont="1" applyAlignment="1">
      <alignment horizontal="center"/>
    </xf>
    <xf numFmtId="0" fontId="11" fillId="0" borderId="2" xfId="2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4" fillId="0" borderId="2" xfId="2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2" xfId="2" applyNumberFormat="1" applyFont="1" applyBorder="1" applyAlignment="1">
      <alignment horizontal="center" vertical="center"/>
    </xf>
    <xf numFmtId="164" fontId="6" fillId="0" borderId="0" xfId="1" applyNumberFormat="1" applyFont="1" applyAlignment="1"/>
    <xf numFmtId="164" fontId="8" fillId="0" borderId="0" xfId="1" applyNumberFormat="1" applyFont="1" applyAlignment="1"/>
    <xf numFmtId="164" fontId="3" fillId="0" borderId="2" xfId="1" applyNumberFormat="1" applyFont="1" applyBorder="1" applyAlignment="1">
      <alignment vertical="center"/>
    </xf>
    <xf numFmtId="164" fontId="10" fillId="0" borderId="0" xfId="1" applyNumberFormat="1" applyFont="1" applyAlignment="1">
      <alignment vertical="center"/>
    </xf>
    <xf numFmtId="164" fontId="17" fillId="0" borderId="0" xfId="1" applyNumberFormat="1" applyFont="1" applyAlignment="1"/>
    <xf numFmtId="164" fontId="3" fillId="0" borderId="0" xfId="1" applyNumberFormat="1" applyFont="1" applyAlignment="1"/>
    <xf numFmtId="164" fontId="0" fillId="0" borderId="0" xfId="1" applyNumberFormat="1" applyFont="1" applyAlignment="1"/>
    <xf numFmtId="0" fontId="20" fillId="0" borderId="2" xfId="1" applyNumberFormat="1" applyFont="1" applyBorder="1"/>
    <xf numFmtId="0" fontId="23" fillId="0" borderId="0" xfId="0" applyFont="1"/>
    <xf numFmtId="0" fontId="24" fillId="0" borderId="2" xfId="0" applyFont="1" applyBorder="1" applyAlignment="1">
      <alignment horizontal="center" vertical="center"/>
    </xf>
    <xf numFmtId="0" fontId="25" fillId="0" borderId="2" xfId="0" applyFont="1" applyBorder="1"/>
    <xf numFmtId="0" fontId="8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4" fontId="3" fillId="0" borderId="3" xfId="1" applyNumberFormat="1" applyFont="1" applyBorder="1" applyAlignment="1">
      <alignment vertical="center"/>
    </xf>
    <xf numFmtId="164" fontId="3" fillId="0" borderId="4" xfId="1" applyNumberFormat="1" applyFont="1" applyBorder="1" applyAlignment="1">
      <alignment vertical="center"/>
    </xf>
    <xf numFmtId="14" fontId="23" fillId="0" borderId="3" xfId="0" applyNumberFormat="1" applyFont="1" applyBorder="1" applyAlignment="1">
      <alignment horizontal="center" vertical="center"/>
    </xf>
    <xf numFmtId="14" fontId="23" fillId="0" borderId="4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43" fontId="9" fillId="0" borderId="0" xfId="1" applyFont="1" applyBorder="1" applyAlignment="1">
      <alignment horizontal="center"/>
    </xf>
    <xf numFmtId="164" fontId="3" fillId="0" borderId="2" xfId="1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43" fontId="9" fillId="0" borderId="1" xfId="1" applyFont="1" applyBorder="1" applyAlignment="1">
      <alignment horizontal="center"/>
    </xf>
    <xf numFmtId="164" fontId="3" fillId="0" borderId="3" xfId="1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</cellXfs>
  <cellStyles count="4">
    <cellStyle name="Comma" xfId="1" builtinId="3"/>
    <cellStyle name="Comma 2 2" xf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"/>
  <sheetViews>
    <sheetView tabSelected="1" topLeftCell="D4" zoomScale="80" zoomScaleNormal="80" workbookViewId="0">
      <selection activeCell="U1" sqref="U1:U1048576"/>
    </sheetView>
  </sheetViews>
  <sheetFormatPr defaultRowHeight="12.75" x14ac:dyDescent="0.2"/>
  <cols>
    <col min="1" max="1" width="6.7109375" customWidth="1"/>
    <col min="2" max="2" width="31" customWidth="1"/>
    <col min="3" max="3" width="8.28515625" customWidth="1"/>
    <col min="4" max="5" width="11.7109375" style="89" customWidth="1"/>
    <col min="6" max="6" width="11.7109375" style="53" customWidth="1"/>
    <col min="7" max="7" width="11.7109375" customWidth="1"/>
    <col min="8" max="8" width="11.7109375" style="53" customWidth="1"/>
    <col min="9" max="9" width="14.7109375" style="97" customWidth="1"/>
    <col min="10" max="10" width="11.7109375" style="1" customWidth="1"/>
    <col min="11" max="11" width="18.42578125" style="1" customWidth="1"/>
    <col min="12" max="12" width="15.140625" style="69" hidden="1" customWidth="1"/>
    <col min="13" max="13" width="14.5703125" style="1" hidden="1" customWidth="1"/>
    <col min="14" max="14" width="11.7109375" style="1" hidden="1" customWidth="1"/>
    <col min="15" max="15" width="14.5703125" style="1" hidden="1" customWidth="1"/>
    <col min="16" max="16" width="9.140625" customWidth="1"/>
    <col min="17" max="17" width="9.28515625" style="1" customWidth="1"/>
    <col min="18" max="18" width="11.140625" style="1" customWidth="1"/>
    <col min="19" max="19" width="9.28515625" style="1" customWidth="1"/>
    <col min="20" max="20" width="10.28515625" style="99" bestFit="1" customWidth="1"/>
    <col min="21" max="21" width="10.140625" bestFit="1" customWidth="1"/>
  </cols>
  <sheetData>
    <row r="1" spans="1:22" ht="18" customHeight="1" x14ac:dyDescent="0.25">
      <c r="A1" s="114" t="s">
        <v>0</v>
      </c>
      <c r="B1" s="114"/>
      <c r="C1" s="115" t="s">
        <v>1</v>
      </c>
      <c r="D1" s="115"/>
      <c r="E1" s="115"/>
      <c r="F1" s="115"/>
      <c r="G1" s="115"/>
      <c r="H1" s="115"/>
      <c r="I1" s="115"/>
      <c r="J1" s="115"/>
      <c r="K1" s="115"/>
      <c r="L1" s="57"/>
      <c r="M1" s="29"/>
      <c r="N1" s="29"/>
      <c r="O1" s="29"/>
    </row>
    <row r="2" spans="1:22" ht="18" customHeight="1" x14ac:dyDescent="0.3">
      <c r="A2" s="116" t="s">
        <v>2</v>
      </c>
      <c r="B2" s="116"/>
      <c r="C2" s="117" t="s">
        <v>3</v>
      </c>
      <c r="D2" s="117"/>
      <c r="E2" s="117"/>
      <c r="F2" s="117"/>
      <c r="G2" s="117"/>
      <c r="H2" s="117"/>
      <c r="I2" s="117"/>
      <c r="J2" s="117"/>
      <c r="K2" s="117"/>
      <c r="L2" s="58"/>
      <c r="M2" s="32"/>
      <c r="N2" s="32"/>
      <c r="O2" s="32"/>
    </row>
    <row r="3" spans="1:22" ht="18" customHeight="1" x14ac:dyDescent="0.25">
      <c r="A3" s="118" t="s">
        <v>4</v>
      </c>
      <c r="B3" s="118"/>
      <c r="C3" s="2"/>
      <c r="D3" s="33"/>
      <c r="E3" s="33"/>
      <c r="F3" s="45"/>
      <c r="G3" s="2"/>
      <c r="H3" s="45"/>
      <c r="I3" s="91"/>
      <c r="J3" s="4"/>
      <c r="K3" s="4"/>
      <c r="L3" s="59"/>
      <c r="M3" s="4"/>
      <c r="N3" s="4"/>
      <c r="O3" s="4"/>
    </row>
    <row r="4" spans="1:22" ht="12" customHeight="1" x14ac:dyDescent="0.25">
      <c r="A4" s="3"/>
      <c r="B4" s="5"/>
      <c r="C4" s="5"/>
      <c r="D4" s="5"/>
      <c r="E4" s="5"/>
      <c r="F4" s="46"/>
      <c r="G4" s="5"/>
      <c r="H4" s="46"/>
      <c r="I4" s="91"/>
      <c r="J4" s="4"/>
      <c r="K4" s="4"/>
      <c r="L4" s="59"/>
      <c r="M4" s="4"/>
      <c r="N4" s="4"/>
      <c r="O4" s="4"/>
    </row>
    <row r="5" spans="1:22" ht="24.95" customHeight="1" x14ac:dyDescent="0.3">
      <c r="A5" s="102" t="s">
        <v>5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60"/>
      <c r="M5" s="34"/>
      <c r="N5" s="34"/>
      <c r="O5" s="34"/>
    </row>
    <row r="6" spans="1:22" ht="17.25" customHeight="1" x14ac:dyDescent="0.3">
      <c r="A6" s="6"/>
      <c r="B6" s="6"/>
      <c r="C6" s="6"/>
      <c r="D6" s="34"/>
      <c r="E6" s="34"/>
      <c r="F6" s="47"/>
      <c r="G6" s="6"/>
      <c r="H6" s="47"/>
      <c r="I6" s="92"/>
      <c r="J6" s="7"/>
      <c r="K6" s="6"/>
      <c r="L6" s="60"/>
      <c r="M6" s="34"/>
      <c r="N6" s="34"/>
      <c r="O6" s="34"/>
    </row>
    <row r="7" spans="1:22" ht="18.75" x14ac:dyDescent="0.3">
      <c r="A7" s="3"/>
      <c r="B7" s="3"/>
      <c r="C7" s="3"/>
      <c r="D7" s="84"/>
      <c r="E7" s="84"/>
      <c r="F7" s="48"/>
      <c r="G7" s="3"/>
      <c r="H7" s="48"/>
      <c r="I7" s="91"/>
      <c r="J7" s="120" t="s">
        <v>6</v>
      </c>
      <c r="K7" s="120"/>
      <c r="L7" s="61"/>
      <c r="M7" s="37"/>
      <c r="N7" s="37"/>
      <c r="O7" s="37"/>
    </row>
    <row r="8" spans="1:22" ht="30" customHeight="1" x14ac:dyDescent="0.2">
      <c r="A8" s="119" t="s">
        <v>7</v>
      </c>
      <c r="B8" s="119" t="s">
        <v>8</v>
      </c>
      <c r="C8" s="103" t="s">
        <v>9</v>
      </c>
      <c r="D8" s="104"/>
      <c r="E8" s="105"/>
      <c r="F8" s="119" t="s">
        <v>111</v>
      </c>
      <c r="G8" s="119"/>
      <c r="H8" s="119"/>
      <c r="I8" s="109" t="s">
        <v>10</v>
      </c>
      <c r="J8" s="121" t="s">
        <v>11</v>
      </c>
      <c r="K8" s="121" t="s">
        <v>12</v>
      </c>
      <c r="L8" s="62"/>
      <c r="M8" s="39"/>
      <c r="N8" s="39"/>
      <c r="O8" s="39"/>
      <c r="P8" s="123" t="s">
        <v>119</v>
      </c>
      <c r="Q8" s="123"/>
      <c r="R8" s="124" t="s">
        <v>120</v>
      </c>
      <c r="S8" s="124"/>
      <c r="T8" s="111">
        <v>45771</v>
      </c>
      <c r="U8" s="113" t="s">
        <v>145</v>
      </c>
      <c r="V8" s="113"/>
    </row>
    <row r="9" spans="1:22" ht="30" customHeight="1" x14ac:dyDescent="0.2">
      <c r="A9" s="119"/>
      <c r="B9" s="119"/>
      <c r="C9" s="106"/>
      <c r="D9" s="107"/>
      <c r="E9" s="108"/>
      <c r="F9" s="49"/>
      <c r="G9" s="8"/>
      <c r="H9" s="49"/>
      <c r="I9" s="110"/>
      <c r="J9" s="121"/>
      <c r="K9" s="121"/>
      <c r="L9" s="62"/>
      <c r="M9" s="39"/>
      <c r="N9" s="39"/>
      <c r="O9" s="39"/>
      <c r="P9" s="123"/>
      <c r="Q9" s="123"/>
      <c r="R9" s="124"/>
      <c r="S9" s="124"/>
      <c r="T9" s="112"/>
      <c r="U9" s="40"/>
      <c r="V9" s="40"/>
    </row>
    <row r="10" spans="1:22" ht="30" customHeight="1" x14ac:dyDescent="0.2">
      <c r="A10" s="119"/>
      <c r="B10" s="119"/>
      <c r="C10" s="8" t="s">
        <v>13</v>
      </c>
      <c r="D10" s="30" t="s">
        <v>143</v>
      </c>
      <c r="E10" s="30" t="s">
        <v>117</v>
      </c>
      <c r="F10" s="49"/>
      <c r="G10" s="8" t="s">
        <v>114</v>
      </c>
      <c r="H10" s="49"/>
      <c r="I10" s="93" t="s">
        <v>142</v>
      </c>
      <c r="J10" s="121"/>
      <c r="K10" s="121"/>
      <c r="L10" s="62"/>
      <c r="M10" s="39"/>
      <c r="N10" s="39"/>
      <c r="O10" s="39"/>
      <c r="P10" s="73" t="s">
        <v>112</v>
      </c>
      <c r="Q10" s="77" t="s">
        <v>113</v>
      </c>
      <c r="R10" s="77" t="s">
        <v>144</v>
      </c>
      <c r="S10" s="77" t="s">
        <v>144</v>
      </c>
      <c r="T10" s="100" t="s">
        <v>16</v>
      </c>
      <c r="U10" s="40" t="s">
        <v>147</v>
      </c>
      <c r="V10" s="40" t="s">
        <v>146</v>
      </c>
    </row>
    <row r="11" spans="1:22" ht="30" customHeight="1" x14ac:dyDescent="0.25">
      <c r="A11" s="9">
        <v>1</v>
      </c>
      <c r="B11" s="10" t="s">
        <v>15</v>
      </c>
      <c r="C11" s="10" t="s">
        <v>16</v>
      </c>
      <c r="D11" s="85">
        <v>14</v>
      </c>
      <c r="E11" s="90">
        <f>I11/D11</f>
        <v>20</v>
      </c>
      <c r="F11" s="35">
        <v>45519</v>
      </c>
      <c r="G11" s="36">
        <v>460824</v>
      </c>
      <c r="H11" s="35">
        <v>46249</v>
      </c>
      <c r="I11" s="76">
        <v>280</v>
      </c>
      <c r="J11" s="11">
        <v>12573.75</v>
      </c>
      <c r="K11" s="12">
        <f>I11*J11</f>
        <v>3520650</v>
      </c>
      <c r="L11" s="56">
        <v>11975</v>
      </c>
      <c r="M11" s="12">
        <f>I11*L11</f>
        <v>3353000</v>
      </c>
      <c r="N11" s="12">
        <f>M11*5%</f>
        <v>167650</v>
      </c>
      <c r="O11" s="12">
        <f>M11+N11</f>
        <v>3520650</v>
      </c>
      <c r="P11" s="78"/>
      <c r="Q11" s="79">
        <v>4</v>
      </c>
      <c r="R11" s="79">
        <f>Q11*D11</f>
        <v>56</v>
      </c>
      <c r="S11" s="79">
        <v>15</v>
      </c>
      <c r="T11" s="101">
        <f>R11+S11</f>
        <v>71</v>
      </c>
      <c r="U11" s="40"/>
      <c r="V11" s="40"/>
    </row>
    <row r="12" spans="1:22" ht="30" customHeight="1" x14ac:dyDescent="0.25">
      <c r="A12" s="9">
        <v>2</v>
      </c>
      <c r="B12" s="10" t="s">
        <v>17</v>
      </c>
      <c r="C12" s="10" t="s">
        <v>16</v>
      </c>
      <c r="D12" s="85">
        <v>6</v>
      </c>
      <c r="E12" s="90">
        <f t="shared" ref="E12:E69" si="0">I12/D12</f>
        <v>60</v>
      </c>
      <c r="F12" s="35">
        <v>45448</v>
      </c>
      <c r="G12" s="10">
        <v>220624</v>
      </c>
      <c r="H12" s="35">
        <v>46558</v>
      </c>
      <c r="I12" s="76">
        <v>360</v>
      </c>
      <c r="J12" s="11">
        <v>4620</v>
      </c>
      <c r="K12" s="12">
        <f t="shared" ref="K12:K75" si="1">I12*J12</f>
        <v>1663200</v>
      </c>
      <c r="L12" s="56">
        <v>4400</v>
      </c>
      <c r="M12" s="12">
        <f t="shared" ref="M12:M75" si="2">I12*L12</f>
        <v>1584000</v>
      </c>
      <c r="N12" s="12">
        <f t="shared" ref="N12:N75" si="3">M12*5%</f>
        <v>79200</v>
      </c>
      <c r="O12" s="12">
        <f t="shared" ref="O12:O75" si="4">M12+N12</f>
        <v>1663200</v>
      </c>
      <c r="P12" s="78"/>
      <c r="Q12" s="79">
        <v>12</v>
      </c>
      <c r="R12" s="79">
        <f t="shared" ref="R12:R75" si="5">Q12*E12</f>
        <v>720</v>
      </c>
      <c r="S12" s="79">
        <v>6</v>
      </c>
      <c r="T12" s="101">
        <f t="shared" ref="T12:T75" si="6">R12+S12</f>
        <v>726</v>
      </c>
      <c r="U12" s="40"/>
      <c r="V12" s="40"/>
    </row>
    <row r="13" spans="1:22" ht="30" customHeight="1" x14ac:dyDescent="0.25">
      <c r="A13" s="9">
        <v>3</v>
      </c>
      <c r="B13" s="10" t="s">
        <v>18</v>
      </c>
      <c r="C13" s="10" t="s">
        <v>16</v>
      </c>
      <c r="D13" s="85">
        <v>50</v>
      </c>
      <c r="E13" s="90">
        <f t="shared" si="0"/>
        <v>10</v>
      </c>
      <c r="F13" s="35">
        <v>45457</v>
      </c>
      <c r="G13" s="10" t="s">
        <v>132</v>
      </c>
      <c r="H13" s="35">
        <v>46186</v>
      </c>
      <c r="I13" s="76">
        <v>500</v>
      </c>
      <c r="J13" s="11">
        <v>1638</v>
      </c>
      <c r="K13" s="12">
        <f t="shared" si="1"/>
        <v>819000</v>
      </c>
      <c r="L13" s="56">
        <v>1560</v>
      </c>
      <c r="M13" s="12">
        <f t="shared" si="2"/>
        <v>780000</v>
      </c>
      <c r="N13" s="12">
        <f t="shared" si="3"/>
        <v>39000</v>
      </c>
      <c r="O13" s="12">
        <f t="shared" si="4"/>
        <v>819000</v>
      </c>
      <c r="P13" s="78"/>
      <c r="Q13" s="79">
        <v>5</v>
      </c>
      <c r="R13" s="79">
        <f t="shared" ref="R13:R76" si="7">Q13*D13</f>
        <v>250</v>
      </c>
      <c r="S13" s="79">
        <v>50</v>
      </c>
      <c r="T13" s="101">
        <f t="shared" si="6"/>
        <v>300</v>
      </c>
      <c r="U13" s="40"/>
      <c r="V13" s="40"/>
    </row>
    <row r="14" spans="1:22" ht="30" customHeight="1" x14ac:dyDescent="0.25">
      <c r="A14" s="9">
        <v>4</v>
      </c>
      <c r="B14" s="10" t="s">
        <v>19</v>
      </c>
      <c r="C14" s="10" t="s">
        <v>16</v>
      </c>
      <c r="D14" s="85">
        <v>50</v>
      </c>
      <c r="E14" s="90">
        <f t="shared" si="0"/>
        <v>10</v>
      </c>
      <c r="F14" s="35">
        <v>45570</v>
      </c>
      <c r="G14" s="10">
        <v>50124</v>
      </c>
      <c r="H14" s="35">
        <v>46665</v>
      </c>
      <c r="I14" s="76">
        <v>500</v>
      </c>
      <c r="J14" s="11">
        <v>514.5</v>
      </c>
      <c r="K14" s="12">
        <f t="shared" si="1"/>
        <v>257250</v>
      </c>
      <c r="L14" s="56">
        <v>490</v>
      </c>
      <c r="M14" s="12">
        <f t="shared" si="2"/>
        <v>245000</v>
      </c>
      <c r="N14" s="12">
        <f t="shared" si="3"/>
        <v>12250</v>
      </c>
      <c r="O14" s="12">
        <f t="shared" si="4"/>
        <v>257250</v>
      </c>
      <c r="P14" s="78"/>
      <c r="Q14" s="79">
        <v>10</v>
      </c>
      <c r="R14" s="79">
        <f t="shared" si="7"/>
        <v>500</v>
      </c>
      <c r="S14" s="79">
        <v>30</v>
      </c>
      <c r="T14" s="101">
        <f t="shared" si="6"/>
        <v>530</v>
      </c>
      <c r="U14" s="40"/>
      <c r="V14" s="40"/>
    </row>
    <row r="15" spans="1:22" s="75" customFormat="1" ht="30" customHeight="1" x14ac:dyDescent="0.25">
      <c r="A15" s="30">
        <v>5</v>
      </c>
      <c r="B15" s="74" t="s">
        <v>20</v>
      </c>
      <c r="C15" s="74" t="s">
        <v>16</v>
      </c>
      <c r="D15" s="85">
        <v>100</v>
      </c>
      <c r="E15" s="90">
        <f t="shared" si="0"/>
        <v>30</v>
      </c>
      <c r="F15" s="35">
        <v>45586</v>
      </c>
      <c r="G15" s="10">
        <v>1381024</v>
      </c>
      <c r="H15" s="35">
        <v>46326</v>
      </c>
      <c r="I15" s="76">
        <v>3000</v>
      </c>
      <c r="J15" s="11">
        <v>441</v>
      </c>
      <c r="K15" s="12">
        <f t="shared" si="1"/>
        <v>1323000</v>
      </c>
      <c r="L15" s="56">
        <v>420</v>
      </c>
      <c r="M15" s="12">
        <f t="shared" si="2"/>
        <v>1260000</v>
      </c>
      <c r="N15" s="12">
        <f t="shared" si="3"/>
        <v>63000</v>
      </c>
      <c r="O15" s="12">
        <f t="shared" si="4"/>
        <v>1323000</v>
      </c>
      <c r="P15" s="78"/>
      <c r="Q15" s="79">
        <v>6</v>
      </c>
      <c r="R15" s="79">
        <f t="shared" si="7"/>
        <v>600</v>
      </c>
      <c r="S15" s="79">
        <v>20</v>
      </c>
      <c r="T15" s="101">
        <f t="shared" si="6"/>
        <v>620</v>
      </c>
      <c r="U15" s="72"/>
      <c r="V15" s="72"/>
    </row>
    <row r="16" spans="1:22" ht="30" customHeight="1" x14ac:dyDescent="0.25">
      <c r="A16" s="9">
        <v>6</v>
      </c>
      <c r="B16" s="10" t="s">
        <v>21</v>
      </c>
      <c r="C16" s="10" t="s">
        <v>16</v>
      </c>
      <c r="D16" s="85">
        <v>10</v>
      </c>
      <c r="E16" s="90">
        <f t="shared" si="0"/>
        <v>50</v>
      </c>
      <c r="F16" s="35">
        <v>45522</v>
      </c>
      <c r="G16" s="10" t="s">
        <v>133</v>
      </c>
      <c r="H16" s="35">
        <v>46252</v>
      </c>
      <c r="I16" s="76">
        <v>500</v>
      </c>
      <c r="J16" s="11">
        <v>4588.5</v>
      </c>
      <c r="K16" s="12">
        <f t="shared" si="1"/>
        <v>2294250</v>
      </c>
      <c r="L16" s="56">
        <v>4370</v>
      </c>
      <c r="M16" s="12">
        <f t="shared" si="2"/>
        <v>2185000</v>
      </c>
      <c r="N16" s="12">
        <f t="shared" si="3"/>
        <v>109250</v>
      </c>
      <c r="O16" s="12">
        <f t="shared" si="4"/>
        <v>2294250</v>
      </c>
      <c r="P16" s="78"/>
      <c r="Q16" s="79">
        <v>18</v>
      </c>
      <c r="R16" s="79">
        <f t="shared" si="7"/>
        <v>180</v>
      </c>
      <c r="S16" s="79">
        <v>5</v>
      </c>
      <c r="T16" s="101">
        <f t="shared" si="6"/>
        <v>185</v>
      </c>
      <c r="U16" s="40"/>
      <c r="V16" s="40"/>
    </row>
    <row r="17" spans="1:22" ht="30" customHeight="1" x14ac:dyDescent="0.25">
      <c r="A17" s="9">
        <v>7</v>
      </c>
      <c r="B17" s="10" t="s">
        <v>22</v>
      </c>
      <c r="C17" s="10" t="s">
        <v>16</v>
      </c>
      <c r="D17" s="85">
        <v>50</v>
      </c>
      <c r="E17" s="90">
        <f t="shared" si="0"/>
        <v>30</v>
      </c>
      <c r="F17" s="35">
        <v>45602</v>
      </c>
      <c r="G17" s="10" t="s">
        <v>134</v>
      </c>
      <c r="H17" s="35">
        <v>46332</v>
      </c>
      <c r="I17" s="76">
        <v>1500</v>
      </c>
      <c r="J17" s="11">
        <v>336</v>
      </c>
      <c r="K17" s="12">
        <f t="shared" si="1"/>
        <v>504000</v>
      </c>
      <c r="L17" s="56">
        <v>320</v>
      </c>
      <c r="M17" s="12">
        <f t="shared" si="2"/>
        <v>480000</v>
      </c>
      <c r="N17" s="12">
        <f t="shared" si="3"/>
        <v>24000</v>
      </c>
      <c r="O17" s="12">
        <f t="shared" si="4"/>
        <v>504000</v>
      </c>
      <c r="P17" s="78"/>
      <c r="Q17" s="79">
        <v>8</v>
      </c>
      <c r="R17" s="79">
        <f t="shared" si="7"/>
        <v>400</v>
      </c>
      <c r="S17" s="79">
        <v>70</v>
      </c>
      <c r="T17" s="101">
        <f t="shared" si="6"/>
        <v>470</v>
      </c>
      <c r="U17" s="40"/>
      <c r="V17" s="40"/>
    </row>
    <row r="18" spans="1:22" s="13" customFormat="1" ht="30" customHeight="1" x14ac:dyDescent="0.25">
      <c r="A18" s="9">
        <v>8</v>
      </c>
      <c r="B18" s="10" t="s">
        <v>23</v>
      </c>
      <c r="C18" s="10" t="s">
        <v>16</v>
      </c>
      <c r="D18" s="85">
        <v>100</v>
      </c>
      <c r="E18" s="90">
        <f t="shared" si="0"/>
        <v>10</v>
      </c>
      <c r="F18" s="35">
        <v>45493</v>
      </c>
      <c r="G18" s="10" t="s">
        <v>130</v>
      </c>
      <c r="H18" s="35">
        <v>46223</v>
      </c>
      <c r="I18" s="76">
        <v>1000</v>
      </c>
      <c r="J18" s="11">
        <v>826.35</v>
      </c>
      <c r="K18" s="12">
        <f t="shared" si="1"/>
        <v>826350</v>
      </c>
      <c r="L18" s="56">
        <v>787</v>
      </c>
      <c r="M18" s="12">
        <f t="shared" si="2"/>
        <v>787000</v>
      </c>
      <c r="N18" s="12">
        <f t="shared" si="3"/>
        <v>39350</v>
      </c>
      <c r="O18" s="12">
        <f t="shared" si="4"/>
        <v>826350</v>
      </c>
      <c r="P18" s="80"/>
      <c r="Q18" s="81">
        <v>6</v>
      </c>
      <c r="R18" s="79">
        <f t="shared" si="5"/>
        <v>60</v>
      </c>
      <c r="S18" s="81">
        <v>14</v>
      </c>
      <c r="T18" s="101">
        <f t="shared" si="6"/>
        <v>74</v>
      </c>
      <c r="U18" s="41"/>
      <c r="V18" s="41"/>
    </row>
    <row r="19" spans="1:22" s="13" customFormat="1" ht="30" customHeight="1" x14ac:dyDescent="0.25">
      <c r="A19" s="9">
        <v>9</v>
      </c>
      <c r="B19" s="10" t="s">
        <v>24</v>
      </c>
      <c r="C19" s="10" t="s">
        <v>16</v>
      </c>
      <c r="D19" s="85">
        <v>10</v>
      </c>
      <c r="E19" s="90">
        <f t="shared" si="0"/>
        <v>100</v>
      </c>
      <c r="F19" s="35">
        <v>45722</v>
      </c>
      <c r="G19" s="54" t="s">
        <v>135</v>
      </c>
      <c r="H19" s="35">
        <v>46818</v>
      </c>
      <c r="I19" s="76">
        <v>1000</v>
      </c>
      <c r="J19" s="11">
        <v>997.5</v>
      </c>
      <c r="K19" s="12">
        <f t="shared" si="1"/>
        <v>997500</v>
      </c>
      <c r="L19" s="56">
        <v>950</v>
      </c>
      <c r="M19" s="12">
        <f t="shared" si="2"/>
        <v>950000</v>
      </c>
      <c r="N19" s="12">
        <f t="shared" si="3"/>
        <v>47500</v>
      </c>
      <c r="O19" s="12">
        <f t="shared" si="4"/>
        <v>997500</v>
      </c>
      <c r="P19" s="80"/>
      <c r="Q19" s="81">
        <v>5</v>
      </c>
      <c r="R19" s="79">
        <f t="shared" si="7"/>
        <v>50</v>
      </c>
      <c r="S19" s="81">
        <v>40</v>
      </c>
      <c r="T19" s="101">
        <f t="shared" si="6"/>
        <v>90</v>
      </c>
      <c r="U19" s="41"/>
      <c r="V19" s="41"/>
    </row>
    <row r="20" spans="1:22" s="13" customFormat="1" ht="30" customHeight="1" x14ac:dyDescent="0.25">
      <c r="A20" s="9">
        <v>10</v>
      </c>
      <c r="B20" s="10" t="s">
        <v>25</v>
      </c>
      <c r="C20" s="10" t="s">
        <v>26</v>
      </c>
      <c r="D20" s="85">
        <v>30</v>
      </c>
      <c r="E20" s="90">
        <f t="shared" si="0"/>
        <v>10</v>
      </c>
      <c r="F20" s="35">
        <v>45558</v>
      </c>
      <c r="G20" s="10" t="s">
        <v>129</v>
      </c>
      <c r="H20" s="35">
        <v>46103</v>
      </c>
      <c r="I20" s="76">
        <v>300</v>
      </c>
      <c r="J20" s="11">
        <v>7035</v>
      </c>
      <c r="K20" s="12">
        <f t="shared" si="1"/>
        <v>2110500</v>
      </c>
      <c r="L20" s="56">
        <v>6700</v>
      </c>
      <c r="M20" s="12">
        <f t="shared" si="2"/>
        <v>2010000</v>
      </c>
      <c r="N20" s="12">
        <f t="shared" si="3"/>
        <v>100500</v>
      </c>
      <c r="O20" s="12">
        <f t="shared" si="4"/>
        <v>2110500</v>
      </c>
      <c r="P20" s="80"/>
      <c r="Q20" s="81">
        <v>4</v>
      </c>
      <c r="R20" s="79">
        <f t="shared" si="7"/>
        <v>120</v>
      </c>
      <c r="S20" s="81">
        <v>15</v>
      </c>
      <c r="T20" s="101">
        <f t="shared" si="6"/>
        <v>135</v>
      </c>
      <c r="U20" s="41"/>
      <c r="V20" s="41"/>
    </row>
    <row r="21" spans="1:22" s="13" customFormat="1" ht="30" customHeight="1" x14ac:dyDescent="0.25">
      <c r="A21" s="9">
        <v>11</v>
      </c>
      <c r="B21" s="10" t="s">
        <v>27</v>
      </c>
      <c r="C21" s="10" t="s">
        <v>16</v>
      </c>
      <c r="D21" s="85">
        <v>10</v>
      </c>
      <c r="E21" s="90">
        <f t="shared" si="0"/>
        <v>30</v>
      </c>
      <c r="F21" s="35">
        <v>45086</v>
      </c>
      <c r="G21" s="10" t="s">
        <v>136</v>
      </c>
      <c r="H21" s="35">
        <v>45817</v>
      </c>
      <c r="I21" s="76">
        <v>300</v>
      </c>
      <c r="J21" s="11">
        <v>525</v>
      </c>
      <c r="K21" s="12">
        <f t="shared" si="1"/>
        <v>157500</v>
      </c>
      <c r="L21" s="56">
        <v>500</v>
      </c>
      <c r="M21" s="12">
        <f t="shared" si="2"/>
        <v>150000</v>
      </c>
      <c r="N21" s="12">
        <f t="shared" si="3"/>
        <v>7500</v>
      </c>
      <c r="O21" s="12">
        <f t="shared" si="4"/>
        <v>157500</v>
      </c>
      <c r="P21" s="80"/>
      <c r="Q21" s="81">
        <v>1</v>
      </c>
      <c r="R21" s="79">
        <f t="shared" si="5"/>
        <v>30</v>
      </c>
      <c r="S21" s="81">
        <v>20</v>
      </c>
      <c r="T21" s="101">
        <f t="shared" si="6"/>
        <v>50</v>
      </c>
      <c r="U21" s="41"/>
      <c r="V21" s="41"/>
    </row>
    <row r="22" spans="1:22" s="13" customFormat="1" ht="30" customHeight="1" x14ac:dyDescent="0.25">
      <c r="A22" s="9">
        <v>12</v>
      </c>
      <c r="B22" s="10" t="s">
        <v>28</v>
      </c>
      <c r="C22" s="10" t="s">
        <v>26</v>
      </c>
      <c r="D22" s="85">
        <v>6</v>
      </c>
      <c r="E22" s="90">
        <f t="shared" si="0"/>
        <v>8</v>
      </c>
      <c r="F22" s="35">
        <v>45480</v>
      </c>
      <c r="G22" s="10" t="s">
        <v>137</v>
      </c>
      <c r="H22" s="35">
        <v>46210</v>
      </c>
      <c r="I22" s="76">
        <v>48</v>
      </c>
      <c r="J22" s="11">
        <v>3937.5</v>
      </c>
      <c r="K22" s="12">
        <f t="shared" si="1"/>
        <v>189000</v>
      </c>
      <c r="L22" s="56">
        <v>3750</v>
      </c>
      <c r="M22" s="12">
        <f t="shared" si="2"/>
        <v>180000</v>
      </c>
      <c r="N22" s="12">
        <f t="shared" si="3"/>
        <v>9000</v>
      </c>
      <c r="O22" s="12">
        <f t="shared" si="4"/>
        <v>189000</v>
      </c>
      <c r="P22" s="80"/>
      <c r="Q22" s="81">
        <v>2</v>
      </c>
      <c r="R22" s="79">
        <f t="shared" si="7"/>
        <v>12</v>
      </c>
      <c r="S22" s="81">
        <v>0</v>
      </c>
      <c r="T22" s="101">
        <f t="shared" si="6"/>
        <v>12</v>
      </c>
      <c r="U22" s="41"/>
      <c r="V22" s="41"/>
    </row>
    <row r="23" spans="1:22" s="13" customFormat="1" ht="30" customHeight="1" x14ac:dyDescent="0.25">
      <c r="A23" s="9">
        <v>13</v>
      </c>
      <c r="B23" s="10" t="s">
        <v>29</v>
      </c>
      <c r="C23" s="10" t="s">
        <v>16</v>
      </c>
      <c r="D23" s="85">
        <v>30</v>
      </c>
      <c r="E23" s="90">
        <f t="shared" si="0"/>
        <v>4</v>
      </c>
      <c r="F23" s="35">
        <v>45560</v>
      </c>
      <c r="G23" s="54" t="s">
        <v>131</v>
      </c>
      <c r="H23" s="35">
        <v>46290</v>
      </c>
      <c r="I23" s="76">
        <v>120</v>
      </c>
      <c r="J23" s="11">
        <v>4410</v>
      </c>
      <c r="K23" s="12">
        <f t="shared" si="1"/>
        <v>529200</v>
      </c>
      <c r="L23" s="56">
        <v>4200</v>
      </c>
      <c r="M23" s="12">
        <f t="shared" si="2"/>
        <v>504000</v>
      </c>
      <c r="N23" s="12">
        <f t="shared" si="3"/>
        <v>25200</v>
      </c>
      <c r="O23" s="12">
        <f t="shared" si="4"/>
        <v>529200</v>
      </c>
      <c r="P23" s="80"/>
      <c r="Q23" s="81">
        <v>1</v>
      </c>
      <c r="R23" s="79">
        <f t="shared" si="7"/>
        <v>30</v>
      </c>
      <c r="S23" s="81">
        <v>20</v>
      </c>
      <c r="T23" s="101">
        <f t="shared" si="6"/>
        <v>50</v>
      </c>
      <c r="U23" s="41"/>
      <c r="V23" s="41"/>
    </row>
    <row r="24" spans="1:22" ht="30" customHeight="1" x14ac:dyDescent="0.25">
      <c r="A24" s="9">
        <v>14</v>
      </c>
      <c r="B24" s="10" t="s">
        <v>30</v>
      </c>
      <c r="C24" s="10" t="s">
        <v>16</v>
      </c>
      <c r="D24" s="85">
        <v>100</v>
      </c>
      <c r="E24" s="90">
        <f t="shared" si="0"/>
        <v>3</v>
      </c>
      <c r="F24" s="35">
        <v>45514</v>
      </c>
      <c r="G24" s="10">
        <v>413781</v>
      </c>
      <c r="H24" s="35">
        <v>46974</v>
      </c>
      <c r="I24" s="76">
        <v>300</v>
      </c>
      <c r="J24" s="11">
        <v>1459.5</v>
      </c>
      <c r="K24" s="12">
        <f t="shared" si="1"/>
        <v>437850</v>
      </c>
      <c r="L24" s="56">
        <v>1390</v>
      </c>
      <c r="M24" s="12">
        <f t="shared" si="2"/>
        <v>417000</v>
      </c>
      <c r="N24" s="12">
        <f t="shared" si="3"/>
        <v>20850</v>
      </c>
      <c r="O24" s="12">
        <f t="shared" si="4"/>
        <v>437850</v>
      </c>
      <c r="P24" s="78"/>
      <c r="Q24" s="79">
        <v>1</v>
      </c>
      <c r="R24" s="79">
        <f t="shared" si="5"/>
        <v>3</v>
      </c>
      <c r="S24" s="81">
        <v>50</v>
      </c>
      <c r="T24" s="101">
        <f t="shared" si="6"/>
        <v>53</v>
      </c>
      <c r="U24" s="40"/>
      <c r="V24" s="40"/>
    </row>
    <row r="25" spans="1:22" ht="30" customHeight="1" x14ac:dyDescent="0.25">
      <c r="A25" s="9">
        <v>15</v>
      </c>
      <c r="B25" s="10" t="s">
        <v>31</v>
      </c>
      <c r="C25" s="10" t="s">
        <v>16</v>
      </c>
      <c r="D25" s="85">
        <v>120</v>
      </c>
      <c r="E25" s="90">
        <f t="shared" si="0"/>
        <v>10</v>
      </c>
      <c r="F25" s="35"/>
      <c r="G25" s="10"/>
      <c r="H25" s="35">
        <v>46619</v>
      </c>
      <c r="I25" s="76">
        <v>1200</v>
      </c>
      <c r="J25" s="11">
        <v>1449</v>
      </c>
      <c r="K25" s="12">
        <f t="shared" si="1"/>
        <v>1738800</v>
      </c>
      <c r="L25" s="56">
        <v>1380</v>
      </c>
      <c r="M25" s="12">
        <f t="shared" si="2"/>
        <v>1656000</v>
      </c>
      <c r="N25" s="12">
        <f t="shared" si="3"/>
        <v>82800</v>
      </c>
      <c r="O25" s="12">
        <f t="shared" si="4"/>
        <v>1738800</v>
      </c>
      <c r="P25" s="78"/>
      <c r="Q25" s="98">
        <v>0</v>
      </c>
      <c r="R25" s="79">
        <f>Q25*D25</f>
        <v>0</v>
      </c>
      <c r="S25" s="81">
        <v>108</v>
      </c>
      <c r="T25" s="101">
        <f t="shared" si="6"/>
        <v>108</v>
      </c>
      <c r="U25" s="40"/>
      <c r="V25" s="40"/>
    </row>
    <row r="26" spans="1:22" ht="30" customHeight="1" x14ac:dyDescent="0.25">
      <c r="A26" s="9">
        <v>16</v>
      </c>
      <c r="B26" s="10" t="s">
        <v>32</v>
      </c>
      <c r="C26" s="10" t="s">
        <v>16</v>
      </c>
      <c r="D26" s="85">
        <v>180</v>
      </c>
      <c r="E26" s="90">
        <f t="shared" si="0"/>
        <v>3</v>
      </c>
      <c r="F26" s="35">
        <v>45132</v>
      </c>
      <c r="G26" s="10" t="s">
        <v>118</v>
      </c>
      <c r="H26" s="35">
        <v>46227</v>
      </c>
      <c r="I26" s="76">
        <v>540</v>
      </c>
      <c r="J26" s="11">
        <v>1522.5</v>
      </c>
      <c r="K26" s="12">
        <f t="shared" si="1"/>
        <v>822150</v>
      </c>
      <c r="L26" s="56">
        <v>1450</v>
      </c>
      <c r="M26" s="12">
        <f t="shared" si="2"/>
        <v>783000</v>
      </c>
      <c r="N26" s="12">
        <f t="shared" si="3"/>
        <v>39150</v>
      </c>
      <c r="O26" s="12">
        <f t="shared" si="4"/>
        <v>822150</v>
      </c>
      <c r="P26" s="78"/>
      <c r="Q26" s="79">
        <v>1</v>
      </c>
      <c r="R26" s="79">
        <f t="shared" si="7"/>
        <v>180</v>
      </c>
      <c r="S26" s="81">
        <v>10</v>
      </c>
      <c r="T26" s="101">
        <f t="shared" si="6"/>
        <v>190</v>
      </c>
      <c r="U26" s="40"/>
      <c r="V26" s="40"/>
    </row>
    <row r="27" spans="1:22" ht="30" customHeight="1" x14ac:dyDescent="0.25">
      <c r="A27" s="9">
        <v>17</v>
      </c>
      <c r="B27" s="10" t="s">
        <v>33</v>
      </c>
      <c r="C27" s="10" t="s">
        <v>16</v>
      </c>
      <c r="D27" s="86">
        <v>16</v>
      </c>
      <c r="E27" s="90">
        <f t="shared" si="0"/>
        <v>30</v>
      </c>
      <c r="F27" s="35">
        <v>45460</v>
      </c>
      <c r="G27" s="10" t="s">
        <v>122</v>
      </c>
      <c r="H27" s="35">
        <v>46555</v>
      </c>
      <c r="I27" s="76">
        <v>480</v>
      </c>
      <c r="J27" s="11">
        <v>3675</v>
      </c>
      <c r="K27" s="12">
        <f t="shared" si="1"/>
        <v>1764000</v>
      </c>
      <c r="L27" s="56">
        <v>3500</v>
      </c>
      <c r="M27" s="12">
        <f t="shared" si="2"/>
        <v>1680000</v>
      </c>
      <c r="N27" s="12">
        <f t="shared" si="3"/>
        <v>84000</v>
      </c>
      <c r="O27" s="12">
        <f t="shared" si="4"/>
        <v>1764000</v>
      </c>
      <c r="P27" s="78"/>
      <c r="Q27" s="79">
        <v>20</v>
      </c>
      <c r="R27" s="79">
        <f t="shared" si="5"/>
        <v>600</v>
      </c>
      <c r="S27" s="81">
        <v>12</v>
      </c>
      <c r="T27" s="101">
        <f t="shared" si="6"/>
        <v>612</v>
      </c>
      <c r="U27" s="40"/>
      <c r="V27" s="40"/>
    </row>
    <row r="28" spans="1:22" s="18" customFormat="1" ht="30" customHeight="1" x14ac:dyDescent="0.25">
      <c r="A28" s="14">
        <v>18</v>
      </c>
      <c r="B28" s="15" t="s">
        <v>34</v>
      </c>
      <c r="C28" s="15" t="s">
        <v>16</v>
      </c>
      <c r="D28" s="87">
        <v>20</v>
      </c>
      <c r="E28" s="90">
        <f t="shared" si="0"/>
        <v>10</v>
      </c>
      <c r="F28" s="44">
        <v>45327</v>
      </c>
      <c r="G28" s="15" t="s">
        <v>123</v>
      </c>
      <c r="H28" s="44">
        <v>46422</v>
      </c>
      <c r="I28" s="17">
        <v>200</v>
      </c>
      <c r="J28" s="16">
        <v>11655</v>
      </c>
      <c r="K28" s="17">
        <f>I28*J28</f>
        <v>2331000</v>
      </c>
      <c r="L28" s="63">
        <v>11100</v>
      </c>
      <c r="M28" s="12">
        <f t="shared" si="2"/>
        <v>2220000</v>
      </c>
      <c r="N28" s="12">
        <f t="shared" si="3"/>
        <v>111000</v>
      </c>
      <c r="O28" s="12">
        <f t="shared" si="4"/>
        <v>2331000</v>
      </c>
      <c r="P28" s="82"/>
      <c r="Q28" s="83">
        <v>2</v>
      </c>
      <c r="R28" s="79">
        <f t="shared" si="7"/>
        <v>40</v>
      </c>
      <c r="S28" s="83">
        <v>9</v>
      </c>
      <c r="T28" s="101">
        <f t="shared" si="6"/>
        <v>49</v>
      </c>
      <c r="U28" s="42"/>
      <c r="V28" s="42"/>
    </row>
    <row r="29" spans="1:22" ht="30" customHeight="1" x14ac:dyDescent="0.25">
      <c r="A29" s="9">
        <v>19</v>
      </c>
      <c r="B29" s="10" t="s">
        <v>35</v>
      </c>
      <c r="C29" s="10" t="s">
        <v>16</v>
      </c>
      <c r="D29" s="85"/>
      <c r="E29" s="90"/>
      <c r="F29" s="35"/>
      <c r="G29" s="10"/>
      <c r="H29" s="35"/>
      <c r="I29" s="76">
        <v>200</v>
      </c>
      <c r="J29" s="11">
        <v>861</v>
      </c>
      <c r="K29" s="12">
        <f t="shared" si="1"/>
        <v>172200</v>
      </c>
      <c r="L29" s="56">
        <v>820</v>
      </c>
      <c r="M29" s="12">
        <f t="shared" si="2"/>
        <v>164000</v>
      </c>
      <c r="N29" s="12">
        <f t="shared" si="3"/>
        <v>8200</v>
      </c>
      <c r="O29" s="12">
        <f t="shared" si="4"/>
        <v>172200</v>
      </c>
      <c r="P29" s="78"/>
      <c r="Q29" s="79"/>
      <c r="R29" s="79">
        <f t="shared" si="7"/>
        <v>0</v>
      </c>
      <c r="S29" s="79"/>
      <c r="T29" s="101">
        <f t="shared" si="6"/>
        <v>0</v>
      </c>
      <c r="U29" s="40"/>
      <c r="V29" s="40"/>
    </row>
    <row r="30" spans="1:22" ht="30" customHeight="1" x14ac:dyDescent="0.25">
      <c r="A30" s="9">
        <v>20</v>
      </c>
      <c r="B30" s="10" t="s">
        <v>36</v>
      </c>
      <c r="C30" s="10" t="s">
        <v>16</v>
      </c>
      <c r="D30" s="85">
        <v>100</v>
      </c>
      <c r="E30" s="90">
        <f t="shared" si="0"/>
        <v>10</v>
      </c>
      <c r="F30" s="35">
        <v>45588</v>
      </c>
      <c r="G30" s="10">
        <v>240822</v>
      </c>
      <c r="H30" s="35">
        <v>46683</v>
      </c>
      <c r="I30" s="76">
        <v>1000</v>
      </c>
      <c r="J30" s="11">
        <v>1260</v>
      </c>
      <c r="K30" s="12">
        <f t="shared" si="1"/>
        <v>1260000</v>
      </c>
      <c r="L30" s="56">
        <v>1200</v>
      </c>
      <c r="M30" s="12">
        <f t="shared" si="2"/>
        <v>1200000</v>
      </c>
      <c r="N30" s="12">
        <f t="shared" si="3"/>
        <v>60000</v>
      </c>
      <c r="O30" s="12">
        <f t="shared" si="4"/>
        <v>1260000</v>
      </c>
      <c r="P30" s="78"/>
      <c r="Q30" s="79">
        <v>2</v>
      </c>
      <c r="R30" s="79">
        <f>Q30*D30</f>
        <v>200</v>
      </c>
      <c r="S30" s="81">
        <v>70</v>
      </c>
      <c r="T30" s="101">
        <f t="shared" si="6"/>
        <v>270</v>
      </c>
      <c r="U30" s="40"/>
      <c r="V30" s="40"/>
    </row>
    <row r="31" spans="1:22" ht="30" customHeight="1" x14ac:dyDescent="0.25">
      <c r="A31" s="9">
        <v>21</v>
      </c>
      <c r="B31" s="10" t="s">
        <v>37</v>
      </c>
      <c r="C31" s="10" t="s">
        <v>16</v>
      </c>
      <c r="D31" s="85">
        <v>100</v>
      </c>
      <c r="E31" s="90">
        <f t="shared" si="0"/>
        <v>5</v>
      </c>
      <c r="F31" s="35">
        <v>45036</v>
      </c>
      <c r="G31" s="10">
        <v>560423</v>
      </c>
      <c r="H31" s="35">
        <v>46862</v>
      </c>
      <c r="I31" s="76">
        <v>500</v>
      </c>
      <c r="J31" s="11">
        <v>1312.5</v>
      </c>
      <c r="K31" s="12">
        <f t="shared" si="1"/>
        <v>656250</v>
      </c>
      <c r="L31" s="56">
        <v>1250</v>
      </c>
      <c r="M31" s="12">
        <f t="shared" si="2"/>
        <v>625000</v>
      </c>
      <c r="N31" s="12">
        <f t="shared" si="3"/>
        <v>31250</v>
      </c>
      <c r="O31" s="12">
        <f t="shared" si="4"/>
        <v>656250</v>
      </c>
      <c r="P31" s="78"/>
      <c r="Q31" s="79">
        <v>3</v>
      </c>
      <c r="R31" s="79">
        <f t="shared" si="7"/>
        <v>300</v>
      </c>
      <c r="S31" s="81">
        <v>15</v>
      </c>
      <c r="T31" s="101">
        <f t="shared" si="6"/>
        <v>315</v>
      </c>
      <c r="U31" s="40"/>
      <c r="V31" s="40"/>
    </row>
    <row r="32" spans="1:22" ht="30" customHeight="1" x14ac:dyDescent="0.25">
      <c r="A32" s="9">
        <v>22</v>
      </c>
      <c r="B32" s="10" t="s">
        <v>38</v>
      </c>
      <c r="C32" s="10" t="s">
        <v>16</v>
      </c>
      <c r="D32" s="85">
        <v>30</v>
      </c>
      <c r="E32" s="90">
        <f t="shared" si="0"/>
        <v>7</v>
      </c>
      <c r="F32" s="35">
        <v>45536</v>
      </c>
      <c r="G32" s="10" t="s">
        <v>128</v>
      </c>
      <c r="H32" s="35">
        <v>46631</v>
      </c>
      <c r="I32" s="76">
        <v>210</v>
      </c>
      <c r="J32" s="11">
        <v>630</v>
      </c>
      <c r="K32" s="12">
        <f t="shared" si="1"/>
        <v>132300</v>
      </c>
      <c r="L32" s="56">
        <v>600</v>
      </c>
      <c r="M32" s="12">
        <f t="shared" si="2"/>
        <v>126000</v>
      </c>
      <c r="N32" s="12">
        <f t="shared" si="3"/>
        <v>6300</v>
      </c>
      <c r="O32" s="12">
        <f t="shared" si="4"/>
        <v>132300</v>
      </c>
      <c r="P32" s="78"/>
      <c r="Q32" s="79">
        <v>3</v>
      </c>
      <c r="R32" s="79">
        <f t="shared" si="7"/>
        <v>90</v>
      </c>
      <c r="S32" s="81">
        <v>35</v>
      </c>
      <c r="T32" s="101">
        <f t="shared" si="6"/>
        <v>125</v>
      </c>
      <c r="U32" s="40"/>
      <c r="V32" s="40"/>
    </row>
    <row r="33" spans="1:22" ht="30" customHeight="1" x14ac:dyDescent="0.25">
      <c r="A33" s="9">
        <v>23</v>
      </c>
      <c r="B33" s="10" t="s">
        <v>39</v>
      </c>
      <c r="C33" s="10" t="s">
        <v>40</v>
      </c>
      <c r="D33" s="85"/>
      <c r="E33" s="90"/>
      <c r="F33" s="35"/>
      <c r="G33" s="10"/>
      <c r="H33" s="35"/>
      <c r="I33" s="76">
        <v>5</v>
      </c>
      <c r="J33" s="11">
        <v>157500</v>
      </c>
      <c r="K33" s="12">
        <f t="shared" si="1"/>
        <v>787500</v>
      </c>
      <c r="L33" s="56">
        <v>150000</v>
      </c>
      <c r="M33" s="12">
        <f t="shared" si="2"/>
        <v>750000</v>
      </c>
      <c r="N33" s="12">
        <f t="shared" si="3"/>
        <v>37500</v>
      </c>
      <c r="O33" s="12">
        <f t="shared" si="4"/>
        <v>787500</v>
      </c>
      <c r="P33" s="78"/>
      <c r="Q33" s="79">
        <v>0</v>
      </c>
      <c r="R33" s="79">
        <f t="shared" si="5"/>
        <v>0</v>
      </c>
      <c r="S33" s="81">
        <v>0</v>
      </c>
      <c r="T33" s="101">
        <f t="shared" si="6"/>
        <v>0</v>
      </c>
      <c r="U33" s="40"/>
      <c r="V33" s="40"/>
    </row>
    <row r="34" spans="1:22" ht="30" customHeight="1" x14ac:dyDescent="0.25">
      <c r="A34" s="9">
        <v>24</v>
      </c>
      <c r="B34" s="10" t="s">
        <v>41</v>
      </c>
      <c r="C34" s="10" t="s">
        <v>42</v>
      </c>
      <c r="D34" s="85"/>
      <c r="E34" s="90"/>
      <c r="F34" s="35"/>
      <c r="G34" s="10"/>
      <c r="H34" s="35"/>
      <c r="I34" s="76">
        <v>10</v>
      </c>
      <c r="J34" s="11">
        <v>239400</v>
      </c>
      <c r="K34" s="12">
        <f t="shared" si="1"/>
        <v>2394000</v>
      </c>
      <c r="L34" s="56">
        <v>228000</v>
      </c>
      <c r="M34" s="12">
        <f t="shared" si="2"/>
        <v>2280000</v>
      </c>
      <c r="N34" s="12">
        <f t="shared" si="3"/>
        <v>114000</v>
      </c>
      <c r="O34" s="12">
        <f t="shared" si="4"/>
        <v>2394000</v>
      </c>
      <c r="P34" s="78"/>
      <c r="Q34" s="79"/>
      <c r="R34" s="79">
        <f t="shared" si="7"/>
        <v>0</v>
      </c>
      <c r="S34" s="81">
        <v>0</v>
      </c>
      <c r="T34" s="101">
        <f t="shared" si="6"/>
        <v>0</v>
      </c>
      <c r="U34" s="40"/>
      <c r="V34" s="40"/>
    </row>
    <row r="35" spans="1:22" ht="30" customHeight="1" x14ac:dyDescent="0.25">
      <c r="A35" s="9">
        <v>25</v>
      </c>
      <c r="B35" s="10" t="s">
        <v>43</v>
      </c>
      <c r="C35" s="10" t="s">
        <v>40</v>
      </c>
      <c r="D35" s="85">
        <v>10</v>
      </c>
      <c r="E35" s="90">
        <v>2</v>
      </c>
      <c r="F35" s="35">
        <v>45006</v>
      </c>
      <c r="G35" s="10" t="s">
        <v>138</v>
      </c>
      <c r="H35" s="35">
        <v>46102</v>
      </c>
      <c r="I35" s="76">
        <v>2</v>
      </c>
      <c r="J35" s="11">
        <v>325500</v>
      </c>
      <c r="K35" s="12">
        <f t="shared" si="1"/>
        <v>651000</v>
      </c>
      <c r="L35" s="56">
        <v>310000</v>
      </c>
      <c r="M35" s="12">
        <f t="shared" si="2"/>
        <v>620000</v>
      </c>
      <c r="N35" s="12">
        <f t="shared" si="3"/>
        <v>31000</v>
      </c>
      <c r="O35" s="12">
        <f t="shared" si="4"/>
        <v>651000</v>
      </c>
      <c r="P35" s="78"/>
      <c r="Q35" s="79"/>
      <c r="R35" s="79">
        <f t="shared" si="7"/>
        <v>0</v>
      </c>
      <c r="S35" s="79"/>
      <c r="T35" s="101">
        <f t="shared" si="6"/>
        <v>0</v>
      </c>
      <c r="U35" s="40"/>
      <c r="V35" s="40"/>
    </row>
    <row r="36" spans="1:22" ht="30" customHeight="1" x14ac:dyDescent="0.25">
      <c r="A36" s="9">
        <v>26</v>
      </c>
      <c r="B36" s="10" t="s">
        <v>44</v>
      </c>
      <c r="C36" s="10" t="s">
        <v>16</v>
      </c>
      <c r="D36" s="85">
        <v>100</v>
      </c>
      <c r="E36" s="90">
        <f t="shared" si="0"/>
        <v>40</v>
      </c>
      <c r="F36" s="35">
        <v>45562</v>
      </c>
      <c r="G36" s="10">
        <v>500924</v>
      </c>
      <c r="H36" s="35">
        <v>46292</v>
      </c>
      <c r="I36" s="76">
        <v>4000</v>
      </c>
      <c r="J36" s="11">
        <v>756</v>
      </c>
      <c r="K36" s="12">
        <f t="shared" si="1"/>
        <v>3024000</v>
      </c>
      <c r="L36" s="56">
        <v>720</v>
      </c>
      <c r="M36" s="12">
        <f t="shared" si="2"/>
        <v>2880000</v>
      </c>
      <c r="N36" s="12">
        <f t="shared" si="3"/>
        <v>144000</v>
      </c>
      <c r="O36" s="12">
        <f t="shared" si="4"/>
        <v>3024000</v>
      </c>
      <c r="P36" s="78"/>
      <c r="Q36" s="79">
        <v>18</v>
      </c>
      <c r="R36" s="79">
        <f t="shared" si="5"/>
        <v>720</v>
      </c>
      <c r="S36" s="81">
        <v>6</v>
      </c>
      <c r="T36" s="101">
        <f t="shared" si="6"/>
        <v>726</v>
      </c>
      <c r="U36" s="40"/>
      <c r="V36" s="40"/>
    </row>
    <row r="37" spans="1:22" ht="30" customHeight="1" x14ac:dyDescent="0.25">
      <c r="A37" s="9">
        <v>27</v>
      </c>
      <c r="B37" s="10" t="s">
        <v>45</v>
      </c>
      <c r="C37" s="10" t="s">
        <v>16</v>
      </c>
      <c r="D37" s="85">
        <v>150</v>
      </c>
      <c r="E37" s="90">
        <f t="shared" si="0"/>
        <v>6</v>
      </c>
      <c r="F37" s="35">
        <v>45321</v>
      </c>
      <c r="G37" s="10">
        <v>604124</v>
      </c>
      <c r="H37" s="35">
        <v>46052</v>
      </c>
      <c r="I37" s="76">
        <v>900</v>
      </c>
      <c r="J37" s="11">
        <v>546</v>
      </c>
      <c r="K37" s="12">
        <f t="shared" si="1"/>
        <v>491400</v>
      </c>
      <c r="L37" s="56">
        <v>520</v>
      </c>
      <c r="M37" s="12">
        <f t="shared" si="2"/>
        <v>468000</v>
      </c>
      <c r="N37" s="12">
        <f t="shared" si="3"/>
        <v>23400</v>
      </c>
      <c r="O37" s="12">
        <f t="shared" si="4"/>
        <v>491400</v>
      </c>
      <c r="P37" s="78"/>
      <c r="Q37" s="79">
        <v>3</v>
      </c>
      <c r="R37" s="79">
        <f t="shared" si="7"/>
        <v>450</v>
      </c>
      <c r="S37" s="81">
        <v>153</v>
      </c>
      <c r="T37" s="101">
        <f t="shared" si="6"/>
        <v>603</v>
      </c>
      <c r="U37" s="40"/>
      <c r="V37" s="40"/>
    </row>
    <row r="38" spans="1:22" ht="30" customHeight="1" x14ac:dyDescent="0.25">
      <c r="A38" s="9">
        <v>28</v>
      </c>
      <c r="B38" s="10" t="s">
        <v>46</v>
      </c>
      <c r="C38" s="10" t="s">
        <v>16</v>
      </c>
      <c r="D38" s="85">
        <v>100</v>
      </c>
      <c r="E38" s="90">
        <f t="shared" si="0"/>
        <v>3</v>
      </c>
      <c r="F38" s="35">
        <v>45625</v>
      </c>
      <c r="G38" s="10">
        <v>8001124</v>
      </c>
      <c r="H38" s="35">
        <v>46720</v>
      </c>
      <c r="I38" s="76">
        <v>300</v>
      </c>
      <c r="J38" s="11">
        <v>420</v>
      </c>
      <c r="K38" s="12">
        <f t="shared" si="1"/>
        <v>126000</v>
      </c>
      <c r="L38" s="56">
        <v>400</v>
      </c>
      <c r="M38" s="12">
        <f t="shared" si="2"/>
        <v>120000</v>
      </c>
      <c r="N38" s="12">
        <f t="shared" si="3"/>
        <v>6000</v>
      </c>
      <c r="O38" s="12">
        <f t="shared" si="4"/>
        <v>126000</v>
      </c>
      <c r="P38" s="78"/>
      <c r="Q38" s="79">
        <v>1</v>
      </c>
      <c r="R38" s="79">
        <f t="shared" si="7"/>
        <v>100</v>
      </c>
      <c r="S38" s="81">
        <v>25</v>
      </c>
      <c r="T38" s="101">
        <f t="shared" si="6"/>
        <v>125</v>
      </c>
      <c r="U38" s="40"/>
      <c r="V38" s="40"/>
    </row>
    <row r="39" spans="1:22" ht="30" customHeight="1" x14ac:dyDescent="0.25">
      <c r="A39" s="9">
        <v>29</v>
      </c>
      <c r="B39" s="10" t="s">
        <v>47</v>
      </c>
      <c r="C39" s="10" t="s">
        <v>16</v>
      </c>
      <c r="D39" s="85">
        <v>200</v>
      </c>
      <c r="E39" s="90">
        <f t="shared" si="0"/>
        <v>20</v>
      </c>
      <c r="F39" s="35" t="s">
        <v>115</v>
      </c>
      <c r="G39" s="10">
        <v>171124</v>
      </c>
      <c r="H39" s="35">
        <v>171127</v>
      </c>
      <c r="I39" s="76">
        <v>4000</v>
      </c>
      <c r="J39" s="11">
        <v>577.5</v>
      </c>
      <c r="K39" s="12">
        <f t="shared" si="1"/>
        <v>2310000</v>
      </c>
      <c r="L39" s="56">
        <v>550</v>
      </c>
      <c r="M39" s="12">
        <f t="shared" si="2"/>
        <v>2200000</v>
      </c>
      <c r="N39" s="12">
        <f t="shared" si="3"/>
        <v>110000</v>
      </c>
      <c r="O39" s="12">
        <f t="shared" si="4"/>
        <v>2310000</v>
      </c>
      <c r="P39" s="78"/>
      <c r="Q39" s="79">
        <v>6</v>
      </c>
      <c r="R39" s="79">
        <f t="shared" si="5"/>
        <v>120</v>
      </c>
      <c r="S39" s="81">
        <v>38</v>
      </c>
      <c r="T39" s="101">
        <f t="shared" si="6"/>
        <v>158</v>
      </c>
      <c r="U39" s="40"/>
      <c r="V39" s="40"/>
    </row>
    <row r="40" spans="1:22" ht="30" customHeight="1" x14ac:dyDescent="0.25">
      <c r="A40" s="9">
        <v>30</v>
      </c>
      <c r="B40" s="10" t="s">
        <v>48</v>
      </c>
      <c r="C40" s="10" t="s">
        <v>16</v>
      </c>
      <c r="D40" s="85"/>
      <c r="E40" s="90"/>
      <c r="F40" s="35"/>
      <c r="G40" s="10"/>
      <c r="H40" s="35"/>
      <c r="I40" s="76">
        <v>500</v>
      </c>
      <c r="J40" s="11">
        <v>514.5</v>
      </c>
      <c r="K40" s="12">
        <f t="shared" si="1"/>
        <v>257250</v>
      </c>
      <c r="L40" s="56">
        <v>490</v>
      </c>
      <c r="M40" s="12">
        <f t="shared" si="2"/>
        <v>245000</v>
      </c>
      <c r="N40" s="12">
        <f t="shared" si="3"/>
        <v>12250</v>
      </c>
      <c r="O40" s="12">
        <f t="shared" si="4"/>
        <v>257250</v>
      </c>
      <c r="P40" s="78"/>
      <c r="Q40" s="79">
        <v>0</v>
      </c>
      <c r="R40" s="79">
        <f t="shared" si="7"/>
        <v>0</v>
      </c>
      <c r="S40" s="81">
        <v>122</v>
      </c>
      <c r="T40" s="101">
        <f t="shared" si="6"/>
        <v>122</v>
      </c>
      <c r="U40" s="40"/>
      <c r="V40" s="40"/>
    </row>
    <row r="41" spans="1:22" s="18" customFormat="1" ht="30" customHeight="1" x14ac:dyDescent="0.25">
      <c r="A41" s="14">
        <v>31</v>
      </c>
      <c r="B41" s="15" t="s">
        <v>49</v>
      </c>
      <c r="C41" s="15" t="s">
        <v>50</v>
      </c>
      <c r="D41" s="87">
        <v>30</v>
      </c>
      <c r="E41" s="90">
        <f t="shared" si="0"/>
        <v>17</v>
      </c>
      <c r="F41" s="44">
        <v>46439</v>
      </c>
      <c r="G41" s="15" t="s">
        <v>116</v>
      </c>
      <c r="H41" s="44">
        <v>46439</v>
      </c>
      <c r="I41" s="17">
        <v>510</v>
      </c>
      <c r="J41" s="16">
        <v>4935</v>
      </c>
      <c r="K41" s="17">
        <f t="shared" si="1"/>
        <v>2516850</v>
      </c>
      <c r="L41" s="63">
        <v>4700</v>
      </c>
      <c r="M41" s="12">
        <f t="shared" si="2"/>
        <v>2397000</v>
      </c>
      <c r="N41" s="12">
        <f t="shared" si="3"/>
        <v>119850</v>
      </c>
      <c r="O41" s="12">
        <f t="shared" si="4"/>
        <v>2516850</v>
      </c>
      <c r="P41" s="82"/>
      <c r="Q41" s="83">
        <v>3</v>
      </c>
      <c r="R41" s="79">
        <f t="shared" si="7"/>
        <v>90</v>
      </c>
      <c r="S41" s="83">
        <v>0</v>
      </c>
      <c r="T41" s="101">
        <f t="shared" si="6"/>
        <v>90</v>
      </c>
      <c r="U41" s="42"/>
      <c r="V41" s="42"/>
    </row>
    <row r="42" spans="1:22" ht="30" customHeight="1" x14ac:dyDescent="0.25">
      <c r="A42" s="9">
        <v>32</v>
      </c>
      <c r="B42" s="10" t="s">
        <v>51</v>
      </c>
      <c r="C42" s="10" t="s">
        <v>16</v>
      </c>
      <c r="D42" s="85">
        <v>10</v>
      </c>
      <c r="E42" s="90">
        <f t="shared" si="0"/>
        <v>100</v>
      </c>
      <c r="F42" s="35">
        <v>45724</v>
      </c>
      <c r="G42" s="10">
        <v>125</v>
      </c>
      <c r="H42" s="35">
        <v>46454</v>
      </c>
      <c r="I42" s="76">
        <v>1000</v>
      </c>
      <c r="J42" s="11">
        <v>414.75</v>
      </c>
      <c r="K42" s="12">
        <f t="shared" si="1"/>
        <v>414750</v>
      </c>
      <c r="L42" s="56">
        <v>395</v>
      </c>
      <c r="M42" s="12">
        <f t="shared" si="2"/>
        <v>395000</v>
      </c>
      <c r="N42" s="12">
        <f t="shared" si="3"/>
        <v>19750</v>
      </c>
      <c r="O42" s="12">
        <f t="shared" si="4"/>
        <v>414750</v>
      </c>
      <c r="P42" s="78"/>
      <c r="Q42" s="79">
        <v>6</v>
      </c>
      <c r="R42" s="79">
        <f>Q42*D42</f>
        <v>60</v>
      </c>
      <c r="S42" s="81">
        <v>8</v>
      </c>
      <c r="T42" s="101">
        <f t="shared" si="6"/>
        <v>68</v>
      </c>
      <c r="U42" s="40"/>
      <c r="V42" s="40"/>
    </row>
    <row r="43" spans="1:22" ht="30" customHeight="1" x14ac:dyDescent="0.25">
      <c r="A43" s="9">
        <v>33</v>
      </c>
      <c r="B43" s="10" t="s">
        <v>52</v>
      </c>
      <c r="C43" s="10" t="s">
        <v>16</v>
      </c>
      <c r="D43" s="85"/>
      <c r="E43" s="90"/>
      <c r="F43" s="35"/>
      <c r="G43" s="10"/>
      <c r="H43" s="35"/>
      <c r="I43" s="76">
        <v>500</v>
      </c>
      <c r="J43" s="11">
        <v>210</v>
      </c>
      <c r="K43" s="12">
        <f t="shared" si="1"/>
        <v>105000</v>
      </c>
      <c r="L43" s="56">
        <v>200</v>
      </c>
      <c r="M43" s="12">
        <f t="shared" si="2"/>
        <v>100000</v>
      </c>
      <c r="N43" s="12">
        <f t="shared" si="3"/>
        <v>5000</v>
      </c>
      <c r="O43" s="12">
        <f t="shared" si="4"/>
        <v>105000</v>
      </c>
      <c r="P43" s="78"/>
      <c r="Q43" s="79"/>
      <c r="R43" s="79">
        <f t="shared" si="7"/>
        <v>0</v>
      </c>
      <c r="S43" s="81">
        <v>47</v>
      </c>
      <c r="T43" s="101">
        <f t="shared" si="6"/>
        <v>47</v>
      </c>
      <c r="U43" s="40"/>
      <c r="V43" s="40"/>
    </row>
    <row r="44" spans="1:22" s="18" customFormat="1" ht="30" customHeight="1" x14ac:dyDescent="0.25">
      <c r="A44" s="14">
        <v>34</v>
      </c>
      <c r="B44" s="15" t="s">
        <v>53</v>
      </c>
      <c r="C44" s="15" t="s">
        <v>16</v>
      </c>
      <c r="D44" s="87"/>
      <c r="E44" s="90"/>
      <c r="F44" s="44"/>
      <c r="G44" s="15"/>
      <c r="H44" s="44"/>
      <c r="I44" s="17">
        <v>200</v>
      </c>
      <c r="J44" s="16">
        <v>7140</v>
      </c>
      <c r="K44" s="17">
        <f t="shared" si="1"/>
        <v>1428000</v>
      </c>
      <c r="L44" s="63">
        <v>6800</v>
      </c>
      <c r="M44" s="12">
        <f t="shared" si="2"/>
        <v>1360000</v>
      </c>
      <c r="N44" s="12">
        <f t="shared" si="3"/>
        <v>68000</v>
      </c>
      <c r="O44" s="12">
        <f t="shared" si="4"/>
        <v>1428000</v>
      </c>
      <c r="P44" s="82"/>
      <c r="Q44" s="83"/>
      <c r="R44" s="79">
        <f t="shared" si="7"/>
        <v>0</v>
      </c>
      <c r="S44" s="83">
        <v>60</v>
      </c>
      <c r="T44" s="101">
        <f t="shared" si="6"/>
        <v>60</v>
      </c>
      <c r="U44" s="42"/>
      <c r="V44" s="42"/>
    </row>
    <row r="45" spans="1:22" ht="30" customHeight="1" x14ac:dyDescent="0.25">
      <c r="A45" s="9">
        <v>35</v>
      </c>
      <c r="B45" s="10" t="s">
        <v>54</v>
      </c>
      <c r="C45" s="10" t="s">
        <v>55</v>
      </c>
      <c r="D45" s="85"/>
      <c r="E45" s="90"/>
      <c r="F45" s="35"/>
      <c r="G45" s="10"/>
      <c r="H45" s="35"/>
      <c r="I45" s="76">
        <v>40</v>
      </c>
      <c r="J45" s="11">
        <v>6615</v>
      </c>
      <c r="K45" s="12">
        <f t="shared" si="1"/>
        <v>264600</v>
      </c>
      <c r="L45" s="56">
        <v>6300</v>
      </c>
      <c r="M45" s="12">
        <f t="shared" si="2"/>
        <v>252000</v>
      </c>
      <c r="N45" s="12">
        <f t="shared" si="3"/>
        <v>12600</v>
      </c>
      <c r="O45" s="12">
        <f t="shared" si="4"/>
        <v>264600</v>
      </c>
      <c r="P45" s="78"/>
      <c r="Q45" s="79">
        <v>10</v>
      </c>
      <c r="R45" s="79">
        <f t="shared" si="5"/>
        <v>0</v>
      </c>
      <c r="S45" s="81">
        <v>2</v>
      </c>
      <c r="T45" s="101">
        <f t="shared" si="6"/>
        <v>2</v>
      </c>
      <c r="U45" s="40"/>
      <c r="V45" s="40"/>
    </row>
    <row r="46" spans="1:22" ht="30" customHeight="1" x14ac:dyDescent="0.25">
      <c r="A46" s="9">
        <v>36</v>
      </c>
      <c r="B46" s="10" t="s">
        <v>56</v>
      </c>
      <c r="C46" s="10" t="s">
        <v>16</v>
      </c>
      <c r="D46" s="85">
        <v>80</v>
      </c>
      <c r="E46" s="90">
        <f t="shared" si="0"/>
        <v>10</v>
      </c>
      <c r="F46" s="35">
        <v>45720</v>
      </c>
      <c r="G46" s="54" t="s">
        <v>127</v>
      </c>
      <c r="H46" s="35">
        <v>46634</v>
      </c>
      <c r="I46" s="76">
        <v>800</v>
      </c>
      <c r="J46" s="11">
        <v>504</v>
      </c>
      <c r="K46" s="12">
        <f t="shared" si="1"/>
        <v>403200</v>
      </c>
      <c r="L46" s="56">
        <v>480</v>
      </c>
      <c r="M46" s="12">
        <f t="shared" si="2"/>
        <v>384000</v>
      </c>
      <c r="N46" s="12">
        <f t="shared" si="3"/>
        <v>19200</v>
      </c>
      <c r="O46" s="12">
        <f t="shared" si="4"/>
        <v>403200</v>
      </c>
      <c r="P46" s="78"/>
      <c r="Q46" s="79">
        <v>5</v>
      </c>
      <c r="R46" s="79">
        <f t="shared" si="7"/>
        <v>400</v>
      </c>
      <c r="S46" s="81">
        <v>72</v>
      </c>
      <c r="T46" s="101">
        <f t="shared" si="6"/>
        <v>472</v>
      </c>
      <c r="U46" s="40"/>
      <c r="V46" s="40"/>
    </row>
    <row r="47" spans="1:22" s="18" customFormat="1" ht="30" customHeight="1" x14ac:dyDescent="0.25">
      <c r="A47" s="14">
        <v>37</v>
      </c>
      <c r="B47" s="15" t="s">
        <v>57</v>
      </c>
      <c r="C47" s="15" t="s">
        <v>50</v>
      </c>
      <c r="D47" s="87"/>
      <c r="E47" s="90"/>
      <c r="F47" s="44"/>
      <c r="G47" s="15"/>
      <c r="H47" s="44"/>
      <c r="I47" s="17">
        <v>1000</v>
      </c>
      <c r="J47" s="16">
        <v>2021.25</v>
      </c>
      <c r="K47" s="17">
        <f t="shared" si="1"/>
        <v>2021250</v>
      </c>
      <c r="L47" s="63">
        <v>1925</v>
      </c>
      <c r="M47" s="12">
        <f t="shared" si="2"/>
        <v>1925000</v>
      </c>
      <c r="N47" s="12">
        <f t="shared" si="3"/>
        <v>96250</v>
      </c>
      <c r="O47" s="12">
        <f t="shared" si="4"/>
        <v>2021250</v>
      </c>
      <c r="P47" s="82"/>
      <c r="Q47" s="83"/>
      <c r="R47" s="79">
        <f t="shared" si="7"/>
        <v>0</v>
      </c>
      <c r="S47" s="83">
        <v>0</v>
      </c>
      <c r="T47" s="101">
        <f t="shared" si="6"/>
        <v>0</v>
      </c>
      <c r="U47" s="42"/>
      <c r="V47" s="42"/>
    </row>
    <row r="48" spans="1:22" ht="30" customHeight="1" x14ac:dyDescent="0.25">
      <c r="A48" s="9">
        <v>38</v>
      </c>
      <c r="B48" s="10" t="s">
        <v>58</v>
      </c>
      <c r="C48" s="10" t="s">
        <v>50</v>
      </c>
      <c r="D48" s="85">
        <v>10</v>
      </c>
      <c r="E48" s="90">
        <f t="shared" si="0"/>
        <v>200</v>
      </c>
      <c r="F48" s="35">
        <v>45605</v>
      </c>
      <c r="G48" s="10">
        <v>111124</v>
      </c>
      <c r="H48" s="35">
        <v>46335</v>
      </c>
      <c r="I48" s="76">
        <v>2000</v>
      </c>
      <c r="J48" s="11">
        <v>864</v>
      </c>
      <c r="K48" s="12">
        <f t="shared" si="1"/>
        <v>1728000</v>
      </c>
      <c r="L48" s="56">
        <v>800</v>
      </c>
      <c r="M48" s="12">
        <f t="shared" si="2"/>
        <v>1600000</v>
      </c>
      <c r="N48" s="12">
        <f>M48*8%</f>
        <v>128000</v>
      </c>
      <c r="O48" s="12">
        <f t="shared" si="4"/>
        <v>1728000</v>
      </c>
      <c r="P48" s="78"/>
      <c r="Q48" s="79">
        <v>8</v>
      </c>
      <c r="R48" s="79">
        <f t="shared" si="5"/>
        <v>1600</v>
      </c>
      <c r="S48" s="81">
        <v>50</v>
      </c>
      <c r="T48" s="101">
        <f t="shared" si="6"/>
        <v>1650</v>
      </c>
      <c r="U48" s="40"/>
      <c r="V48" s="40"/>
    </row>
    <row r="49" spans="1:22" ht="30" customHeight="1" x14ac:dyDescent="0.25">
      <c r="A49" s="9">
        <v>39</v>
      </c>
      <c r="B49" s="10" t="s">
        <v>139</v>
      </c>
      <c r="C49" s="10" t="s">
        <v>50</v>
      </c>
      <c r="D49" s="85">
        <v>20</v>
      </c>
      <c r="E49" s="90">
        <f t="shared" si="0"/>
        <v>50</v>
      </c>
      <c r="F49" s="35"/>
      <c r="G49" s="10"/>
      <c r="H49" s="35"/>
      <c r="I49" s="76">
        <v>1000</v>
      </c>
      <c r="J49" s="11">
        <v>2484</v>
      </c>
      <c r="K49" s="12">
        <f t="shared" si="1"/>
        <v>2484000</v>
      </c>
      <c r="L49" s="56">
        <v>2300</v>
      </c>
      <c r="M49" s="12">
        <f t="shared" si="2"/>
        <v>2300000</v>
      </c>
      <c r="N49" s="12">
        <f>M49*8%</f>
        <v>184000</v>
      </c>
      <c r="O49" s="12">
        <f t="shared" si="4"/>
        <v>2484000</v>
      </c>
      <c r="P49" s="78"/>
      <c r="Q49" s="79">
        <v>13</v>
      </c>
      <c r="R49" s="79">
        <f t="shared" si="7"/>
        <v>260</v>
      </c>
      <c r="S49" s="81">
        <v>0</v>
      </c>
      <c r="T49" s="101">
        <f t="shared" si="6"/>
        <v>260</v>
      </c>
      <c r="U49" s="40"/>
      <c r="V49" s="40"/>
    </row>
    <row r="50" spans="1:22" ht="30" customHeight="1" x14ac:dyDescent="0.25">
      <c r="A50" s="9">
        <v>40</v>
      </c>
      <c r="B50" s="10" t="s">
        <v>60</v>
      </c>
      <c r="C50" s="10" t="s">
        <v>61</v>
      </c>
      <c r="D50" s="85">
        <v>26</v>
      </c>
      <c r="E50" s="90">
        <f t="shared" si="0"/>
        <v>10</v>
      </c>
      <c r="F50" s="35">
        <v>45439</v>
      </c>
      <c r="G50" s="10">
        <v>428299</v>
      </c>
      <c r="H50" s="35">
        <v>46534</v>
      </c>
      <c r="I50" s="76">
        <v>260</v>
      </c>
      <c r="J50" s="11">
        <v>5565</v>
      </c>
      <c r="K50" s="12">
        <f t="shared" si="1"/>
        <v>1446900</v>
      </c>
      <c r="L50" s="56">
        <v>5300</v>
      </c>
      <c r="M50" s="12">
        <f t="shared" si="2"/>
        <v>1378000</v>
      </c>
      <c r="N50" s="12">
        <f t="shared" si="3"/>
        <v>68900</v>
      </c>
      <c r="O50" s="12">
        <f t="shared" si="4"/>
        <v>1446900</v>
      </c>
      <c r="P50" s="78"/>
      <c r="Q50" s="79"/>
      <c r="R50" s="79">
        <f t="shared" si="7"/>
        <v>0</v>
      </c>
      <c r="S50" s="81">
        <v>24</v>
      </c>
      <c r="T50" s="101">
        <f t="shared" si="6"/>
        <v>24</v>
      </c>
      <c r="U50" s="40"/>
      <c r="V50" s="40"/>
    </row>
    <row r="51" spans="1:22" ht="30" customHeight="1" x14ac:dyDescent="0.25">
      <c r="A51" s="9">
        <v>41</v>
      </c>
      <c r="B51" s="10" t="s">
        <v>62</v>
      </c>
      <c r="C51" s="10" t="s">
        <v>16</v>
      </c>
      <c r="D51" s="85">
        <v>100</v>
      </c>
      <c r="E51" s="90">
        <f t="shared" si="0"/>
        <v>10</v>
      </c>
      <c r="F51" s="35">
        <v>45458</v>
      </c>
      <c r="G51" s="10">
        <v>5204</v>
      </c>
      <c r="H51" s="35">
        <v>46553</v>
      </c>
      <c r="I51" s="76">
        <v>1000</v>
      </c>
      <c r="J51" s="11">
        <v>682.5</v>
      </c>
      <c r="K51" s="12">
        <f t="shared" si="1"/>
        <v>682500</v>
      </c>
      <c r="L51" s="56">
        <v>650</v>
      </c>
      <c r="M51" s="12">
        <f t="shared" si="2"/>
        <v>650000</v>
      </c>
      <c r="N51" s="12">
        <f t="shared" si="3"/>
        <v>32500</v>
      </c>
      <c r="O51" s="12">
        <f t="shared" si="4"/>
        <v>682500</v>
      </c>
      <c r="P51" s="78"/>
      <c r="Q51" s="79"/>
      <c r="R51" s="79">
        <f t="shared" si="5"/>
        <v>0</v>
      </c>
      <c r="S51" s="81">
        <v>60</v>
      </c>
      <c r="T51" s="101">
        <f t="shared" si="6"/>
        <v>60</v>
      </c>
      <c r="U51" s="40"/>
      <c r="V51" s="40"/>
    </row>
    <row r="52" spans="1:22" ht="30" customHeight="1" x14ac:dyDescent="0.25">
      <c r="A52" s="9">
        <v>42</v>
      </c>
      <c r="B52" s="10" t="s">
        <v>63</v>
      </c>
      <c r="C52" s="10" t="s">
        <v>16</v>
      </c>
      <c r="D52" s="85"/>
      <c r="E52" s="90"/>
      <c r="F52" s="35"/>
      <c r="G52" s="10"/>
      <c r="H52" s="35"/>
      <c r="I52" s="76">
        <v>100</v>
      </c>
      <c r="J52" s="11">
        <v>2509.5</v>
      </c>
      <c r="K52" s="12">
        <f t="shared" si="1"/>
        <v>250950</v>
      </c>
      <c r="L52" s="56">
        <v>2390</v>
      </c>
      <c r="M52" s="12">
        <f t="shared" si="2"/>
        <v>239000</v>
      </c>
      <c r="N52" s="12">
        <f t="shared" si="3"/>
        <v>11950</v>
      </c>
      <c r="O52" s="12">
        <f t="shared" si="4"/>
        <v>250950</v>
      </c>
      <c r="P52" s="78"/>
      <c r="Q52" s="79"/>
      <c r="R52" s="79">
        <f t="shared" si="7"/>
        <v>0</v>
      </c>
      <c r="S52" s="81">
        <v>30</v>
      </c>
      <c r="T52" s="101">
        <f t="shared" si="6"/>
        <v>30</v>
      </c>
      <c r="U52" s="40"/>
      <c r="V52" s="40"/>
    </row>
    <row r="53" spans="1:22" ht="30" customHeight="1" x14ac:dyDescent="0.25">
      <c r="A53" s="9">
        <v>43</v>
      </c>
      <c r="B53" s="10" t="s">
        <v>64</v>
      </c>
      <c r="C53" s="10" t="s">
        <v>16</v>
      </c>
      <c r="D53" s="85">
        <v>100</v>
      </c>
      <c r="E53" s="90">
        <f t="shared" si="0"/>
        <v>10</v>
      </c>
      <c r="F53" s="35">
        <v>45455</v>
      </c>
      <c r="G53" s="10" t="s">
        <v>125</v>
      </c>
      <c r="H53" s="35">
        <v>46185</v>
      </c>
      <c r="I53" s="76">
        <v>1000</v>
      </c>
      <c r="J53" s="11">
        <v>1149.75</v>
      </c>
      <c r="K53" s="12">
        <f t="shared" si="1"/>
        <v>1149750</v>
      </c>
      <c r="L53" s="56">
        <v>1095</v>
      </c>
      <c r="M53" s="12">
        <f t="shared" si="2"/>
        <v>1095000</v>
      </c>
      <c r="N53" s="12">
        <f t="shared" si="3"/>
        <v>54750</v>
      </c>
      <c r="O53" s="12">
        <f t="shared" si="4"/>
        <v>1149750</v>
      </c>
      <c r="P53" s="78"/>
      <c r="Q53" s="79">
        <v>2</v>
      </c>
      <c r="R53" s="79">
        <f t="shared" si="7"/>
        <v>200</v>
      </c>
      <c r="S53" s="81">
        <v>57</v>
      </c>
      <c r="T53" s="101">
        <f t="shared" si="6"/>
        <v>257</v>
      </c>
      <c r="U53" s="40"/>
      <c r="V53" s="40"/>
    </row>
    <row r="54" spans="1:22" ht="30" customHeight="1" x14ac:dyDescent="0.25">
      <c r="A54" s="9">
        <v>44</v>
      </c>
      <c r="B54" s="10" t="s">
        <v>65</v>
      </c>
      <c r="C54" s="10" t="s">
        <v>40</v>
      </c>
      <c r="D54" s="85">
        <v>20</v>
      </c>
      <c r="E54" s="90">
        <f t="shared" si="0"/>
        <v>0.5</v>
      </c>
      <c r="F54" s="35">
        <v>44799</v>
      </c>
      <c r="G54" s="54" t="s">
        <v>124</v>
      </c>
      <c r="H54" s="35">
        <v>45894</v>
      </c>
      <c r="I54" s="76">
        <v>10</v>
      </c>
      <c r="J54" s="11">
        <v>43200</v>
      </c>
      <c r="K54" s="12">
        <f t="shared" si="1"/>
        <v>432000</v>
      </c>
      <c r="L54" s="56">
        <v>40000</v>
      </c>
      <c r="M54" s="12">
        <f t="shared" si="2"/>
        <v>400000</v>
      </c>
      <c r="N54" s="12">
        <f>M54*8%</f>
        <v>32000</v>
      </c>
      <c r="O54" s="12">
        <f t="shared" si="4"/>
        <v>432000</v>
      </c>
      <c r="P54" s="78"/>
      <c r="Q54" s="79">
        <v>2</v>
      </c>
      <c r="R54" s="79">
        <f t="shared" si="5"/>
        <v>1</v>
      </c>
      <c r="S54" s="81">
        <v>14</v>
      </c>
      <c r="T54" s="101">
        <f t="shared" si="6"/>
        <v>15</v>
      </c>
      <c r="U54" s="40"/>
      <c r="V54" s="40"/>
    </row>
    <row r="55" spans="1:22" ht="30" customHeight="1" x14ac:dyDescent="0.25">
      <c r="A55" s="9">
        <v>45</v>
      </c>
      <c r="B55" s="10" t="s">
        <v>66</v>
      </c>
      <c r="C55" s="10" t="s">
        <v>61</v>
      </c>
      <c r="D55" s="85"/>
      <c r="E55" s="90"/>
      <c r="F55" s="35">
        <v>45261</v>
      </c>
      <c r="G55" s="10">
        <v>373210</v>
      </c>
      <c r="H55" s="35">
        <v>45962</v>
      </c>
      <c r="I55" s="76">
        <v>20</v>
      </c>
      <c r="J55" s="11">
        <v>7350</v>
      </c>
      <c r="K55" s="12">
        <f t="shared" si="1"/>
        <v>147000</v>
      </c>
      <c r="L55" s="56">
        <v>7000</v>
      </c>
      <c r="M55" s="12">
        <f t="shared" si="2"/>
        <v>140000</v>
      </c>
      <c r="N55" s="12">
        <f t="shared" si="3"/>
        <v>7000</v>
      </c>
      <c r="O55" s="12">
        <f t="shared" si="4"/>
        <v>147000</v>
      </c>
      <c r="P55" s="78"/>
      <c r="Q55" s="79"/>
      <c r="R55" s="79">
        <f t="shared" si="7"/>
        <v>0</v>
      </c>
      <c r="S55" s="81">
        <v>14</v>
      </c>
      <c r="T55" s="101">
        <f t="shared" si="6"/>
        <v>14</v>
      </c>
      <c r="U55" s="40"/>
      <c r="V55" s="40"/>
    </row>
    <row r="56" spans="1:22" ht="30" customHeight="1" x14ac:dyDescent="0.25">
      <c r="A56" s="9">
        <v>46</v>
      </c>
      <c r="B56" s="10" t="s">
        <v>67</v>
      </c>
      <c r="C56" s="10" t="s">
        <v>16</v>
      </c>
      <c r="D56" s="85">
        <v>60</v>
      </c>
      <c r="E56" s="90">
        <f t="shared" si="0"/>
        <v>20</v>
      </c>
      <c r="F56" s="35">
        <v>45544</v>
      </c>
      <c r="G56" s="10">
        <v>600924</v>
      </c>
      <c r="H56" s="35">
        <v>46639</v>
      </c>
      <c r="I56" s="76">
        <v>1200</v>
      </c>
      <c r="J56" s="11">
        <v>535.5</v>
      </c>
      <c r="K56" s="12">
        <f t="shared" si="1"/>
        <v>642600</v>
      </c>
      <c r="L56" s="56">
        <v>510</v>
      </c>
      <c r="M56" s="12">
        <f t="shared" si="2"/>
        <v>612000</v>
      </c>
      <c r="N56" s="12">
        <f t="shared" si="3"/>
        <v>30600</v>
      </c>
      <c r="O56" s="12">
        <f t="shared" si="4"/>
        <v>642600</v>
      </c>
      <c r="P56" s="78"/>
      <c r="Q56" s="79">
        <v>9</v>
      </c>
      <c r="R56" s="79">
        <f t="shared" si="7"/>
        <v>540</v>
      </c>
      <c r="S56" s="81">
        <v>0</v>
      </c>
      <c r="T56" s="101">
        <f t="shared" si="6"/>
        <v>540</v>
      </c>
      <c r="U56" s="40"/>
      <c r="V56" s="40"/>
    </row>
    <row r="57" spans="1:22" s="18" customFormat="1" ht="30" customHeight="1" x14ac:dyDescent="0.25">
      <c r="A57" s="14">
        <v>47</v>
      </c>
      <c r="B57" s="15" t="s">
        <v>68</v>
      </c>
      <c r="C57" s="15" t="s">
        <v>61</v>
      </c>
      <c r="D57" s="87">
        <v>20</v>
      </c>
      <c r="E57" s="90">
        <f t="shared" si="0"/>
        <v>10</v>
      </c>
      <c r="F57" s="44">
        <v>45278</v>
      </c>
      <c r="G57" s="15">
        <v>23030</v>
      </c>
      <c r="H57" s="44">
        <v>46373</v>
      </c>
      <c r="I57" s="17">
        <v>200</v>
      </c>
      <c r="J57" s="16">
        <v>7452</v>
      </c>
      <c r="K57" s="17">
        <f t="shared" si="1"/>
        <v>1490400</v>
      </c>
      <c r="L57" s="63">
        <v>6900</v>
      </c>
      <c r="M57" s="12">
        <f t="shared" si="2"/>
        <v>1380000</v>
      </c>
      <c r="N57" s="12">
        <f>M57*8%</f>
        <v>110400</v>
      </c>
      <c r="O57" s="12">
        <f t="shared" si="4"/>
        <v>1490400</v>
      </c>
      <c r="P57" s="82"/>
      <c r="Q57" s="83">
        <v>8</v>
      </c>
      <c r="R57" s="79">
        <f t="shared" si="5"/>
        <v>80</v>
      </c>
      <c r="S57" s="83">
        <v>12</v>
      </c>
      <c r="T57" s="101">
        <f t="shared" si="6"/>
        <v>92</v>
      </c>
      <c r="U57" s="42"/>
      <c r="V57" s="42"/>
    </row>
    <row r="58" spans="1:22" ht="30" customHeight="1" x14ac:dyDescent="0.25">
      <c r="A58" s="9">
        <v>48</v>
      </c>
      <c r="B58" s="10" t="s">
        <v>69</v>
      </c>
      <c r="C58" s="10" t="s">
        <v>26</v>
      </c>
      <c r="D58" s="85">
        <v>20</v>
      </c>
      <c r="E58" s="90">
        <f t="shared" si="0"/>
        <v>5</v>
      </c>
      <c r="F58" s="35">
        <v>45444</v>
      </c>
      <c r="G58" s="10">
        <v>41309</v>
      </c>
      <c r="H58" s="35">
        <v>46143</v>
      </c>
      <c r="I58" s="76">
        <v>100</v>
      </c>
      <c r="J58" s="11">
        <v>10080</v>
      </c>
      <c r="K58" s="12">
        <f t="shared" si="1"/>
        <v>1008000</v>
      </c>
      <c r="L58" s="56">
        <v>9600</v>
      </c>
      <c r="M58" s="12">
        <f t="shared" si="2"/>
        <v>960000</v>
      </c>
      <c r="N58" s="12">
        <f t="shared" si="3"/>
        <v>48000</v>
      </c>
      <c r="O58" s="12">
        <f t="shared" si="4"/>
        <v>1008000</v>
      </c>
      <c r="P58" s="78"/>
      <c r="Q58" s="79">
        <v>1</v>
      </c>
      <c r="R58" s="79">
        <f t="shared" si="7"/>
        <v>20</v>
      </c>
      <c r="S58" s="81">
        <v>0</v>
      </c>
      <c r="T58" s="101">
        <f t="shared" si="6"/>
        <v>20</v>
      </c>
      <c r="U58" s="40"/>
      <c r="V58" s="40"/>
    </row>
    <row r="59" spans="1:22" ht="30" customHeight="1" x14ac:dyDescent="0.25">
      <c r="A59" s="9">
        <v>49</v>
      </c>
      <c r="B59" s="10" t="s">
        <v>70</v>
      </c>
      <c r="C59" s="10" t="s">
        <v>16</v>
      </c>
      <c r="D59" s="85">
        <v>50</v>
      </c>
      <c r="E59" s="90">
        <f t="shared" si="0"/>
        <v>4</v>
      </c>
      <c r="F59" s="35">
        <v>45162</v>
      </c>
      <c r="G59" s="10" t="s">
        <v>126</v>
      </c>
      <c r="H59" s="35">
        <v>45892</v>
      </c>
      <c r="I59" s="76">
        <v>200</v>
      </c>
      <c r="J59" s="11">
        <v>1260</v>
      </c>
      <c r="K59" s="12">
        <f t="shared" si="1"/>
        <v>252000</v>
      </c>
      <c r="L59" s="56">
        <v>1200</v>
      </c>
      <c r="M59" s="12">
        <f t="shared" si="2"/>
        <v>240000</v>
      </c>
      <c r="N59" s="12">
        <f t="shared" si="3"/>
        <v>12000</v>
      </c>
      <c r="O59" s="12">
        <f t="shared" si="4"/>
        <v>252000</v>
      </c>
      <c r="P59" s="78"/>
      <c r="Q59" s="79">
        <v>2</v>
      </c>
      <c r="R59" s="79">
        <f t="shared" si="7"/>
        <v>100</v>
      </c>
      <c r="S59" s="81">
        <v>16</v>
      </c>
      <c r="T59" s="101">
        <f t="shared" si="6"/>
        <v>116</v>
      </c>
      <c r="U59" s="40"/>
      <c r="V59" s="40"/>
    </row>
    <row r="60" spans="1:22" ht="30" customHeight="1" x14ac:dyDescent="0.25">
      <c r="A60" s="9">
        <v>50</v>
      </c>
      <c r="B60" s="10" t="s">
        <v>71</v>
      </c>
      <c r="C60" s="10" t="s">
        <v>16</v>
      </c>
      <c r="D60" s="85"/>
      <c r="E60" s="90"/>
      <c r="F60" s="35"/>
      <c r="G60" s="10"/>
      <c r="H60" s="35"/>
      <c r="I60" s="76">
        <v>200</v>
      </c>
      <c r="J60" s="11">
        <v>756</v>
      </c>
      <c r="K60" s="12">
        <f t="shared" si="1"/>
        <v>151200</v>
      </c>
      <c r="L60" s="56">
        <v>720</v>
      </c>
      <c r="M60" s="12">
        <f t="shared" si="2"/>
        <v>144000</v>
      </c>
      <c r="N60" s="12">
        <f t="shared" si="3"/>
        <v>7200</v>
      </c>
      <c r="O60" s="12">
        <f t="shared" si="4"/>
        <v>151200</v>
      </c>
      <c r="P60" s="78"/>
      <c r="Q60" s="79"/>
      <c r="R60" s="79">
        <f t="shared" si="5"/>
        <v>0</v>
      </c>
      <c r="S60" s="81">
        <v>50</v>
      </c>
      <c r="T60" s="101">
        <f t="shared" si="6"/>
        <v>50</v>
      </c>
      <c r="U60" s="40"/>
      <c r="V60" s="40"/>
    </row>
    <row r="61" spans="1:22" ht="30" customHeight="1" x14ac:dyDescent="0.25">
      <c r="A61" s="9">
        <v>51</v>
      </c>
      <c r="B61" s="19" t="s">
        <v>72</v>
      </c>
      <c r="C61" s="10" t="s">
        <v>16</v>
      </c>
      <c r="D61" s="85"/>
      <c r="E61" s="90"/>
      <c r="F61" s="35"/>
      <c r="G61" s="10"/>
      <c r="H61" s="35"/>
      <c r="I61" s="76">
        <v>200</v>
      </c>
      <c r="J61" s="11">
        <v>147</v>
      </c>
      <c r="K61" s="12">
        <f t="shared" si="1"/>
        <v>29400</v>
      </c>
      <c r="L61" s="56">
        <v>140</v>
      </c>
      <c r="M61" s="12">
        <f t="shared" si="2"/>
        <v>28000</v>
      </c>
      <c r="N61" s="12">
        <f t="shared" si="3"/>
        <v>1400</v>
      </c>
      <c r="O61" s="12">
        <f t="shared" si="4"/>
        <v>29400</v>
      </c>
      <c r="P61" s="78"/>
      <c r="Q61" s="79"/>
      <c r="R61" s="79">
        <f t="shared" si="7"/>
        <v>0</v>
      </c>
      <c r="S61" s="81">
        <v>50</v>
      </c>
      <c r="T61" s="101">
        <f t="shared" si="6"/>
        <v>50</v>
      </c>
      <c r="U61" s="40"/>
      <c r="V61" s="40"/>
    </row>
    <row r="62" spans="1:22" ht="30" customHeight="1" x14ac:dyDescent="0.25">
      <c r="A62" s="9">
        <v>52</v>
      </c>
      <c r="B62" s="20" t="s">
        <v>73</v>
      </c>
      <c r="C62" s="10" t="s">
        <v>61</v>
      </c>
      <c r="D62" s="85">
        <v>30</v>
      </c>
      <c r="E62" s="90"/>
      <c r="F62" s="35">
        <v>45559</v>
      </c>
      <c r="G62" s="10" t="s">
        <v>140</v>
      </c>
      <c r="H62" s="35">
        <v>46654</v>
      </c>
      <c r="I62" s="76">
        <v>200</v>
      </c>
      <c r="J62" s="11">
        <v>4935</v>
      </c>
      <c r="K62" s="12">
        <f t="shared" si="1"/>
        <v>987000</v>
      </c>
      <c r="L62" s="56">
        <v>4700</v>
      </c>
      <c r="M62" s="12">
        <f t="shared" si="2"/>
        <v>940000</v>
      </c>
      <c r="N62" s="12">
        <f t="shared" si="3"/>
        <v>47000</v>
      </c>
      <c r="O62" s="12">
        <f t="shared" si="4"/>
        <v>987000</v>
      </c>
      <c r="P62" s="78"/>
      <c r="Q62" s="79">
        <v>7</v>
      </c>
      <c r="R62" s="79">
        <f t="shared" si="7"/>
        <v>210</v>
      </c>
      <c r="S62" s="81">
        <v>2</v>
      </c>
      <c r="T62" s="101">
        <f t="shared" si="6"/>
        <v>212</v>
      </c>
      <c r="U62" s="40"/>
      <c r="V62" s="40"/>
    </row>
    <row r="63" spans="1:22" ht="30" customHeight="1" x14ac:dyDescent="0.25">
      <c r="A63" s="9">
        <v>53</v>
      </c>
      <c r="B63" s="20" t="s">
        <v>74</v>
      </c>
      <c r="C63" s="10" t="s">
        <v>16</v>
      </c>
      <c r="D63" s="85"/>
      <c r="E63" s="90"/>
      <c r="F63" s="35"/>
      <c r="G63" s="10"/>
      <c r="H63" s="35"/>
      <c r="I63" s="76">
        <v>100</v>
      </c>
      <c r="J63" s="11">
        <v>3381</v>
      </c>
      <c r="K63" s="12">
        <f t="shared" si="1"/>
        <v>338100</v>
      </c>
      <c r="L63" s="56">
        <v>3220</v>
      </c>
      <c r="M63" s="12">
        <f t="shared" si="2"/>
        <v>322000</v>
      </c>
      <c r="N63" s="12">
        <f t="shared" si="3"/>
        <v>16100</v>
      </c>
      <c r="O63" s="12">
        <f t="shared" si="4"/>
        <v>338100</v>
      </c>
      <c r="P63" s="78"/>
      <c r="Q63" s="79"/>
      <c r="R63" s="79">
        <f t="shared" si="5"/>
        <v>0</v>
      </c>
      <c r="S63" s="81">
        <v>69</v>
      </c>
      <c r="T63" s="101">
        <f t="shared" si="6"/>
        <v>69</v>
      </c>
      <c r="U63" s="40"/>
      <c r="V63" s="40"/>
    </row>
    <row r="64" spans="1:22" ht="30" customHeight="1" x14ac:dyDescent="0.25">
      <c r="A64" s="9">
        <v>54</v>
      </c>
      <c r="B64" s="20" t="s">
        <v>75</v>
      </c>
      <c r="C64" s="10" t="s">
        <v>16</v>
      </c>
      <c r="D64" s="85">
        <v>1</v>
      </c>
      <c r="E64" s="90">
        <f t="shared" si="0"/>
        <v>100</v>
      </c>
      <c r="F64" s="35">
        <v>45603</v>
      </c>
      <c r="G64" s="10">
        <v>121124</v>
      </c>
      <c r="H64" s="35">
        <v>46698</v>
      </c>
      <c r="I64" s="76">
        <v>100</v>
      </c>
      <c r="J64" s="11">
        <v>7875</v>
      </c>
      <c r="K64" s="12">
        <f t="shared" si="1"/>
        <v>787500</v>
      </c>
      <c r="L64" s="56">
        <v>7500</v>
      </c>
      <c r="M64" s="12">
        <f t="shared" si="2"/>
        <v>750000</v>
      </c>
      <c r="N64" s="12">
        <f t="shared" si="3"/>
        <v>37500</v>
      </c>
      <c r="O64" s="12">
        <f t="shared" si="4"/>
        <v>787500</v>
      </c>
      <c r="P64" s="78"/>
      <c r="Q64" s="79">
        <v>19</v>
      </c>
      <c r="R64" s="79">
        <f t="shared" si="7"/>
        <v>19</v>
      </c>
      <c r="S64" s="81">
        <v>0</v>
      </c>
      <c r="T64" s="101">
        <f t="shared" si="6"/>
        <v>19</v>
      </c>
      <c r="U64" s="40"/>
      <c r="V64" s="40"/>
    </row>
    <row r="65" spans="1:22" ht="30" customHeight="1" x14ac:dyDescent="0.25">
      <c r="A65" s="9">
        <v>55</v>
      </c>
      <c r="B65" s="10" t="s">
        <v>76</v>
      </c>
      <c r="C65" s="10" t="s">
        <v>16</v>
      </c>
      <c r="D65" s="85">
        <v>10</v>
      </c>
      <c r="E65" s="90">
        <f t="shared" si="0"/>
        <v>20</v>
      </c>
      <c r="F65" s="35">
        <v>45566</v>
      </c>
      <c r="G65" s="10" t="s">
        <v>121</v>
      </c>
      <c r="H65" s="35">
        <v>46266</v>
      </c>
      <c r="I65" s="76">
        <v>200</v>
      </c>
      <c r="J65" s="11">
        <v>4987.5</v>
      </c>
      <c r="K65" s="12">
        <f t="shared" si="1"/>
        <v>997500</v>
      </c>
      <c r="L65" s="56">
        <v>4750</v>
      </c>
      <c r="M65" s="12">
        <f t="shared" si="2"/>
        <v>950000</v>
      </c>
      <c r="N65" s="12">
        <f t="shared" si="3"/>
        <v>47500</v>
      </c>
      <c r="O65" s="12">
        <f t="shared" si="4"/>
        <v>997500</v>
      </c>
      <c r="P65" s="78"/>
      <c r="Q65" s="79">
        <v>9</v>
      </c>
      <c r="R65" s="79">
        <f t="shared" si="7"/>
        <v>90</v>
      </c>
      <c r="S65" s="81">
        <v>0</v>
      </c>
      <c r="T65" s="101">
        <f t="shared" si="6"/>
        <v>90</v>
      </c>
      <c r="U65" s="40"/>
      <c r="V65" s="40"/>
    </row>
    <row r="66" spans="1:22" s="18" customFormat="1" ht="30" customHeight="1" x14ac:dyDescent="0.25">
      <c r="A66" s="14">
        <v>56</v>
      </c>
      <c r="B66" s="15" t="s">
        <v>77</v>
      </c>
      <c r="C66" s="15" t="s">
        <v>16</v>
      </c>
      <c r="D66" s="87">
        <v>50</v>
      </c>
      <c r="E66" s="90">
        <f t="shared" si="0"/>
        <v>2</v>
      </c>
      <c r="F66" s="44">
        <v>45068</v>
      </c>
      <c r="G66" s="15">
        <v>2223</v>
      </c>
      <c r="H66" s="44">
        <v>45799</v>
      </c>
      <c r="I66" s="17">
        <v>100</v>
      </c>
      <c r="J66" s="16">
        <v>3591</v>
      </c>
      <c r="K66" s="17">
        <f t="shared" si="1"/>
        <v>359100</v>
      </c>
      <c r="L66" s="63">
        <v>3420</v>
      </c>
      <c r="M66" s="12">
        <f t="shared" si="2"/>
        <v>342000</v>
      </c>
      <c r="N66" s="12">
        <f t="shared" si="3"/>
        <v>17100</v>
      </c>
      <c r="O66" s="12">
        <f t="shared" si="4"/>
        <v>359100</v>
      </c>
      <c r="P66" s="82"/>
      <c r="Q66" s="83">
        <v>3</v>
      </c>
      <c r="R66" s="79">
        <f t="shared" si="5"/>
        <v>6</v>
      </c>
      <c r="S66" s="83">
        <v>66</v>
      </c>
      <c r="T66" s="101">
        <f t="shared" si="6"/>
        <v>72</v>
      </c>
      <c r="U66" s="42"/>
      <c r="V66" s="42"/>
    </row>
    <row r="67" spans="1:22" ht="30" customHeight="1" x14ac:dyDescent="0.25">
      <c r="A67" s="9">
        <v>57</v>
      </c>
      <c r="B67" s="10" t="s">
        <v>78</v>
      </c>
      <c r="C67" s="10" t="s">
        <v>16</v>
      </c>
      <c r="D67" s="85">
        <v>80</v>
      </c>
      <c r="E67" s="90">
        <f t="shared" si="0"/>
        <v>2.5</v>
      </c>
      <c r="F67" s="35">
        <v>45396</v>
      </c>
      <c r="G67" s="54" t="s">
        <v>141</v>
      </c>
      <c r="H67" s="35">
        <v>46613</v>
      </c>
      <c r="I67" s="76">
        <v>200</v>
      </c>
      <c r="J67" s="11">
        <v>997.5</v>
      </c>
      <c r="K67" s="12">
        <f t="shared" si="1"/>
        <v>199500</v>
      </c>
      <c r="L67" s="56">
        <v>950</v>
      </c>
      <c r="M67" s="12">
        <f t="shared" si="2"/>
        <v>190000</v>
      </c>
      <c r="N67" s="12">
        <f t="shared" si="3"/>
        <v>9500</v>
      </c>
      <c r="O67" s="12">
        <f t="shared" si="4"/>
        <v>199500</v>
      </c>
      <c r="P67" s="78"/>
      <c r="Q67" s="79"/>
      <c r="R67" s="79">
        <f t="shared" si="7"/>
        <v>0</v>
      </c>
      <c r="S67" s="81">
        <v>0</v>
      </c>
      <c r="T67" s="101">
        <f t="shared" si="6"/>
        <v>0</v>
      </c>
      <c r="U67" s="40"/>
      <c r="V67" s="40"/>
    </row>
    <row r="68" spans="1:22" ht="30" customHeight="1" x14ac:dyDescent="0.25">
      <c r="A68" s="9">
        <v>58</v>
      </c>
      <c r="B68" s="10" t="s">
        <v>79</v>
      </c>
      <c r="C68" s="10" t="s">
        <v>80</v>
      </c>
      <c r="D68" s="85">
        <v>24</v>
      </c>
      <c r="E68" s="90">
        <f t="shared" si="0"/>
        <v>0.83333333333333337</v>
      </c>
      <c r="F68" s="35">
        <v>45278</v>
      </c>
      <c r="G68" s="10">
        <v>23126</v>
      </c>
      <c r="H68" s="35">
        <v>46373</v>
      </c>
      <c r="I68" s="76">
        <v>20</v>
      </c>
      <c r="J68" s="11">
        <v>18060</v>
      </c>
      <c r="K68" s="12">
        <f t="shared" si="1"/>
        <v>361200</v>
      </c>
      <c r="L68" s="56">
        <v>17200</v>
      </c>
      <c r="M68" s="12">
        <f t="shared" si="2"/>
        <v>344000</v>
      </c>
      <c r="N68" s="12">
        <f t="shared" si="3"/>
        <v>17200</v>
      </c>
      <c r="O68" s="12">
        <f t="shared" si="4"/>
        <v>361200</v>
      </c>
      <c r="P68" s="78"/>
      <c r="Q68" s="79"/>
      <c r="R68" s="79">
        <f t="shared" si="7"/>
        <v>0</v>
      </c>
      <c r="S68" s="81">
        <v>0</v>
      </c>
      <c r="T68" s="101">
        <f t="shared" si="6"/>
        <v>0</v>
      </c>
      <c r="U68" s="40"/>
      <c r="V68" s="40"/>
    </row>
    <row r="69" spans="1:22" ht="30" customHeight="1" x14ac:dyDescent="0.25">
      <c r="A69" s="9">
        <v>59</v>
      </c>
      <c r="B69" s="10" t="s">
        <v>81</v>
      </c>
      <c r="C69" s="10" t="s">
        <v>80</v>
      </c>
      <c r="D69" s="85">
        <v>1</v>
      </c>
      <c r="E69" s="90">
        <f t="shared" si="0"/>
        <v>20</v>
      </c>
      <c r="F69" s="35">
        <v>45106</v>
      </c>
      <c r="G69" s="10">
        <v>130623</v>
      </c>
      <c r="H69" s="35">
        <v>46201</v>
      </c>
      <c r="I69" s="76">
        <v>20</v>
      </c>
      <c r="J69" s="11">
        <v>8190</v>
      </c>
      <c r="K69" s="12">
        <f t="shared" si="1"/>
        <v>163800</v>
      </c>
      <c r="L69" s="56">
        <v>7800</v>
      </c>
      <c r="M69" s="12">
        <f t="shared" si="2"/>
        <v>156000</v>
      </c>
      <c r="N69" s="12">
        <f t="shared" si="3"/>
        <v>7800</v>
      </c>
      <c r="O69" s="12">
        <f t="shared" si="4"/>
        <v>163800</v>
      </c>
      <c r="P69" s="78"/>
      <c r="Q69" s="79">
        <v>12</v>
      </c>
      <c r="R69" s="79">
        <f t="shared" si="5"/>
        <v>240</v>
      </c>
      <c r="S69" s="81">
        <v>0</v>
      </c>
      <c r="T69" s="101">
        <f t="shared" si="6"/>
        <v>240</v>
      </c>
      <c r="U69" s="40"/>
      <c r="V69" s="40"/>
    </row>
    <row r="70" spans="1:22" ht="30" customHeight="1" x14ac:dyDescent="0.25">
      <c r="A70" s="9">
        <v>60</v>
      </c>
      <c r="B70" s="10" t="s">
        <v>82</v>
      </c>
      <c r="C70" s="10" t="s">
        <v>16</v>
      </c>
      <c r="D70" s="85"/>
      <c r="E70" s="90"/>
      <c r="F70" s="35"/>
      <c r="G70" s="10"/>
      <c r="H70" s="35"/>
      <c r="I70" s="76">
        <v>100</v>
      </c>
      <c r="J70" s="11">
        <v>357</v>
      </c>
      <c r="K70" s="12">
        <f t="shared" si="1"/>
        <v>35700</v>
      </c>
      <c r="L70" s="56">
        <v>340</v>
      </c>
      <c r="M70" s="12">
        <f t="shared" si="2"/>
        <v>34000</v>
      </c>
      <c r="N70" s="12">
        <f t="shared" si="3"/>
        <v>1700</v>
      </c>
      <c r="O70" s="12">
        <f t="shared" si="4"/>
        <v>35700</v>
      </c>
      <c r="P70" s="78"/>
      <c r="Q70" s="79"/>
      <c r="R70" s="79">
        <f t="shared" si="7"/>
        <v>0</v>
      </c>
      <c r="S70" s="81">
        <v>0</v>
      </c>
      <c r="T70" s="101">
        <f t="shared" si="6"/>
        <v>0</v>
      </c>
      <c r="U70" s="40"/>
      <c r="V70" s="40"/>
    </row>
    <row r="71" spans="1:22" ht="30" customHeight="1" x14ac:dyDescent="0.25">
      <c r="A71" s="9">
        <v>61</v>
      </c>
      <c r="B71" s="10" t="s">
        <v>83</v>
      </c>
      <c r="C71" s="10" t="s">
        <v>55</v>
      </c>
      <c r="D71" s="85"/>
      <c r="E71" s="90"/>
      <c r="F71" s="35"/>
      <c r="G71" s="10"/>
      <c r="H71" s="35"/>
      <c r="I71" s="76">
        <v>100</v>
      </c>
      <c r="J71" s="11">
        <v>3360</v>
      </c>
      <c r="K71" s="12">
        <f t="shared" si="1"/>
        <v>336000</v>
      </c>
      <c r="L71" s="56">
        <v>3200</v>
      </c>
      <c r="M71" s="12">
        <f t="shared" si="2"/>
        <v>320000</v>
      </c>
      <c r="N71" s="12">
        <f t="shared" si="3"/>
        <v>16000</v>
      </c>
      <c r="O71" s="12">
        <f t="shared" si="4"/>
        <v>336000</v>
      </c>
      <c r="P71" s="78"/>
      <c r="Q71" s="79">
        <v>70</v>
      </c>
      <c r="R71" s="79">
        <f t="shared" si="7"/>
        <v>0</v>
      </c>
      <c r="S71" s="81">
        <v>10</v>
      </c>
      <c r="T71" s="101">
        <f t="shared" si="6"/>
        <v>10</v>
      </c>
      <c r="U71" s="40"/>
      <c r="V71" s="40"/>
    </row>
    <row r="72" spans="1:22" ht="30" customHeight="1" x14ac:dyDescent="0.25">
      <c r="A72" s="9">
        <v>62</v>
      </c>
      <c r="B72" s="10" t="s">
        <v>84</v>
      </c>
      <c r="C72" s="10" t="s">
        <v>80</v>
      </c>
      <c r="D72" s="85"/>
      <c r="E72" s="90"/>
      <c r="F72" s="35"/>
      <c r="G72" s="10"/>
      <c r="H72" s="35"/>
      <c r="I72" s="76">
        <v>20</v>
      </c>
      <c r="J72" s="11">
        <v>6510</v>
      </c>
      <c r="K72" s="12">
        <f t="shared" si="1"/>
        <v>130200</v>
      </c>
      <c r="L72" s="56">
        <v>6200</v>
      </c>
      <c r="M72" s="12">
        <f t="shared" si="2"/>
        <v>124000</v>
      </c>
      <c r="N72" s="12">
        <f t="shared" si="3"/>
        <v>6200</v>
      </c>
      <c r="O72" s="12">
        <f t="shared" si="4"/>
        <v>130200</v>
      </c>
      <c r="P72" s="78"/>
      <c r="Q72" s="79">
        <v>10</v>
      </c>
      <c r="R72" s="79">
        <f t="shared" si="5"/>
        <v>0</v>
      </c>
      <c r="S72" s="81">
        <v>6</v>
      </c>
      <c r="T72" s="101">
        <f t="shared" si="6"/>
        <v>6</v>
      </c>
      <c r="U72" s="40"/>
      <c r="V72" s="40"/>
    </row>
    <row r="73" spans="1:22" ht="30" customHeight="1" x14ac:dyDescent="0.25">
      <c r="A73" s="9">
        <v>63</v>
      </c>
      <c r="B73" s="10" t="s">
        <v>85</v>
      </c>
      <c r="C73" s="10" t="s">
        <v>42</v>
      </c>
      <c r="D73" s="85"/>
      <c r="E73" s="90"/>
      <c r="F73" s="35"/>
      <c r="G73" s="10"/>
      <c r="H73" s="35"/>
      <c r="I73" s="76">
        <v>40</v>
      </c>
      <c r="J73" s="11">
        <v>8925</v>
      </c>
      <c r="K73" s="12">
        <f t="shared" si="1"/>
        <v>357000</v>
      </c>
      <c r="L73" s="56">
        <v>8500</v>
      </c>
      <c r="M73" s="12">
        <f t="shared" si="2"/>
        <v>340000</v>
      </c>
      <c r="N73" s="12">
        <f t="shared" si="3"/>
        <v>17000</v>
      </c>
      <c r="O73" s="12">
        <f t="shared" si="4"/>
        <v>357000</v>
      </c>
      <c r="P73" s="78"/>
      <c r="Q73" s="79"/>
      <c r="R73" s="79">
        <f t="shared" si="7"/>
        <v>0</v>
      </c>
      <c r="S73" s="81">
        <v>33</v>
      </c>
      <c r="T73" s="101">
        <f t="shared" si="6"/>
        <v>33</v>
      </c>
      <c r="U73" s="40"/>
      <c r="V73" s="40"/>
    </row>
    <row r="74" spans="1:22" ht="30" customHeight="1" x14ac:dyDescent="0.25">
      <c r="A74" s="9">
        <v>64</v>
      </c>
      <c r="B74" s="10" t="s">
        <v>86</v>
      </c>
      <c r="C74" s="10" t="s">
        <v>55</v>
      </c>
      <c r="D74" s="85"/>
      <c r="E74" s="90"/>
      <c r="F74" s="35"/>
      <c r="G74" s="10"/>
      <c r="H74" s="35"/>
      <c r="I74" s="76">
        <v>50</v>
      </c>
      <c r="J74" s="11">
        <v>8925</v>
      </c>
      <c r="K74" s="12">
        <f t="shared" si="1"/>
        <v>446250</v>
      </c>
      <c r="L74" s="56">
        <v>8500</v>
      </c>
      <c r="M74" s="12">
        <f t="shared" si="2"/>
        <v>425000</v>
      </c>
      <c r="N74" s="12">
        <f t="shared" si="3"/>
        <v>21250</v>
      </c>
      <c r="O74" s="12">
        <f t="shared" si="4"/>
        <v>446250</v>
      </c>
      <c r="P74" s="78"/>
      <c r="Q74" s="79">
        <v>30</v>
      </c>
      <c r="R74" s="79">
        <f t="shared" si="7"/>
        <v>0</v>
      </c>
      <c r="S74" s="81">
        <v>6</v>
      </c>
      <c r="T74" s="101">
        <f t="shared" si="6"/>
        <v>6</v>
      </c>
      <c r="U74" s="40"/>
      <c r="V74" s="40"/>
    </row>
    <row r="75" spans="1:22" ht="30" customHeight="1" x14ac:dyDescent="0.25">
      <c r="A75" s="9">
        <v>65</v>
      </c>
      <c r="B75" s="10" t="s">
        <v>87</v>
      </c>
      <c r="C75" s="10" t="s">
        <v>55</v>
      </c>
      <c r="D75" s="85"/>
      <c r="E75" s="90"/>
      <c r="F75" s="35"/>
      <c r="G75" s="10"/>
      <c r="H75" s="35"/>
      <c r="I75" s="76">
        <v>20</v>
      </c>
      <c r="J75" s="11">
        <v>7560</v>
      </c>
      <c r="K75" s="12">
        <f t="shared" si="1"/>
        <v>151200</v>
      </c>
      <c r="L75" s="56">
        <v>7200</v>
      </c>
      <c r="M75" s="12">
        <f t="shared" si="2"/>
        <v>144000</v>
      </c>
      <c r="N75" s="12">
        <f t="shared" si="3"/>
        <v>7200</v>
      </c>
      <c r="O75" s="12">
        <f t="shared" si="4"/>
        <v>151200</v>
      </c>
      <c r="P75" s="78"/>
      <c r="Q75" s="79">
        <v>1</v>
      </c>
      <c r="R75" s="79">
        <f t="shared" si="5"/>
        <v>0</v>
      </c>
      <c r="S75" s="81">
        <v>0</v>
      </c>
      <c r="T75" s="101">
        <f t="shared" si="6"/>
        <v>0</v>
      </c>
      <c r="U75" s="40"/>
      <c r="V75" s="40"/>
    </row>
    <row r="76" spans="1:22" ht="30" customHeight="1" x14ac:dyDescent="0.25">
      <c r="A76" s="9">
        <v>66</v>
      </c>
      <c r="B76" s="10" t="s">
        <v>88</v>
      </c>
      <c r="C76" s="10" t="s">
        <v>55</v>
      </c>
      <c r="D76" s="85"/>
      <c r="E76" s="90"/>
      <c r="F76" s="35"/>
      <c r="G76" s="10"/>
      <c r="H76" s="35"/>
      <c r="I76" s="76">
        <v>10</v>
      </c>
      <c r="J76" s="11">
        <v>2520</v>
      </c>
      <c r="K76" s="12">
        <f t="shared" ref="K76:K90" si="8">I76*J76</f>
        <v>25200</v>
      </c>
      <c r="L76" s="56">
        <v>2400</v>
      </c>
      <c r="M76" s="12">
        <f t="shared" ref="M76:M90" si="9">I76*L76</f>
        <v>24000</v>
      </c>
      <c r="N76" s="12">
        <f t="shared" ref="N76:N90" si="10">M76*5%</f>
        <v>1200</v>
      </c>
      <c r="O76" s="12">
        <f t="shared" ref="O76:O90" si="11">M76+N76</f>
        <v>25200</v>
      </c>
      <c r="P76" s="78"/>
      <c r="Q76" s="79">
        <v>10</v>
      </c>
      <c r="R76" s="79">
        <f t="shared" si="7"/>
        <v>0</v>
      </c>
      <c r="S76" s="81">
        <v>0</v>
      </c>
      <c r="T76" s="101">
        <f t="shared" ref="T76:T90" si="12">R76+S76</f>
        <v>0</v>
      </c>
      <c r="U76" s="40"/>
      <c r="V76" s="40"/>
    </row>
    <row r="77" spans="1:22" ht="30" customHeight="1" x14ac:dyDescent="0.25">
      <c r="A77" s="9">
        <v>67</v>
      </c>
      <c r="B77" s="10" t="s">
        <v>89</v>
      </c>
      <c r="C77" s="10" t="s">
        <v>42</v>
      </c>
      <c r="D77" s="85"/>
      <c r="E77" s="90"/>
      <c r="F77" s="35"/>
      <c r="G77" s="10"/>
      <c r="H77" s="35"/>
      <c r="I77" s="76">
        <v>5</v>
      </c>
      <c r="J77" s="11">
        <v>158760</v>
      </c>
      <c r="K77" s="12">
        <f t="shared" si="8"/>
        <v>793800</v>
      </c>
      <c r="L77" s="56">
        <v>147000</v>
      </c>
      <c r="M77" s="12">
        <f t="shared" si="9"/>
        <v>735000</v>
      </c>
      <c r="N77" s="12">
        <f>M77*8%</f>
        <v>58800</v>
      </c>
      <c r="O77" s="12">
        <f t="shared" si="11"/>
        <v>793800</v>
      </c>
      <c r="P77" s="78"/>
      <c r="Q77" s="79">
        <v>2</v>
      </c>
      <c r="R77" s="79">
        <f t="shared" ref="R77" si="13">Q77*D77</f>
        <v>0</v>
      </c>
      <c r="S77" s="81">
        <v>0</v>
      </c>
      <c r="T77" s="101">
        <f t="shared" si="12"/>
        <v>0</v>
      </c>
      <c r="U77" s="40"/>
      <c r="V77" s="40"/>
    </row>
    <row r="78" spans="1:22" ht="30" customHeight="1" x14ac:dyDescent="0.25">
      <c r="A78" s="9">
        <v>68</v>
      </c>
      <c r="B78" s="10" t="s">
        <v>90</v>
      </c>
      <c r="C78" s="10" t="s">
        <v>91</v>
      </c>
      <c r="D78" s="85"/>
      <c r="E78" s="90"/>
      <c r="F78" s="35"/>
      <c r="G78" s="10"/>
      <c r="H78" s="35"/>
      <c r="I78" s="76">
        <v>2</v>
      </c>
      <c r="J78" s="11">
        <v>152250</v>
      </c>
      <c r="K78" s="12">
        <f t="shared" si="8"/>
        <v>304500</v>
      </c>
      <c r="L78" s="56">
        <v>145000</v>
      </c>
      <c r="M78" s="12">
        <f t="shared" si="9"/>
        <v>290000</v>
      </c>
      <c r="N78" s="12">
        <f t="shared" si="10"/>
        <v>14500</v>
      </c>
      <c r="O78" s="12">
        <f t="shared" si="11"/>
        <v>304500</v>
      </c>
      <c r="P78" s="78"/>
      <c r="Q78" s="79"/>
      <c r="R78" s="79">
        <f t="shared" ref="R78:R90" si="14">Q78*E78</f>
        <v>0</v>
      </c>
      <c r="S78" s="79"/>
      <c r="T78" s="101">
        <f t="shared" si="12"/>
        <v>0</v>
      </c>
      <c r="U78" s="40"/>
      <c r="V78" s="40"/>
    </row>
    <row r="79" spans="1:22" ht="30" customHeight="1" x14ac:dyDescent="0.25">
      <c r="A79" s="9">
        <v>69</v>
      </c>
      <c r="B79" s="10" t="s">
        <v>92</v>
      </c>
      <c r="C79" s="10" t="s">
        <v>40</v>
      </c>
      <c r="D79" s="85"/>
      <c r="E79" s="90"/>
      <c r="F79" s="35"/>
      <c r="G79" s="10"/>
      <c r="H79" s="35"/>
      <c r="I79" s="76">
        <v>15</v>
      </c>
      <c r="J79" s="11">
        <v>81900</v>
      </c>
      <c r="K79" s="12">
        <f t="shared" si="8"/>
        <v>1228500</v>
      </c>
      <c r="L79" s="56">
        <v>78000</v>
      </c>
      <c r="M79" s="12">
        <f t="shared" si="9"/>
        <v>1170000</v>
      </c>
      <c r="N79" s="12">
        <f t="shared" si="10"/>
        <v>58500</v>
      </c>
      <c r="O79" s="12">
        <f t="shared" si="11"/>
        <v>1228500</v>
      </c>
      <c r="P79" s="78"/>
      <c r="Q79" s="79">
        <v>23</v>
      </c>
      <c r="R79" s="79">
        <f t="shared" ref="R79:R89" si="15">Q79*D79</f>
        <v>0</v>
      </c>
      <c r="S79" s="79"/>
      <c r="T79" s="101">
        <f t="shared" si="12"/>
        <v>0</v>
      </c>
      <c r="U79" s="40"/>
      <c r="V79" s="40"/>
    </row>
    <row r="80" spans="1:22" ht="30" customHeight="1" x14ac:dyDescent="0.25">
      <c r="A80" s="9">
        <v>70</v>
      </c>
      <c r="B80" s="10" t="s">
        <v>93</v>
      </c>
      <c r="C80" s="10" t="s">
        <v>40</v>
      </c>
      <c r="D80" s="85"/>
      <c r="E80" s="90"/>
      <c r="F80" s="35"/>
      <c r="G80" s="10"/>
      <c r="H80" s="35"/>
      <c r="I80" s="76">
        <v>2</v>
      </c>
      <c r="J80" s="11">
        <v>577500</v>
      </c>
      <c r="K80" s="12">
        <f t="shared" si="8"/>
        <v>1155000</v>
      </c>
      <c r="L80" s="56">
        <v>550000</v>
      </c>
      <c r="M80" s="12">
        <f t="shared" si="9"/>
        <v>1100000</v>
      </c>
      <c r="N80" s="12">
        <f t="shared" si="10"/>
        <v>55000</v>
      </c>
      <c r="O80" s="12">
        <f t="shared" si="11"/>
        <v>1155000</v>
      </c>
      <c r="P80" s="78"/>
      <c r="Q80" s="79">
        <v>4</v>
      </c>
      <c r="R80" s="79">
        <f t="shared" si="15"/>
        <v>0</v>
      </c>
      <c r="S80" s="79"/>
      <c r="T80" s="101">
        <f t="shared" si="12"/>
        <v>0</v>
      </c>
      <c r="U80" s="40"/>
      <c r="V80" s="40"/>
    </row>
    <row r="81" spans="1:22" ht="30" customHeight="1" x14ac:dyDescent="0.25">
      <c r="A81" s="9">
        <v>71</v>
      </c>
      <c r="B81" s="10" t="s">
        <v>94</v>
      </c>
      <c r="C81" s="10" t="s">
        <v>95</v>
      </c>
      <c r="D81" s="85"/>
      <c r="E81" s="90"/>
      <c r="F81" s="35"/>
      <c r="G81" s="10"/>
      <c r="H81" s="35"/>
      <c r="I81" s="76">
        <v>20</v>
      </c>
      <c r="J81" s="11">
        <v>19110</v>
      </c>
      <c r="K81" s="12">
        <f t="shared" si="8"/>
        <v>382200</v>
      </c>
      <c r="L81" s="56">
        <v>18200</v>
      </c>
      <c r="M81" s="12">
        <f t="shared" si="9"/>
        <v>364000</v>
      </c>
      <c r="N81" s="12">
        <f t="shared" si="10"/>
        <v>18200</v>
      </c>
      <c r="O81" s="12">
        <f t="shared" si="11"/>
        <v>382200</v>
      </c>
      <c r="P81" s="78"/>
      <c r="Q81" s="79"/>
      <c r="R81" s="79">
        <f t="shared" si="14"/>
        <v>0</v>
      </c>
      <c r="S81" s="79"/>
      <c r="T81" s="101">
        <f t="shared" si="12"/>
        <v>0</v>
      </c>
      <c r="U81" s="40"/>
      <c r="V81" s="40"/>
    </row>
    <row r="82" spans="1:22" ht="30" customHeight="1" x14ac:dyDescent="0.25">
      <c r="A82" s="9">
        <v>72</v>
      </c>
      <c r="B82" s="10" t="s">
        <v>96</v>
      </c>
      <c r="C82" s="10" t="s">
        <v>97</v>
      </c>
      <c r="D82" s="85"/>
      <c r="E82" s="90"/>
      <c r="F82" s="35"/>
      <c r="G82" s="10"/>
      <c r="H82" s="35"/>
      <c r="I82" s="76">
        <v>50</v>
      </c>
      <c r="J82" s="11">
        <v>5670</v>
      </c>
      <c r="K82" s="12">
        <f t="shared" si="8"/>
        <v>283500</v>
      </c>
      <c r="L82" s="56">
        <v>5400</v>
      </c>
      <c r="M82" s="12">
        <f t="shared" si="9"/>
        <v>270000</v>
      </c>
      <c r="N82" s="12">
        <f t="shared" si="10"/>
        <v>13500</v>
      </c>
      <c r="O82" s="12">
        <f t="shared" si="11"/>
        <v>283500</v>
      </c>
      <c r="P82" s="78"/>
      <c r="Q82" s="79"/>
      <c r="R82" s="79">
        <f t="shared" si="15"/>
        <v>0</v>
      </c>
      <c r="S82" s="79"/>
      <c r="T82" s="101">
        <f t="shared" si="12"/>
        <v>0</v>
      </c>
      <c r="U82" s="40"/>
      <c r="V82" s="40"/>
    </row>
    <row r="83" spans="1:22" ht="30" customHeight="1" x14ac:dyDescent="0.25">
      <c r="A83" s="9">
        <v>73</v>
      </c>
      <c r="B83" s="10" t="s">
        <v>98</v>
      </c>
      <c r="C83" s="10" t="s">
        <v>95</v>
      </c>
      <c r="D83" s="85"/>
      <c r="E83" s="90"/>
      <c r="F83" s="35"/>
      <c r="G83" s="10"/>
      <c r="H83" s="35"/>
      <c r="I83" s="76">
        <v>50</v>
      </c>
      <c r="J83" s="11">
        <v>2520</v>
      </c>
      <c r="K83" s="12">
        <f t="shared" si="8"/>
        <v>126000</v>
      </c>
      <c r="L83" s="56">
        <v>2400</v>
      </c>
      <c r="M83" s="12">
        <f t="shared" si="9"/>
        <v>120000</v>
      </c>
      <c r="N83" s="12">
        <f t="shared" si="10"/>
        <v>6000</v>
      </c>
      <c r="O83" s="12">
        <f t="shared" si="11"/>
        <v>126000</v>
      </c>
      <c r="P83" s="78"/>
      <c r="Q83" s="79"/>
      <c r="R83" s="79">
        <f t="shared" si="15"/>
        <v>0</v>
      </c>
      <c r="S83" s="79"/>
      <c r="T83" s="101">
        <f t="shared" si="12"/>
        <v>0</v>
      </c>
      <c r="U83" s="40"/>
      <c r="V83" s="40"/>
    </row>
    <row r="84" spans="1:22" ht="30" customHeight="1" x14ac:dyDescent="0.25">
      <c r="A84" s="9">
        <v>74</v>
      </c>
      <c r="B84" s="10" t="s">
        <v>99</v>
      </c>
      <c r="C84" s="10" t="s">
        <v>100</v>
      </c>
      <c r="D84" s="85"/>
      <c r="E84" s="90"/>
      <c r="F84" s="35"/>
      <c r="G84" s="10"/>
      <c r="H84" s="35"/>
      <c r="I84" s="76">
        <v>20</v>
      </c>
      <c r="J84" s="11">
        <v>15225</v>
      </c>
      <c r="K84" s="12">
        <f t="shared" si="8"/>
        <v>304500</v>
      </c>
      <c r="L84" s="56">
        <v>14500</v>
      </c>
      <c r="M84" s="12">
        <f t="shared" si="9"/>
        <v>290000</v>
      </c>
      <c r="N84" s="12">
        <f t="shared" si="10"/>
        <v>14500</v>
      </c>
      <c r="O84" s="12">
        <f t="shared" si="11"/>
        <v>304500</v>
      </c>
      <c r="P84" s="78"/>
      <c r="Q84" s="79"/>
      <c r="R84" s="79">
        <f t="shared" si="14"/>
        <v>0</v>
      </c>
      <c r="S84" s="79"/>
      <c r="T84" s="101">
        <f t="shared" si="12"/>
        <v>0</v>
      </c>
      <c r="U84" s="40"/>
      <c r="V84" s="40"/>
    </row>
    <row r="85" spans="1:22" ht="30" customHeight="1" x14ac:dyDescent="0.25">
      <c r="A85" s="9">
        <v>75</v>
      </c>
      <c r="B85" s="10" t="s">
        <v>101</v>
      </c>
      <c r="C85" s="10" t="s">
        <v>102</v>
      </c>
      <c r="D85" s="85"/>
      <c r="E85" s="90"/>
      <c r="F85" s="35"/>
      <c r="G85" s="10"/>
      <c r="H85" s="35"/>
      <c r="I85" s="76">
        <v>100</v>
      </c>
      <c r="J85" s="11">
        <v>766.5</v>
      </c>
      <c r="K85" s="12">
        <f t="shared" si="8"/>
        <v>76650</v>
      </c>
      <c r="L85" s="56">
        <v>730</v>
      </c>
      <c r="M85" s="12">
        <f t="shared" si="9"/>
        <v>73000</v>
      </c>
      <c r="N85" s="12">
        <f t="shared" si="10"/>
        <v>3650</v>
      </c>
      <c r="O85" s="12">
        <f t="shared" si="11"/>
        <v>76650</v>
      </c>
      <c r="P85" s="78"/>
      <c r="Q85" s="79"/>
      <c r="R85" s="79">
        <f t="shared" si="15"/>
        <v>0</v>
      </c>
      <c r="S85" s="79"/>
      <c r="T85" s="101">
        <f t="shared" si="12"/>
        <v>0</v>
      </c>
      <c r="U85" s="40"/>
      <c r="V85" s="40"/>
    </row>
    <row r="86" spans="1:22" ht="30" customHeight="1" x14ac:dyDescent="0.25">
      <c r="A86" s="9">
        <v>76</v>
      </c>
      <c r="B86" s="10" t="s">
        <v>103</v>
      </c>
      <c r="C86" s="10" t="s">
        <v>104</v>
      </c>
      <c r="D86" s="85"/>
      <c r="E86" s="90"/>
      <c r="F86" s="35"/>
      <c r="G86" s="10"/>
      <c r="H86" s="35"/>
      <c r="I86" s="76">
        <v>20</v>
      </c>
      <c r="J86" s="11">
        <v>6720</v>
      </c>
      <c r="K86" s="12">
        <f t="shared" si="8"/>
        <v>134400</v>
      </c>
      <c r="L86" s="56">
        <v>6400</v>
      </c>
      <c r="M86" s="12">
        <f t="shared" si="9"/>
        <v>128000</v>
      </c>
      <c r="N86" s="12">
        <f t="shared" si="10"/>
        <v>6400</v>
      </c>
      <c r="O86" s="12">
        <f t="shared" si="11"/>
        <v>134400</v>
      </c>
      <c r="P86" s="78"/>
      <c r="Q86" s="79"/>
      <c r="R86" s="79">
        <f t="shared" si="15"/>
        <v>0</v>
      </c>
      <c r="S86" s="79"/>
      <c r="T86" s="101">
        <f t="shared" si="12"/>
        <v>0</v>
      </c>
      <c r="U86" s="40"/>
      <c r="V86" s="40"/>
    </row>
    <row r="87" spans="1:22" ht="30" customHeight="1" x14ac:dyDescent="0.25">
      <c r="A87" s="9">
        <v>77</v>
      </c>
      <c r="B87" s="10" t="s">
        <v>105</v>
      </c>
      <c r="C87" s="10" t="s">
        <v>40</v>
      </c>
      <c r="D87" s="85"/>
      <c r="E87" s="90"/>
      <c r="F87" s="35"/>
      <c r="G87" s="10"/>
      <c r="H87" s="35"/>
      <c r="I87" s="76">
        <v>2</v>
      </c>
      <c r="J87" s="11">
        <v>78750</v>
      </c>
      <c r="K87" s="12">
        <f t="shared" si="8"/>
        <v>157500</v>
      </c>
      <c r="L87" s="56">
        <v>75000</v>
      </c>
      <c r="M87" s="12">
        <f t="shared" si="9"/>
        <v>150000</v>
      </c>
      <c r="N87" s="12">
        <f t="shared" si="10"/>
        <v>7500</v>
      </c>
      <c r="O87" s="12">
        <f t="shared" si="11"/>
        <v>157500</v>
      </c>
      <c r="P87" s="78"/>
      <c r="Q87" s="79"/>
      <c r="R87" s="79">
        <f t="shared" si="14"/>
        <v>0</v>
      </c>
      <c r="S87" s="79"/>
      <c r="T87" s="101">
        <f t="shared" si="12"/>
        <v>0</v>
      </c>
      <c r="U87" s="40"/>
      <c r="V87" s="40"/>
    </row>
    <row r="88" spans="1:22" ht="30" customHeight="1" x14ac:dyDescent="0.25">
      <c r="A88" s="9">
        <v>78</v>
      </c>
      <c r="B88" s="10" t="s">
        <v>106</v>
      </c>
      <c r="C88" s="10" t="s">
        <v>40</v>
      </c>
      <c r="D88" s="85"/>
      <c r="E88" s="90"/>
      <c r="F88" s="35"/>
      <c r="G88" s="10"/>
      <c r="H88" s="35"/>
      <c r="I88" s="76">
        <v>1</v>
      </c>
      <c r="J88" s="11">
        <v>94500</v>
      </c>
      <c r="K88" s="12">
        <f t="shared" si="8"/>
        <v>94500</v>
      </c>
      <c r="L88" s="56">
        <v>90000</v>
      </c>
      <c r="M88" s="12">
        <f t="shared" si="9"/>
        <v>90000</v>
      </c>
      <c r="N88" s="12">
        <f t="shared" si="10"/>
        <v>4500</v>
      </c>
      <c r="O88" s="12">
        <f t="shared" si="11"/>
        <v>94500</v>
      </c>
      <c r="P88" s="78"/>
      <c r="Q88" s="79"/>
      <c r="R88" s="79">
        <f t="shared" si="15"/>
        <v>0</v>
      </c>
      <c r="S88" s="79"/>
      <c r="T88" s="101">
        <f t="shared" si="12"/>
        <v>0</v>
      </c>
      <c r="U88" s="40"/>
      <c r="V88" s="40"/>
    </row>
    <row r="89" spans="1:22" ht="30" customHeight="1" x14ac:dyDescent="0.25">
      <c r="A89" s="9"/>
      <c r="B89" s="43" t="s">
        <v>107</v>
      </c>
      <c r="C89" s="10" t="s">
        <v>61</v>
      </c>
      <c r="D89" s="85"/>
      <c r="E89" s="90"/>
      <c r="F89" s="35"/>
      <c r="G89" s="10"/>
      <c r="H89" s="35"/>
      <c r="I89" s="76"/>
      <c r="J89" s="11"/>
      <c r="K89" s="12"/>
      <c r="L89" s="56"/>
      <c r="M89" s="12">
        <f t="shared" si="9"/>
        <v>0</v>
      </c>
      <c r="N89" s="12">
        <f t="shared" si="10"/>
        <v>0</v>
      </c>
      <c r="O89" s="12">
        <f t="shared" si="11"/>
        <v>0</v>
      </c>
      <c r="P89" s="78"/>
      <c r="Q89" s="79"/>
      <c r="R89" s="79">
        <f t="shared" si="15"/>
        <v>0</v>
      </c>
      <c r="S89" s="79"/>
      <c r="T89" s="101">
        <f t="shared" si="12"/>
        <v>0</v>
      </c>
      <c r="U89" s="40"/>
      <c r="V89" s="40"/>
    </row>
    <row r="90" spans="1:22" ht="30" customHeight="1" x14ac:dyDescent="0.25">
      <c r="A90" s="9">
        <v>79</v>
      </c>
      <c r="B90" s="10" t="s">
        <v>108</v>
      </c>
      <c r="C90" s="10" t="s">
        <v>109</v>
      </c>
      <c r="D90" s="85"/>
      <c r="E90" s="90"/>
      <c r="F90" s="35"/>
      <c r="G90" s="10"/>
      <c r="H90" s="35"/>
      <c r="I90" s="76">
        <v>2</v>
      </c>
      <c r="J90" s="11">
        <v>34650</v>
      </c>
      <c r="K90" s="12">
        <f t="shared" si="8"/>
        <v>69300</v>
      </c>
      <c r="L90" s="56">
        <v>33000</v>
      </c>
      <c r="M90" s="12">
        <f t="shared" si="9"/>
        <v>66000</v>
      </c>
      <c r="N90" s="12">
        <f t="shared" si="10"/>
        <v>3300</v>
      </c>
      <c r="O90" s="12">
        <f t="shared" si="11"/>
        <v>69300</v>
      </c>
      <c r="P90" s="78"/>
      <c r="Q90" s="79"/>
      <c r="R90" s="79">
        <f t="shared" si="14"/>
        <v>0</v>
      </c>
      <c r="S90" s="79"/>
      <c r="T90" s="101">
        <f t="shared" si="12"/>
        <v>0</v>
      </c>
      <c r="U90" s="40"/>
      <c r="V90" s="40"/>
    </row>
    <row r="91" spans="1:22" ht="36.75" customHeight="1" x14ac:dyDescent="0.2">
      <c r="A91" s="122" t="s">
        <v>110</v>
      </c>
      <c r="B91" s="122"/>
      <c r="C91" s="122"/>
      <c r="D91" s="122"/>
      <c r="E91" s="122"/>
      <c r="F91" s="122"/>
      <c r="G91" s="122"/>
      <c r="H91" s="122"/>
      <c r="I91" s="122"/>
      <c r="J91" s="122"/>
      <c r="K91" s="38">
        <f>SUM(K11:K90)</f>
        <v>64381050</v>
      </c>
      <c r="L91" s="64"/>
      <c r="M91" s="55">
        <f>SUM(M11:M90)</f>
        <v>61132000</v>
      </c>
      <c r="N91" s="55"/>
      <c r="O91" s="55">
        <f>SUM(O11:O90)</f>
        <v>64381050</v>
      </c>
    </row>
    <row r="92" spans="1:22" ht="20.100000000000001" customHeight="1" x14ac:dyDescent="0.2">
      <c r="A92" s="23"/>
      <c r="B92" s="23"/>
      <c r="C92" s="23"/>
      <c r="D92" s="88"/>
      <c r="E92" s="88"/>
      <c r="F92" s="50"/>
      <c r="G92" s="23"/>
      <c r="H92" s="50"/>
      <c r="I92" s="94"/>
      <c r="J92" s="24"/>
      <c r="K92" s="23"/>
      <c r="L92" s="65"/>
      <c r="M92" s="70"/>
      <c r="N92" s="70"/>
      <c r="O92" s="70"/>
    </row>
    <row r="93" spans="1:22" ht="18.75" x14ac:dyDescent="0.3">
      <c r="A93" s="3"/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66"/>
      <c r="M93" s="71"/>
      <c r="N93" s="71"/>
      <c r="O93" s="71"/>
    </row>
    <row r="94" spans="1:22" ht="18.75" x14ac:dyDescent="0.3">
      <c r="A94" s="3"/>
      <c r="B94" s="3"/>
      <c r="C94" s="25"/>
      <c r="D94" s="31"/>
      <c r="E94" s="31"/>
      <c r="F94" s="51"/>
      <c r="G94" s="25"/>
      <c r="H94" s="51"/>
      <c r="I94" s="95"/>
      <c r="J94" s="26"/>
      <c r="K94" s="26"/>
      <c r="L94" s="67"/>
      <c r="M94" s="26"/>
      <c r="N94" s="26"/>
      <c r="O94" s="26"/>
    </row>
    <row r="95" spans="1:22" ht="16.5" x14ac:dyDescent="0.25">
      <c r="A95" s="115"/>
      <c r="B95" s="115"/>
      <c r="C95" s="27"/>
      <c r="D95" s="29"/>
      <c r="E95" s="29"/>
      <c r="F95" s="52"/>
      <c r="G95" s="27"/>
      <c r="H95" s="52"/>
      <c r="I95" s="115"/>
      <c r="J95" s="115"/>
      <c r="K95" s="115"/>
      <c r="L95" s="57"/>
      <c r="M95" s="29"/>
      <c r="N95" s="29"/>
      <c r="O95" s="29"/>
    </row>
    <row r="96" spans="1:22" ht="16.5" x14ac:dyDescent="0.25">
      <c r="A96" s="27"/>
      <c r="B96" s="27"/>
      <c r="C96" s="27"/>
      <c r="D96" s="29"/>
      <c r="E96" s="29"/>
      <c r="F96" s="52"/>
      <c r="G96" s="27"/>
      <c r="H96" s="52"/>
      <c r="I96" s="96"/>
      <c r="J96" s="28"/>
      <c r="K96" s="28"/>
      <c r="L96" s="68"/>
      <c r="M96" s="28"/>
      <c r="N96" s="28"/>
      <c r="O96" s="28"/>
    </row>
    <row r="97" spans="1:15" ht="16.5" x14ac:dyDescent="0.25">
      <c r="A97" s="27"/>
      <c r="B97" s="27"/>
      <c r="C97" s="27"/>
      <c r="D97" s="29"/>
      <c r="E97" s="29"/>
      <c r="F97" s="52"/>
      <c r="G97" s="27"/>
      <c r="H97" s="52"/>
      <c r="I97" s="96"/>
      <c r="J97" s="28"/>
      <c r="K97" s="28"/>
      <c r="L97" s="68"/>
      <c r="M97" s="28"/>
      <c r="N97" s="28"/>
      <c r="O97" s="28"/>
    </row>
    <row r="98" spans="1:15" ht="16.5" x14ac:dyDescent="0.25">
      <c r="A98" s="27"/>
      <c r="B98" s="27"/>
      <c r="C98" s="27"/>
      <c r="D98" s="29"/>
      <c r="E98" s="29"/>
      <c r="F98" s="52"/>
      <c r="G98" s="27"/>
      <c r="H98" s="52"/>
      <c r="I98" s="96"/>
      <c r="J98" s="28"/>
      <c r="K98" s="28"/>
      <c r="L98" s="68"/>
      <c r="M98" s="28"/>
      <c r="N98" s="28"/>
      <c r="O98" s="28"/>
    </row>
    <row r="99" spans="1:15" ht="16.5" x14ac:dyDescent="0.25">
      <c r="A99" s="115"/>
      <c r="B99" s="115"/>
      <c r="C99" s="27"/>
      <c r="D99" s="29"/>
      <c r="E99" s="29"/>
      <c r="F99" s="52"/>
      <c r="G99" s="27"/>
      <c r="H99" s="52"/>
      <c r="I99" s="115"/>
      <c r="J99" s="115"/>
      <c r="K99" s="115"/>
      <c r="L99" s="57"/>
      <c r="M99" s="29"/>
      <c r="N99" s="29"/>
      <c r="O99" s="29"/>
    </row>
  </sheetData>
  <autoFilter ref="O64:O66"/>
  <mergeCells count="24">
    <mergeCell ref="A99:B99"/>
    <mergeCell ref="I99:K99"/>
    <mergeCell ref="F8:H8"/>
    <mergeCell ref="J7:K7"/>
    <mergeCell ref="A8:A10"/>
    <mergeCell ref="B8:B10"/>
    <mergeCell ref="J8:J10"/>
    <mergeCell ref="K8:K10"/>
    <mergeCell ref="A91:J91"/>
    <mergeCell ref="B93:K93"/>
    <mergeCell ref="A95:B95"/>
    <mergeCell ref="I95:K95"/>
    <mergeCell ref="A1:B1"/>
    <mergeCell ref="C1:K1"/>
    <mergeCell ref="A2:B2"/>
    <mergeCell ref="C2:K2"/>
    <mergeCell ref="A3:B3"/>
    <mergeCell ref="A5:K5"/>
    <mergeCell ref="C8:E9"/>
    <mergeCell ref="I8:I9"/>
    <mergeCell ref="T8:T9"/>
    <mergeCell ref="U8:V8"/>
    <mergeCell ref="P8:Q9"/>
    <mergeCell ref="R8:S9"/>
  </mergeCells>
  <pageMargins left="0.25" right="0.25" top="0.25" bottom="0.25" header="0.31496062992126" footer="0.31496062992126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topLeftCell="A22" zoomScale="115" zoomScaleNormal="115" workbookViewId="0">
      <selection activeCell="D3" sqref="D1:D1048576"/>
    </sheetView>
  </sheetViews>
  <sheetFormatPr defaultRowHeight="12.75" x14ac:dyDescent="0.2"/>
  <cols>
    <col min="1" max="1" width="6.7109375" customWidth="1"/>
    <col min="2" max="2" width="34.140625" customWidth="1"/>
    <col min="3" max="3" width="11.42578125" customWidth="1"/>
    <col min="4" max="4" width="14.140625" customWidth="1"/>
    <col min="5" max="5" width="15.5703125" style="1" customWidth="1"/>
    <col min="6" max="6" width="18.140625" style="1" customWidth="1"/>
  </cols>
  <sheetData>
    <row r="1" spans="1:6" ht="18" customHeight="1" x14ac:dyDescent="0.25">
      <c r="A1" s="114" t="s">
        <v>0</v>
      </c>
      <c r="B1" s="114"/>
      <c r="C1" s="115" t="s">
        <v>1</v>
      </c>
      <c r="D1" s="115"/>
      <c r="E1" s="115"/>
      <c r="F1" s="115"/>
    </row>
    <row r="2" spans="1:6" ht="18" customHeight="1" x14ac:dyDescent="0.3">
      <c r="A2" s="116" t="s">
        <v>2</v>
      </c>
      <c r="B2" s="116"/>
      <c r="C2" s="117" t="s">
        <v>3</v>
      </c>
      <c r="D2" s="117"/>
      <c r="E2" s="117"/>
      <c r="F2" s="117"/>
    </row>
    <row r="3" spans="1:6" ht="18" customHeight="1" x14ac:dyDescent="0.25">
      <c r="A3" s="118" t="s">
        <v>4</v>
      </c>
      <c r="B3" s="118"/>
      <c r="C3" s="2"/>
      <c r="D3" s="3"/>
      <c r="E3" s="4"/>
      <c r="F3" s="4"/>
    </row>
    <row r="4" spans="1:6" ht="12" customHeight="1" x14ac:dyDescent="0.25">
      <c r="A4" s="3"/>
      <c r="B4" s="5"/>
      <c r="C4" s="5"/>
      <c r="D4" s="3"/>
      <c r="E4" s="4"/>
      <c r="F4" s="4"/>
    </row>
    <row r="5" spans="1:6" ht="24.95" customHeight="1" x14ac:dyDescent="0.3">
      <c r="A5" s="102" t="s">
        <v>5</v>
      </c>
      <c r="B5" s="102"/>
      <c r="C5" s="102"/>
      <c r="D5" s="102"/>
      <c r="E5" s="102"/>
      <c r="F5" s="102"/>
    </row>
    <row r="6" spans="1:6" ht="17.25" customHeight="1" x14ac:dyDescent="0.3">
      <c r="A6" s="6"/>
      <c r="B6" s="6"/>
      <c r="C6" s="6"/>
      <c r="D6" s="6"/>
      <c r="E6" s="7"/>
      <c r="F6" s="6"/>
    </row>
    <row r="7" spans="1:6" ht="18.75" x14ac:dyDescent="0.3">
      <c r="A7" s="3"/>
      <c r="B7" s="3"/>
      <c r="C7" s="3"/>
      <c r="D7" s="3"/>
      <c r="E7" s="126" t="s">
        <v>6</v>
      </c>
      <c r="F7" s="126"/>
    </row>
    <row r="8" spans="1:6" ht="30" customHeight="1" x14ac:dyDescent="0.2">
      <c r="A8" s="119" t="s">
        <v>7</v>
      </c>
      <c r="B8" s="119" t="s">
        <v>8</v>
      </c>
      <c r="C8" s="8" t="s">
        <v>9</v>
      </c>
      <c r="D8" s="8" t="s">
        <v>10</v>
      </c>
      <c r="E8" s="127" t="s">
        <v>11</v>
      </c>
      <c r="F8" s="127" t="s">
        <v>12</v>
      </c>
    </row>
    <row r="9" spans="1:6" ht="30" customHeight="1" x14ac:dyDescent="0.2">
      <c r="A9" s="119"/>
      <c r="B9" s="119"/>
      <c r="C9" s="8" t="s">
        <v>13</v>
      </c>
      <c r="D9" s="8" t="s">
        <v>14</v>
      </c>
      <c r="E9" s="128"/>
      <c r="F9" s="128"/>
    </row>
    <row r="10" spans="1:6" ht="30" customHeight="1" x14ac:dyDescent="0.2">
      <c r="A10" s="9">
        <v>1</v>
      </c>
      <c r="B10" s="10" t="s">
        <v>15</v>
      </c>
      <c r="C10" s="10" t="s">
        <v>16</v>
      </c>
      <c r="D10" s="10">
        <v>280</v>
      </c>
      <c r="E10" s="11">
        <v>12573.75</v>
      </c>
      <c r="F10" s="12">
        <f>D10*E10</f>
        <v>3520650</v>
      </c>
    </row>
    <row r="11" spans="1:6" ht="30" customHeight="1" x14ac:dyDescent="0.2">
      <c r="A11" s="9">
        <v>2</v>
      </c>
      <c r="B11" s="10" t="s">
        <v>17</v>
      </c>
      <c r="C11" s="10" t="s">
        <v>16</v>
      </c>
      <c r="D11" s="10">
        <v>360</v>
      </c>
      <c r="E11" s="11">
        <v>4620</v>
      </c>
      <c r="F11" s="12">
        <f t="shared" ref="F11:F74" si="0">D11*E11</f>
        <v>1663200</v>
      </c>
    </row>
    <row r="12" spans="1:6" ht="30" customHeight="1" x14ac:dyDescent="0.2">
      <c r="A12" s="9">
        <v>3</v>
      </c>
      <c r="B12" s="10" t="s">
        <v>18</v>
      </c>
      <c r="C12" s="10" t="s">
        <v>16</v>
      </c>
      <c r="D12" s="10">
        <v>500</v>
      </c>
      <c r="E12" s="11">
        <v>1638</v>
      </c>
      <c r="F12" s="12">
        <f t="shared" si="0"/>
        <v>819000</v>
      </c>
    </row>
    <row r="13" spans="1:6" ht="30" customHeight="1" x14ac:dyDescent="0.2">
      <c r="A13" s="9">
        <v>4</v>
      </c>
      <c r="B13" s="10" t="s">
        <v>19</v>
      </c>
      <c r="C13" s="10" t="s">
        <v>16</v>
      </c>
      <c r="D13" s="10">
        <v>500</v>
      </c>
      <c r="E13" s="11">
        <v>514.5</v>
      </c>
      <c r="F13" s="12">
        <f t="shared" si="0"/>
        <v>257250</v>
      </c>
    </row>
    <row r="14" spans="1:6" ht="30" customHeight="1" x14ac:dyDescent="0.2">
      <c r="A14" s="9">
        <v>5</v>
      </c>
      <c r="B14" s="10" t="s">
        <v>20</v>
      </c>
      <c r="C14" s="10" t="s">
        <v>16</v>
      </c>
      <c r="D14" s="10">
        <v>3000</v>
      </c>
      <c r="E14" s="11">
        <v>441</v>
      </c>
      <c r="F14" s="12">
        <f t="shared" si="0"/>
        <v>1323000</v>
      </c>
    </row>
    <row r="15" spans="1:6" ht="30" customHeight="1" x14ac:dyDescent="0.2">
      <c r="A15" s="9">
        <v>6</v>
      </c>
      <c r="B15" s="10" t="s">
        <v>21</v>
      </c>
      <c r="C15" s="10" t="s">
        <v>16</v>
      </c>
      <c r="D15" s="10">
        <v>500</v>
      </c>
      <c r="E15" s="11">
        <v>4588.5</v>
      </c>
      <c r="F15" s="12">
        <f t="shared" si="0"/>
        <v>2294250</v>
      </c>
    </row>
    <row r="16" spans="1:6" ht="30" customHeight="1" x14ac:dyDescent="0.2">
      <c r="A16" s="9">
        <v>7</v>
      </c>
      <c r="B16" s="10" t="s">
        <v>22</v>
      </c>
      <c r="C16" s="10" t="s">
        <v>16</v>
      </c>
      <c r="D16" s="10">
        <v>1500</v>
      </c>
      <c r="E16" s="11">
        <v>336</v>
      </c>
      <c r="F16" s="12">
        <f t="shared" si="0"/>
        <v>504000</v>
      </c>
    </row>
    <row r="17" spans="1:6" s="13" customFormat="1" ht="30" customHeight="1" x14ac:dyDescent="0.2">
      <c r="A17" s="9">
        <v>8</v>
      </c>
      <c r="B17" s="10" t="s">
        <v>23</v>
      </c>
      <c r="C17" s="10" t="s">
        <v>16</v>
      </c>
      <c r="D17" s="10">
        <v>1000</v>
      </c>
      <c r="E17" s="11">
        <v>826.35</v>
      </c>
      <c r="F17" s="12">
        <f t="shared" si="0"/>
        <v>826350</v>
      </c>
    </row>
    <row r="18" spans="1:6" s="13" customFormat="1" ht="30" customHeight="1" x14ac:dyDescent="0.2">
      <c r="A18" s="9">
        <v>9</v>
      </c>
      <c r="B18" s="10" t="s">
        <v>24</v>
      </c>
      <c r="C18" s="10" t="s">
        <v>16</v>
      </c>
      <c r="D18" s="10">
        <v>1000</v>
      </c>
      <c r="E18" s="11">
        <v>997.5</v>
      </c>
      <c r="F18" s="12">
        <f t="shared" si="0"/>
        <v>997500</v>
      </c>
    </row>
    <row r="19" spans="1:6" s="13" customFormat="1" ht="30" customHeight="1" x14ac:dyDescent="0.2">
      <c r="A19" s="9">
        <v>10</v>
      </c>
      <c r="B19" s="10" t="s">
        <v>25</v>
      </c>
      <c r="C19" s="10" t="s">
        <v>26</v>
      </c>
      <c r="D19" s="10">
        <v>300</v>
      </c>
      <c r="E19" s="11">
        <v>7035</v>
      </c>
      <c r="F19" s="12">
        <f t="shared" si="0"/>
        <v>2110500</v>
      </c>
    </row>
    <row r="20" spans="1:6" s="13" customFormat="1" ht="30" customHeight="1" x14ac:dyDescent="0.2">
      <c r="A20" s="9">
        <v>11</v>
      </c>
      <c r="B20" s="10" t="s">
        <v>27</v>
      </c>
      <c r="C20" s="10" t="s">
        <v>16</v>
      </c>
      <c r="D20" s="10">
        <v>300</v>
      </c>
      <c r="E20" s="11">
        <v>525</v>
      </c>
      <c r="F20" s="12">
        <f t="shared" si="0"/>
        <v>157500</v>
      </c>
    </row>
    <row r="21" spans="1:6" s="13" customFormat="1" ht="30" customHeight="1" x14ac:dyDescent="0.2">
      <c r="A21" s="9">
        <v>12</v>
      </c>
      <c r="B21" s="10" t="s">
        <v>28</v>
      </c>
      <c r="C21" s="10" t="s">
        <v>26</v>
      </c>
      <c r="D21" s="10">
        <v>48</v>
      </c>
      <c r="E21" s="11">
        <v>3937.5</v>
      </c>
      <c r="F21" s="12">
        <f t="shared" si="0"/>
        <v>189000</v>
      </c>
    </row>
    <row r="22" spans="1:6" s="13" customFormat="1" ht="30" customHeight="1" x14ac:dyDescent="0.2">
      <c r="A22" s="9">
        <v>13</v>
      </c>
      <c r="B22" s="10" t="s">
        <v>29</v>
      </c>
      <c r="C22" s="10" t="s">
        <v>16</v>
      </c>
      <c r="D22" s="10">
        <v>120</v>
      </c>
      <c r="E22" s="11">
        <v>4410</v>
      </c>
      <c r="F22" s="12">
        <f t="shared" si="0"/>
        <v>529200</v>
      </c>
    </row>
    <row r="23" spans="1:6" ht="30" customHeight="1" x14ac:dyDescent="0.2">
      <c r="A23" s="9">
        <v>14</v>
      </c>
      <c r="B23" s="10" t="s">
        <v>30</v>
      </c>
      <c r="C23" s="10" t="s">
        <v>16</v>
      </c>
      <c r="D23" s="10">
        <v>300</v>
      </c>
      <c r="E23" s="11">
        <v>1459.5</v>
      </c>
      <c r="F23" s="12">
        <f t="shared" si="0"/>
        <v>437850</v>
      </c>
    </row>
    <row r="24" spans="1:6" ht="30" customHeight="1" x14ac:dyDescent="0.2">
      <c r="A24" s="9">
        <v>15</v>
      </c>
      <c r="B24" s="10" t="s">
        <v>31</v>
      </c>
      <c r="C24" s="10" t="s">
        <v>16</v>
      </c>
      <c r="D24" s="10">
        <v>1200</v>
      </c>
      <c r="E24" s="11">
        <v>1449</v>
      </c>
      <c r="F24" s="12">
        <f t="shared" si="0"/>
        <v>1738800</v>
      </c>
    </row>
    <row r="25" spans="1:6" ht="30" customHeight="1" x14ac:dyDescent="0.2">
      <c r="A25" s="9">
        <v>16</v>
      </c>
      <c r="B25" s="10" t="s">
        <v>32</v>
      </c>
      <c r="C25" s="10" t="s">
        <v>16</v>
      </c>
      <c r="D25" s="10">
        <v>540</v>
      </c>
      <c r="E25" s="11">
        <v>1522.5</v>
      </c>
      <c r="F25" s="12">
        <f t="shared" si="0"/>
        <v>822150</v>
      </c>
    </row>
    <row r="26" spans="1:6" ht="30" customHeight="1" x14ac:dyDescent="0.2">
      <c r="A26" s="9">
        <v>17</v>
      </c>
      <c r="B26" s="10" t="s">
        <v>33</v>
      </c>
      <c r="C26" s="10" t="s">
        <v>16</v>
      </c>
      <c r="D26" s="10">
        <v>480</v>
      </c>
      <c r="E26" s="11">
        <v>3675</v>
      </c>
      <c r="F26" s="12">
        <f t="shared" si="0"/>
        <v>1764000</v>
      </c>
    </row>
    <row r="27" spans="1:6" s="18" customFormat="1" ht="30" customHeight="1" x14ac:dyDescent="0.2">
      <c r="A27" s="14">
        <v>18</v>
      </c>
      <c r="B27" s="15" t="s">
        <v>34</v>
      </c>
      <c r="C27" s="15" t="s">
        <v>16</v>
      </c>
      <c r="D27" s="15">
        <v>200</v>
      </c>
      <c r="E27" s="16">
        <v>11655</v>
      </c>
      <c r="F27" s="17">
        <f>D27*E27</f>
        <v>2331000</v>
      </c>
    </row>
    <row r="28" spans="1:6" ht="30" customHeight="1" x14ac:dyDescent="0.2">
      <c r="A28" s="9">
        <v>19</v>
      </c>
      <c r="B28" s="10" t="s">
        <v>35</v>
      </c>
      <c r="C28" s="10" t="s">
        <v>16</v>
      </c>
      <c r="D28" s="10">
        <v>200</v>
      </c>
      <c r="E28" s="11">
        <v>861</v>
      </c>
      <c r="F28" s="12">
        <f t="shared" si="0"/>
        <v>172200</v>
      </c>
    </row>
    <row r="29" spans="1:6" ht="30" customHeight="1" x14ac:dyDescent="0.2">
      <c r="A29" s="9">
        <v>20</v>
      </c>
      <c r="B29" s="10" t="s">
        <v>36</v>
      </c>
      <c r="C29" s="10" t="s">
        <v>16</v>
      </c>
      <c r="D29" s="10">
        <v>1000</v>
      </c>
      <c r="E29" s="11">
        <v>1260</v>
      </c>
      <c r="F29" s="12">
        <f t="shared" si="0"/>
        <v>1260000</v>
      </c>
    </row>
    <row r="30" spans="1:6" ht="30" customHeight="1" x14ac:dyDescent="0.2">
      <c r="A30" s="9">
        <v>21</v>
      </c>
      <c r="B30" s="10" t="s">
        <v>37</v>
      </c>
      <c r="C30" s="10" t="s">
        <v>16</v>
      </c>
      <c r="D30" s="10">
        <v>500</v>
      </c>
      <c r="E30" s="11">
        <v>1312.5</v>
      </c>
      <c r="F30" s="12">
        <f t="shared" si="0"/>
        <v>656250</v>
      </c>
    </row>
    <row r="31" spans="1:6" ht="30" customHeight="1" x14ac:dyDescent="0.2">
      <c r="A31" s="9">
        <v>22</v>
      </c>
      <c r="B31" s="10" t="s">
        <v>38</v>
      </c>
      <c r="C31" s="10" t="s">
        <v>16</v>
      </c>
      <c r="D31" s="10">
        <v>210</v>
      </c>
      <c r="E31" s="11">
        <v>630</v>
      </c>
      <c r="F31" s="12">
        <f t="shared" si="0"/>
        <v>132300</v>
      </c>
    </row>
    <row r="32" spans="1:6" ht="30" customHeight="1" x14ac:dyDescent="0.2">
      <c r="A32" s="9">
        <v>23</v>
      </c>
      <c r="B32" s="10" t="s">
        <v>39</v>
      </c>
      <c r="C32" s="10" t="s">
        <v>40</v>
      </c>
      <c r="D32" s="10">
        <v>5</v>
      </c>
      <c r="E32" s="11">
        <v>157500</v>
      </c>
      <c r="F32" s="12">
        <f t="shared" si="0"/>
        <v>787500</v>
      </c>
    </row>
    <row r="33" spans="1:6" ht="30" customHeight="1" x14ac:dyDescent="0.2">
      <c r="A33" s="9">
        <v>24</v>
      </c>
      <c r="B33" s="10" t="s">
        <v>41</v>
      </c>
      <c r="C33" s="10" t="s">
        <v>42</v>
      </c>
      <c r="D33" s="10">
        <v>10</v>
      </c>
      <c r="E33" s="11">
        <v>239400</v>
      </c>
      <c r="F33" s="12">
        <f t="shared" si="0"/>
        <v>2394000</v>
      </c>
    </row>
    <row r="34" spans="1:6" ht="30" customHeight="1" x14ac:dyDescent="0.2">
      <c r="A34" s="9">
        <v>25</v>
      </c>
      <c r="B34" s="10" t="s">
        <v>43</v>
      </c>
      <c r="C34" s="10" t="s">
        <v>40</v>
      </c>
      <c r="D34" s="10">
        <v>2</v>
      </c>
      <c r="E34" s="11">
        <v>325500</v>
      </c>
      <c r="F34" s="12">
        <f t="shared" si="0"/>
        <v>651000</v>
      </c>
    </row>
    <row r="35" spans="1:6" ht="30" customHeight="1" x14ac:dyDescent="0.2">
      <c r="A35" s="9">
        <v>26</v>
      </c>
      <c r="B35" s="10" t="s">
        <v>44</v>
      </c>
      <c r="C35" s="10" t="s">
        <v>16</v>
      </c>
      <c r="D35" s="10">
        <v>4000</v>
      </c>
      <c r="E35" s="11">
        <v>756</v>
      </c>
      <c r="F35" s="12">
        <f t="shared" si="0"/>
        <v>3024000</v>
      </c>
    </row>
    <row r="36" spans="1:6" ht="30" customHeight="1" x14ac:dyDescent="0.2">
      <c r="A36" s="9">
        <v>27</v>
      </c>
      <c r="B36" s="10" t="s">
        <v>45</v>
      </c>
      <c r="C36" s="10" t="s">
        <v>16</v>
      </c>
      <c r="D36" s="10">
        <v>900</v>
      </c>
      <c r="E36" s="11">
        <v>546</v>
      </c>
      <c r="F36" s="12">
        <f t="shared" si="0"/>
        <v>491400</v>
      </c>
    </row>
    <row r="37" spans="1:6" ht="30" customHeight="1" x14ac:dyDescent="0.2">
      <c r="A37" s="9">
        <v>28</v>
      </c>
      <c r="B37" s="10" t="s">
        <v>46</v>
      </c>
      <c r="C37" s="10" t="s">
        <v>16</v>
      </c>
      <c r="D37" s="10">
        <v>300</v>
      </c>
      <c r="E37" s="11">
        <v>420</v>
      </c>
      <c r="F37" s="12">
        <f t="shared" si="0"/>
        <v>126000</v>
      </c>
    </row>
    <row r="38" spans="1:6" ht="30" customHeight="1" x14ac:dyDescent="0.2">
      <c r="A38" s="9">
        <v>29</v>
      </c>
      <c r="B38" s="10" t="s">
        <v>47</v>
      </c>
      <c r="C38" s="10" t="s">
        <v>16</v>
      </c>
      <c r="D38" s="10">
        <v>4000</v>
      </c>
      <c r="E38" s="11">
        <v>577.5</v>
      </c>
      <c r="F38" s="12">
        <f t="shared" si="0"/>
        <v>2310000</v>
      </c>
    </row>
    <row r="39" spans="1:6" ht="30" customHeight="1" x14ac:dyDescent="0.2">
      <c r="A39" s="9">
        <v>30</v>
      </c>
      <c r="B39" s="10" t="s">
        <v>48</v>
      </c>
      <c r="C39" s="10" t="s">
        <v>16</v>
      </c>
      <c r="D39" s="10">
        <v>500</v>
      </c>
      <c r="E39" s="11">
        <v>514.5</v>
      </c>
      <c r="F39" s="12">
        <f t="shared" si="0"/>
        <v>257250</v>
      </c>
    </row>
    <row r="40" spans="1:6" s="18" customFormat="1" ht="30" customHeight="1" x14ac:dyDescent="0.2">
      <c r="A40" s="14">
        <v>31</v>
      </c>
      <c r="B40" s="15" t="s">
        <v>49</v>
      </c>
      <c r="C40" s="15" t="s">
        <v>50</v>
      </c>
      <c r="D40" s="15">
        <v>510</v>
      </c>
      <c r="E40" s="16">
        <v>4935</v>
      </c>
      <c r="F40" s="17">
        <f t="shared" si="0"/>
        <v>2516850</v>
      </c>
    </row>
    <row r="41" spans="1:6" ht="30" customHeight="1" x14ac:dyDescent="0.2">
      <c r="A41" s="9">
        <v>32</v>
      </c>
      <c r="B41" s="10" t="s">
        <v>51</v>
      </c>
      <c r="C41" s="10" t="s">
        <v>16</v>
      </c>
      <c r="D41" s="10">
        <v>1000</v>
      </c>
      <c r="E41" s="11">
        <v>414.75</v>
      </c>
      <c r="F41" s="12">
        <f t="shared" si="0"/>
        <v>414750</v>
      </c>
    </row>
    <row r="42" spans="1:6" ht="30" customHeight="1" x14ac:dyDescent="0.2">
      <c r="A42" s="9">
        <v>33</v>
      </c>
      <c r="B42" s="10" t="s">
        <v>52</v>
      </c>
      <c r="C42" s="10" t="s">
        <v>16</v>
      </c>
      <c r="D42" s="10">
        <v>500</v>
      </c>
      <c r="E42" s="11">
        <v>210</v>
      </c>
      <c r="F42" s="12">
        <f t="shared" si="0"/>
        <v>105000</v>
      </c>
    </row>
    <row r="43" spans="1:6" s="18" customFormat="1" ht="30" customHeight="1" x14ac:dyDescent="0.2">
      <c r="A43" s="14">
        <v>34</v>
      </c>
      <c r="B43" s="15" t="s">
        <v>53</v>
      </c>
      <c r="C43" s="15" t="s">
        <v>16</v>
      </c>
      <c r="D43" s="15">
        <v>200</v>
      </c>
      <c r="E43" s="16">
        <v>7140</v>
      </c>
      <c r="F43" s="17">
        <f t="shared" si="0"/>
        <v>1428000</v>
      </c>
    </row>
    <row r="44" spans="1:6" ht="30" customHeight="1" x14ac:dyDescent="0.2">
      <c r="A44" s="9">
        <v>35</v>
      </c>
      <c r="B44" s="10" t="s">
        <v>54</v>
      </c>
      <c r="C44" s="10" t="s">
        <v>55</v>
      </c>
      <c r="D44" s="10">
        <v>40</v>
      </c>
      <c r="E44" s="11">
        <v>6615</v>
      </c>
      <c r="F44" s="12">
        <f t="shared" si="0"/>
        <v>264600</v>
      </c>
    </row>
    <row r="45" spans="1:6" ht="30" customHeight="1" x14ac:dyDescent="0.2">
      <c r="A45" s="9">
        <v>36</v>
      </c>
      <c r="B45" s="10" t="s">
        <v>56</v>
      </c>
      <c r="C45" s="10" t="s">
        <v>16</v>
      </c>
      <c r="D45" s="10">
        <v>800</v>
      </c>
      <c r="E45" s="11">
        <v>504</v>
      </c>
      <c r="F45" s="12">
        <f t="shared" si="0"/>
        <v>403200</v>
      </c>
    </row>
    <row r="46" spans="1:6" s="18" customFormat="1" ht="30" customHeight="1" x14ac:dyDescent="0.2">
      <c r="A46" s="14">
        <v>37</v>
      </c>
      <c r="B46" s="15" t="s">
        <v>57</v>
      </c>
      <c r="C46" s="15" t="s">
        <v>50</v>
      </c>
      <c r="D46" s="15">
        <v>1000</v>
      </c>
      <c r="E46" s="16">
        <v>2021.25</v>
      </c>
      <c r="F46" s="17">
        <f t="shared" si="0"/>
        <v>2021250</v>
      </c>
    </row>
    <row r="47" spans="1:6" ht="30" customHeight="1" x14ac:dyDescent="0.2">
      <c r="A47" s="9">
        <v>38</v>
      </c>
      <c r="B47" s="10" t="s">
        <v>58</v>
      </c>
      <c r="C47" s="10" t="s">
        <v>50</v>
      </c>
      <c r="D47" s="10">
        <v>2000</v>
      </c>
      <c r="E47" s="11">
        <v>864</v>
      </c>
      <c r="F47" s="12">
        <f t="shared" si="0"/>
        <v>1728000</v>
      </c>
    </row>
    <row r="48" spans="1:6" ht="30" customHeight="1" x14ac:dyDescent="0.2">
      <c r="A48" s="9">
        <v>39</v>
      </c>
      <c r="B48" s="10" t="s">
        <v>59</v>
      </c>
      <c r="C48" s="10" t="s">
        <v>50</v>
      </c>
      <c r="D48" s="10">
        <v>1000</v>
      </c>
      <c r="E48" s="11">
        <v>2484</v>
      </c>
      <c r="F48" s="12">
        <f t="shared" si="0"/>
        <v>2484000</v>
      </c>
    </row>
    <row r="49" spans="1:6" ht="30" customHeight="1" x14ac:dyDescent="0.2">
      <c r="A49" s="9">
        <v>40</v>
      </c>
      <c r="B49" s="10" t="s">
        <v>60</v>
      </c>
      <c r="C49" s="10" t="s">
        <v>61</v>
      </c>
      <c r="D49" s="10">
        <v>260</v>
      </c>
      <c r="E49" s="11">
        <v>5565</v>
      </c>
      <c r="F49" s="12">
        <f t="shared" si="0"/>
        <v>1446900</v>
      </c>
    </row>
    <row r="50" spans="1:6" ht="30" customHeight="1" x14ac:dyDescent="0.2">
      <c r="A50" s="9">
        <v>41</v>
      </c>
      <c r="B50" s="10" t="s">
        <v>62</v>
      </c>
      <c r="C50" s="10" t="s">
        <v>16</v>
      </c>
      <c r="D50" s="10">
        <v>1000</v>
      </c>
      <c r="E50" s="11">
        <v>682.5</v>
      </c>
      <c r="F50" s="12">
        <f t="shared" si="0"/>
        <v>682500</v>
      </c>
    </row>
    <row r="51" spans="1:6" ht="30" customHeight="1" x14ac:dyDescent="0.2">
      <c r="A51" s="9">
        <v>42</v>
      </c>
      <c r="B51" s="10" t="s">
        <v>63</v>
      </c>
      <c r="C51" s="10" t="s">
        <v>16</v>
      </c>
      <c r="D51" s="10">
        <v>100</v>
      </c>
      <c r="E51" s="11">
        <v>2509.5</v>
      </c>
      <c r="F51" s="12">
        <f t="shared" si="0"/>
        <v>250950</v>
      </c>
    </row>
    <row r="52" spans="1:6" ht="30" customHeight="1" x14ac:dyDescent="0.2">
      <c r="A52" s="9">
        <v>43</v>
      </c>
      <c r="B52" s="10" t="s">
        <v>64</v>
      </c>
      <c r="C52" s="10" t="s">
        <v>16</v>
      </c>
      <c r="D52" s="10">
        <v>1000</v>
      </c>
      <c r="E52" s="11">
        <v>1149.75</v>
      </c>
      <c r="F52" s="12">
        <f t="shared" si="0"/>
        <v>1149750</v>
      </c>
    </row>
    <row r="53" spans="1:6" ht="30" customHeight="1" x14ac:dyDescent="0.2">
      <c r="A53" s="9">
        <v>44</v>
      </c>
      <c r="B53" s="10" t="s">
        <v>65</v>
      </c>
      <c r="C53" s="10" t="s">
        <v>40</v>
      </c>
      <c r="D53" s="10">
        <v>10</v>
      </c>
      <c r="E53" s="11">
        <v>43200</v>
      </c>
      <c r="F53" s="12">
        <f t="shared" si="0"/>
        <v>432000</v>
      </c>
    </row>
    <row r="54" spans="1:6" ht="30" customHeight="1" x14ac:dyDescent="0.2">
      <c r="A54" s="9">
        <v>45</v>
      </c>
      <c r="B54" s="10" t="s">
        <v>66</v>
      </c>
      <c r="C54" s="10" t="s">
        <v>61</v>
      </c>
      <c r="D54" s="10">
        <v>20</v>
      </c>
      <c r="E54" s="11">
        <v>7350</v>
      </c>
      <c r="F54" s="12">
        <f t="shared" si="0"/>
        <v>147000</v>
      </c>
    </row>
    <row r="55" spans="1:6" ht="30" customHeight="1" x14ac:dyDescent="0.2">
      <c r="A55" s="9">
        <v>46</v>
      </c>
      <c r="B55" s="10" t="s">
        <v>67</v>
      </c>
      <c r="C55" s="10" t="s">
        <v>16</v>
      </c>
      <c r="D55" s="10">
        <v>1200</v>
      </c>
      <c r="E55" s="11">
        <v>535.5</v>
      </c>
      <c r="F55" s="12">
        <f t="shared" si="0"/>
        <v>642600</v>
      </c>
    </row>
    <row r="56" spans="1:6" s="18" customFormat="1" ht="30" customHeight="1" x14ac:dyDescent="0.2">
      <c r="A56" s="14">
        <v>47</v>
      </c>
      <c r="B56" s="15" t="s">
        <v>68</v>
      </c>
      <c r="C56" s="15" t="s">
        <v>61</v>
      </c>
      <c r="D56" s="15">
        <v>200</v>
      </c>
      <c r="E56" s="16">
        <v>7452</v>
      </c>
      <c r="F56" s="17">
        <f t="shared" si="0"/>
        <v>1490400</v>
      </c>
    </row>
    <row r="57" spans="1:6" ht="30" customHeight="1" x14ac:dyDescent="0.2">
      <c r="A57" s="9">
        <v>48</v>
      </c>
      <c r="B57" s="10" t="s">
        <v>69</v>
      </c>
      <c r="C57" s="10" t="s">
        <v>26</v>
      </c>
      <c r="D57" s="10">
        <v>100</v>
      </c>
      <c r="E57" s="11">
        <v>10080</v>
      </c>
      <c r="F57" s="12">
        <f t="shared" si="0"/>
        <v>1008000</v>
      </c>
    </row>
    <row r="58" spans="1:6" ht="30" customHeight="1" x14ac:dyDescent="0.2">
      <c r="A58" s="9">
        <v>49</v>
      </c>
      <c r="B58" s="10" t="s">
        <v>70</v>
      </c>
      <c r="C58" s="10" t="s">
        <v>16</v>
      </c>
      <c r="D58" s="10">
        <v>200</v>
      </c>
      <c r="E58" s="11">
        <v>1260</v>
      </c>
      <c r="F58" s="12">
        <f t="shared" si="0"/>
        <v>252000</v>
      </c>
    </row>
    <row r="59" spans="1:6" ht="30" customHeight="1" x14ac:dyDescent="0.2">
      <c r="A59" s="9">
        <v>50</v>
      </c>
      <c r="B59" s="10" t="s">
        <v>71</v>
      </c>
      <c r="C59" s="10" t="s">
        <v>16</v>
      </c>
      <c r="D59" s="10">
        <v>200</v>
      </c>
      <c r="E59" s="11">
        <v>756</v>
      </c>
      <c r="F59" s="12">
        <f t="shared" si="0"/>
        <v>151200</v>
      </c>
    </row>
    <row r="60" spans="1:6" ht="30" customHeight="1" x14ac:dyDescent="0.2">
      <c r="A60" s="9">
        <v>51</v>
      </c>
      <c r="B60" s="19" t="s">
        <v>72</v>
      </c>
      <c r="C60" s="10" t="s">
        <v>16</v>
      </c>
      <c r="D60" s="10">
        <v>200</v>
      </c>
      <c r="E60" s="11">
        <v>147</v>
      </c>
      <c r="F60" s="12">
        <f t="shared" si="0"/>
        <v>29400</v>
      </c>
    </row>
    <row r="61" spans="1:6" ht="30" customHeight="1" x14ac:dyDescent="0.2">
      <c r="A61" s="9">
        <v>52</v>
      </c>
      <c r="B61" s="20" t="s">
        <v>73</v>
      </c>
      <c r="C61" s="10" t="s">
        <v>61</v>
      </c>
      <c r="D61" s="10">
        <v>200</v>
      </c>
      <c r="E61" s="11">
        <v>4935</v>
      </c>
      <c r="F61" s="12">
        <f t="shared" si="0"/>
        <v>987000</v>
      </c>
    </row>
    <row r="62" spans="1:6" ht="30" customHeight="1" x14ac:dyDescent="0.2">
      <c r="A62" s="9">
        <v>53</v>
      </c>
      <c r="B62" s="20" t="s">
        <v>74</v>
      </c>
      <c r="C62" s="10" t="s">
        <v>16</v>
      </c>
      <c r="D62" s="10">
        <v>100</v>
      </c>
      <c r="E62" s="11">
        <v>3381</v>
      </c>
      <c r="F62" s="12">
        <f t="shared" si="0"/>
        <v>338100</v>
      </c>
    </row>
    <row r="63" spans="1:6" ht="30" customHeight="1" x14ac:dyDescent="0.2">
      <c r="A63" s="9">
        <v>54</v>
      </c>
      <c r="B63" s="20" t="s">
        <v>75</v>
      </c>
      <c r="C63" s="10" t="s">
        <v>16</v>
      </c>
      <c r="D63" s="10">
        <v>100</v>
      </c>
      <c r="E63" s="11">
        <v>7875</v>
      </c>
      <c r="F63" s="12">
        <f t="shared" si="0"/>
        <v>787500</v>
      </c>
    </row>
    <row r="64" spans="1:6" ht="30" customHeight="1" x14ac:dyDescent="0.2">
      <c r="A64" s="9">
        <v>55</v>
      </c>
      <c r="B64" s="10" t="s">
        <v>76</v>
      </c>
      <c r="C64" s="10" t="s">
        <v>16</v>
      </c>
      <c r="D64" s="10">
        <v>200</v>
      </c>
      <c r="E64" s="11">
        <v>4987.5</v>
      </c>
      <c r="F64" s="12">
        <f t="shared" si="0"/>
        <v>997500</v>
      </c>
    </row>
    <row r="65" spans="1:6" s="18" customFormat="1" ht="30" customHeight="1" x14ac:dyDescent="0.2">
      <c r="A65" s="14">
        <v>56</v>
      </c>
      <c r="B65" s="15" t="s">
        <v>77</v>
      </c>
      <c r="C65" s="15" t="s">
        <v>16</v>
      </c>
      <c r="D65" s="15">
        <v>100</v>
      </c>
      <c r="E65" s="16">
        <v>3591</v>
      </c>
      <c r="F65" s="17">
        <f t="shared" si="0"/>
        <v>359100</v>
      </c>
    </row>
    <row r="66" spans="1:6" ht="30" customHeight="1" x14ac:dyDescent="0.2">
      <c r="A66" s="9">
        <v>57</v>
      </c>
      <c r="B66" s="10" t="s">
        <v>78</v>
      </c>
      <c r="C66" s="10" t="s">
        <v>16</v>
      </c>
      <c r="D66" s="10">
        <v>200</v>
      </c>
      <c r="E66" s="11">
        <v>997.5</v>
      </c>
      <c r="F66" s="12">
        <f t="shared" si="0"/>
        <v>199500</v>
      </c>
    </row>
    <row r="67" spans="1:6" ht="30" customHeight="1" x14ac:dyDescent="0.2">
      <c r="A67" s="9">
        <v>58</v>
      </c>
      <c r="B67" s="10" t="s">
        <v>79</v>
      </c>
      <c r="C67" s="10" t="s">
        <v>80</v>
      </c>
      <c r="D67" s="10">
        <v>20</v>
      </c>
      <c r="E67" s="11">
        <v>18060</v>
      </c>
      <c r="F67" s="12">
        <f t="shared" si="0"/>
        <v>361200</v>
      </c>
    </row>
    <row r="68" spans="1:6" ht="30" customHeight="1" x14ac:dyDescent="0.2">
      <c r="A68" s="9">
        <v>59</v>
      </c>
      <c r="B68" s="10" t="s">
        <v>81</v>
      </c>
      <c r="C68" s="10" t="s">
        <v>80</v>
      </c>
      <c r="D68" s="10">
        <v>20</v>
      </c>
      <c r="E68" s="11">
        <v>8190</v>
      </c>
      <c r="F68" s="12">
        <f t="shared" si="0"/>
        <v>163800</v>
      </c>
    </row>
    <row r="69" spans="1:6" ht="30" customHeight="1" x14ac:dyDescent="0.2">
      <c r="A69" s="9">
        <v>60</v>
      </c>
      <c r="B69" s="10" t="s">
        <v>82</v>
      </c>
      <c r="C69" s="10" t="s">
        <v>16</v>
      </c>
      <c r="D69" s="10">
        <v>100</v>
      </c>
      <c r="E69" s="11">
        <v>357</v>
      </c>
      <c r="F69" s="12">
        <f t="shared" si="0"/>
        <v>35700</v>
      </c>
    </row>
    <row r="70" spans="1:6" ht="30" customHeight="1" x14ac:dyDescent="0.2">
      <c r="A70" s="9">
        <v>61</v>
      </c>
      <c r="B70" s="10" t="s">
        <v>83</v>
      </c>
      <c r="C70" s="10" t="s">
        <v>55</v>
      </c>
      <c r="D70" s="10">
        <v>100</v>
      </c>
      <c r="E70" s="11">
        <v>3360</v>
      </c>
      <c r="F70" s="12">
        <f t="shared" si="0"/>
        <v>336000</v>
      </c>
    </row>
    <row r="71" spans="1:6" ht="30" customHeight="1" x14ac:dyDescent="0.2">
      <c r="A71" s="9">
        <v>62</v>
      </c>
      <c r="B71" s="10" t="s">
        <v>84</v>
      </c>
      <c r="C71" s="10" t="s">
        <v>80</v>
      </c>
      <c r="D71" s="10">
        <v>20</v>
      </c>
      <c r="E71" s="11">
        <v>6510</v>
      </c>
      <c r="F71" s="12">
        <f t="shared" si="0"/>
        <v>130200</v>
      </c>
    </row>
    <row r="72" spans="1:6" ht="30" customHeight="1" x14ac:dyDescent="0.2">
      <c r="A72" s="9">
        <v>63</v>
      </c>
      <c r="B72" s="10" t="s">
        <v>85</v>
      </c>
      <c r="C72" s="10" t="s">
        <v>42</v>
      </c>
      <c r="D72" s="10">
        <v>40</v>
      </c>
      <c r="E72" s="11">
        <v>8925</v>
      </c>
      <c r="F72" s="12">
        <f t="shared" si="0"/>
        <v>357000</v>
      </c>
    </row>
    <row r="73" spans="1:6" ht="30" customHeight="1" x14ac:dyDescent="0.2">
      <c r="A73" s="9">
        <v>64</v>
      </c>
      <c r="B73" s="10" t="s">
        <v>86</v>
      </c>
      <c r="C73" s="10" t="s">
        <v>55</v>
      </c>
      <c r="D73" s="10">
        <v>50</v>
      </c>
      <c r="E73" s="11">
        <v>8925</v>
      </c>
      <c r="F73" s="12">
        <f t="shared" si="0"/>
        <v>446250</v>
      </c>
    </row>
    <row r="74" spans="1:6" ht="30" customHeight="1" x14ac:dyDescent="0.2">
      <c r="A74" s="9">
        <v>65</v>
      </c>
      <c r="B74" s="10" t="s">
        <v>87</v>
      </c>
      <c r="C74" s="10" t="s">
        <v>55</v>
      </c>
      <c r="D74" s="10">
        <v>20</v>
      </c>
      <c r="E74" s="11">
        <v>7560</v>
      </c>
      <c r="F74" s="12">
        <f t="shared" si="0"/>
        <v>151200</v>
      </c>
    </row>
    <row r="75" spans="1:6" ht="30" customHeight="1" x14ac:dyDescent="0.2">
      <c r="A75" s="9">
        <v>66</v>
      </c>
      <c r="B75" s="10" t="s">
        <v>88</v>
      </c>
      <c r="C75" s="10" t="s">
        <v>55</v>
      </c>
      <c r="D75" s="10">
        <v>10</v>
      </c>
      <c r="E75" s="11">
        <v>2520</v>
      </c>
      <c r="F75" s="12">
        <f t="shared" ref="F75:F89" si="1">D75*E75</f>
        <v>25200</v>
      </c>
    </row>
    <row r="76" spans="1:6" ht="30" customHeight="1" x14ac:dyDescent="0.2">
      <c r="A76" s="9">
        <v>67</v>
      </c>
      <c r="B76" s="10" t="s">
        <v>89</v>
      </c>
      <c r="C76" s="10" t="s">
        <v>42</v>
      </c>
      <c r="D76" s="10">
        <v>5</v>
      </c>
      <c r="E76" s="11">
        <v>158760</v>
      </c>
      <c r="F76" s="12">
        <f t="shared" si="1"/>
        <v>793800</v>
      </c>
    </row>
    <row r="77" spans="1:6" ht="30" customHeight="1" x14ac:dyDescent="0.2">
      <c r="A77" s="9">
        <v>68</v>
      </c>
      <c r="B77" s="10" t="s">
        <v>90</v>
      </c>
      <c r="C77" s="10" t="s">
        <v>91</v>
      </c>
      <c r="D77" s="10">
        <v>2</v>
      </c>
      <c r="E77" s="11">
        <v>152250</v>
      </c>
      <c r="F77" s="12">
        <f t="shared" si="1"/>
        <v>304500</v>
      </c>
    </row>
    <row r="78" spans="1:6" ht="30" customHeight="1" x14ac:dyDescent="0.2">
      <c r="A78" s="9">
        <v>69</v>
      </c>
      <c r="B78" s="10" t="s">
        <v>92</v>
      </c>
      <c r="C78" s="10" t="s">
        <v>40</v>
      </c>
      <c r="D78" s="10">
        <v>15</v>
      </c>
      <c r="E78" s="11">
        <v>81900</v>
      </c>
      <c r="F78" s="12">
        <f t="shared" si="1"/>
        <v>1228500</v>
      </c>
    </row>
    <row r="79" spans="1:6" ht="30" customHeight="1" x14ac:dyDescent="0.2">
      <c r="A79" s="9">
        <v>70</v>
      </c>
      <c r="B79" s="10" t="s">
        <v>93</v>
      </c>
      <c r="C79" s="10" t="s">
        <v>40</v>
      </c>
      <c r="D79" s="10">
        <v>2</v>
      </c>
      <c r="E79" s="11">
        <v>577500</v>
      </c>
      <c r="F79" s="12">
        <f t="shared" si="1"/>
        <v>1155000</v>
      </c>
    </row>
    <row r="80" spans="1:6" ht="30" customHeight="1" x14ac:dyDescent="0.2">
      <c r="A80" s="9">
        <v>71</v>
      </c>
      <c r="B80" s="10" t="s">
        <v>94</v>
      </c>
      <c r="C80" s="10" t="s">
        <v>95</v>
      </c>
      <c r="D80" s="10">
        <v>20</v>
      </c>
      <c r="E80" s="11">
        <v>19110</v>
      </c>
      <c r="F80" s="12">
        <f t="shared" si="1"/>
        <v>382200</v>
      </c>
    </row>
    <row r="81" spans="1:6" ht="30" customHeight="1" x14ac:dyDescent="0.2">
      <c r="A81" s="9">
        <v>72</v>
      </c>
      <c r="B81" s="10" t="s">
        <v>96</v>
      </c>
      <c r="C81" s="10" t="s">
        <v>97</v>
      </c>
      <c r="D81" s="10">
        <v>50</v>
      </c>
      <c r="E81" s="11">
        <v>5670</v>
      </c>
      <c r="F81" s="12">
        <f t="shared" si="1"/>
        <v>283500</v>
      </c>
    </row>
    <row r="82" spans="1:6" ht="30" customHeight="1" x14ac:dyDescent="0.2">
      <c r="A82" s="9">
        <v>73</v>
      </c>
      <c r="B82" s="10" t="s">
        <v>98</v>
      </c>
      <c r="C82" s="10" t="s">
        <v>95</v>
      </c>
      <c r="D82" s="10">
        <v>50</v>
      </c>
      <c r="E82" s="11">
        <v>2520</v>
      </c>
      <c r="F82" s="12">
        <f t="shared" si="1"/>
        <v>126000</v>
      </c>
    </row>
    <row r="83" spans="1:6" ht="30" customHeight="1" x14ac:dyDescent="0.2">
      <c r="A83" s="9">
        <v>74</v>
      </c>
      <c r="B83" s="10" t="s">
        <v>99</v>
      </c>
      <c r="C83" s="10" t="s">
        <v>100</v>
      </c>
      <c r="D83" s="10">
        <v>20</v>
      </c>
      <c r="E83" s="11">
        <v>15225</v>
      </c>
      <c r="F83" s="12">
        <f t="shared" si="1"/>
        <v>304500</v>
      </c>
    </row>
    <row r="84" spans="1:6" ht="30" customHeight="1" x14ac:dyDescent="0.2">
      <c r="A84" s="9">
        <v>75</v>
      </c>
      <c r="B84" s="10" t="s">
        <v>101</v>
      </c>
      <c r="C84" s="10" t="s">
        <v>102</v>
      </c>
      <c r="D84" s="10">
        <v>100</v>
      </c>
      <c r="E84" s="11">
        <v>766.5</v>
      </c>
      <c r="F84" s="12">
        <f t="shared" si="1"/>
        <v>76650</v>
      </c>
    </row>
    <row r="85" spans="1:6" ht="30" customHeight="1" x14ac:dyDescent="0.2">
      <c r="A85" s="9">
        <v>76</v>
      </c>
      <c r="B85" s="10" t="s">
        <v>103</v>
      </c>
      <c r="C85" s="10" t="s">
        <v>104</v>
      </c>
      <c r="D85" s="10">
        <v>20</v>
      </c>
      <c r="E85" s="11">
        <v>6720</v>
      </c>
      <c r="F85" s="12">
        <f t="shared" si="1"/>
        <v>134400</v>
      </c>
    </row>
    <row r="86" spans="1:6" ht="30" customHeight="1" x14ac:dyDescent="0.2">
      <c r="A86" s="9">
        <v>77</v>
      </c>
      <c r="B86" s="10" t="s">
        <v>105</v>
      </c>
      <c r="C86" s="10" t="s">
        <v>40</v>
      </c>
      <c r="D86" s="10">
        <v>2</v>
      </c>
      <c r="E86" s="11">
        <v>78750</v>
      </c>
      <c r="F86" s="12">
        <f t="shared" si="1"/>
        <v>157500</v>
      </c>
    </row>
    <row r="87" spans="1:6" ht="30" customHeight="1" x14ac:dyDescent="0.2">
      <c r="A87" s="9">
        <v>78</v>
      </c>
      <c r="B87" s="10" t="s">
        <v>106</v>
      </c>
      <c r="C87" s="10" t="s">
        <v>40</v>
      </c>
      <c r="D87" s="10">
        <v>1</v>
      </c>
      <c r="E87" s="11">
        <v>94500</v>
      </c>
      <c r="F87" s="12">
        <f t="shared" si="1"/>
        <v>94500</v>
      </c>
    </row>
    <row r="88" spans="1:6" ht="30" customHeight="1" x14ac:dyDescent="0.2">
      <c r="A88" s="9"/>
      <c r="B88" s="21" t="s">
        <v>107</v>
      </c>
      <c r="C88" s="10" t="s">
        <v>61</v>
      </c>
      <c r="D88" s="10"/>
      <c r="E88" s="11"/>
      <c r="F88" s="12"/>
    </row>
    <row r="89" spans="1:6" ht="30" customHeight="1" x14ac:dyDescent="0.2">
      <c r="A89" s="9">
        <v>79</v>
      </c>
      <c r="B89" s="10" t="s">
        <v>108</v>
      </c>
      <c r="C89" s="10" t="s">
        <v>109</v>
      </c>
      <c r="D89" s="10">
        <v>2</v>
      </c>
      <c r="E89" s="11">
        <v>34650</v>
      </c>
      <c r="F89" s="12">
        <f t="shared" si="1"/>
        <v>69300</v>
      </c>
    </row>
    <row r="90" spans="1:6" ht="36.75" customHeight="1" x14ac:dyDescent="0.2">
      <c r="A90" s="119" t="s">
        <v>110</v>
      </c>
      <c r="B90" s="119"/>
      <c r="C90" s="119"/>
      <c r="D90" s="119"/>
      <c r="E90" s="119"/>
      <c r="F90" s="22">
        <f>SUM(F10:F89)</f>
        <v>64381050</v>
      </c>
    </row>
    <row r="91" spans="1:6" ht="20.100000000000001" customHeight="1" x14ac:dyDescent="0.2">
      <c r="A91" s="23"/>
      <c r="B91" s="23"/>
      <c r="C91" s="23"/>
      <c r="D91" s="23"/>
      <c r="E91" s="24"/>
      <c r="F91" s="23"/>
    </row>
    <row r="92" spans="1:6" ht="18.75" x14ac:dyDescent="0.3">
      <c r="A92" s="3"/>
      <c r="B92" s="125"/>
      <c r="C92" s="125"/>
      <c r="D92" s="125"/>
      <c r="E92" s="125"/>
      <c r="F92" s="125"/>
    </row>
    <row r="93" spans="1:6" ht="18.75" x14ac:dyDescent="0.3">
      <c r="A93" s="3"/>
      <c r="B93" s="3"/>
      <c r="C93" s="25"/>
      <c r="D93" s="25"/>
      <c r="E93" s="26"/>
      <c r="F93" s="26"/>
    </row>
    <row r="94" spans="1:6" ht="16.5" x14ac:dyDescent="0.25">
      <c r="A94" s="115"/>
      <c r="B94" s="115"/>
      <c r="C94" s="27"/>
      <c r="D94" s="115"/>
      <c r="E94" s="115"/>
      <c r="F94" s="115"/>
    </row>
    <row r="95" spans="1:6" ht="16.5" x14ac:dyDescent="0.25">
      <c r="A95" s="27"/>
      <c r="B95" s="27"/>
      <c r="C95" s="27"/>
      <c r="D95" s="27"/>
      <c r="E95" s="28"/>
      <c r="F95" s="28"/>
    </row>
    <row r="96" spans="1:6" ht="16.5" x14ac:dyDescent="0.25">
      <c r="A96" s="27"/>
      <c r="B96" s="27"/>
      <c r="C96" s="27"/>
      <c r="D96" s="27"/>
      <c r="E96" s="28"/>
      <c r="F96" s="28"/>
    </row>
    <row r="97" spans="1:6" ht="16.5" x14ac:dyDescent="0.25">
      <c r="A97" s="27"/>
      <c r="B97" s="27"/>
      <c r="C97" s="27"/>
      <c r="D97" s="27"/>
      <c r="E97" s="28"/>
      <c r="F97" s="28"/>
    </row>
    <row r="98" spans="1:6" ht="16.5" x14ac:dyDescent="0.25">
      <c r="A98" s="115"/>
      <c r="B98" s="115"/>
      <c r="C98" s="27"/>
      <c r="D98" s="115"/>
      <c r="E98" s="115"/>
      <c r="F98" s="115"/>
    </row>
  </sheetData>
  <mergeCells count="17">
    <mergeCell ref="A5:F5"/>
    <mergeCell ref="A1:B1"/>
    <mergeCell ref="C1:F1"/>
    <mergeCell ref="A2:B2"/>
    <mergeCell ref="C2:F2"/>
    <mergeCell ref="A3:B3"/>
    <mergeCell ref="E7:F7"/>
    <mergeCell ref="A8:A9"/>
    <mergeCell ref="B8:B9"/>
    <mergeCell ref="E8:E9"/>
    <mergeCell ref="F8:F9"/>
    <mergeCell ref="A98:B98"/>
    <mergeCell ref="D98:F98"/>
    <mergeCell ref="A90:E90"/>
    <mergeCell ref="B92:F92"/>
    <mergeCell ref="A94:B94"/>
    <mergeCell ref="D94:F94"/>
  </mergeCells>
  <pageMargins left="0.25" right="0.25" top="0.25" bottom="0.25" header="0.31496062992126" footer="0.31496062992126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Thuốc 2025 (2)</vt:lpstr>
      <vt:lpstr>Thuốc 2025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Te</dc:creator>
  <cp:lastModifiedBy>CMS</cp:lastModifiedBy>
  <cp:lastPrinted>2025-04-23T06:50:39Z</cp:lastPrinted>
  <dcterms:created xsi:type="dcterms:W3CDTF">2025-04-23T06:29:52Z</dcterms:created>
  <dcterms:modified xsi:type="dcterms:W3CDTF">2025-06-05T03:09:53Z</dcterms:modified>
</cp:coreProperties>
</file>