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<sst xmlns="http://schemas.openxmlformats.org/spreadsheetml/2006/main" count="174" uniqueCount="105">
  <si>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</si>
  <si>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</si>
  <si>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</si>
  <si>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</si>
  <si>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</si>
  <si>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</si>
  <si>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</si>
  <si>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</si>
  <si>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</si>
  <si>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</si>
  <si>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</si>
  <si>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</si>
  <si>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</si>
  <si>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</si>
  <si>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</si>
  <si>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</si>
  <si>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</si>
  <si>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</si>
  <si>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</si>
  <si>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</si>
  <si>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</si>
  <si>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</si>
  <si>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</si>
  <si>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</si>
  <si>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</si>
  <si>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</si>
  <si>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</si>
  <si>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</si>
  <si>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</si>
  <si>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</si>
  <si>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</si>
  <si>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</si>
  <si>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</si>
  <si>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</si>
  <si>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</si>
  <si>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</si>
  <si>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</si>
  <si>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</si>
  <si>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</si>
  <si>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</si>
  <si>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</si>
  <si>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</si>
  <si>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</si>
  <si>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</si>
  <si>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</si>
  <si>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</si>
  <si>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</si>
  <si>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</si>
  <si>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</si>
  <si>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</si>
  <si>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</si>
  <si>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</si>
  <si>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</si>
  <si>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</si>
  <si>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</si>
  <si>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</si>
  <si>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</si>
  <si>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</si>
  <si>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</si>
  <si>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</si>
  <si>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</si>
  <si>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</si>
  <si>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</si>
  <si>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</si>
  <si>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</si>
  <si>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</si>
  <si>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</si>
  <si>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</si>
  <si>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</si>
  <si>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</si>
  <si>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</si>
  <si>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</si>
  <si>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</si>
  <si>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</si>
  <si>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</si>
  <si>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</si>
  <si>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</si>
  <si>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</si>
  <si>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</si>
  <si>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</si>
  <si>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</si>
  <si>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</si>
  <si>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</si>
  <si>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</si>
  <si>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C Uyên, Huyền, Lan Anh</t>
  </si>
  <si>
    <t>A1</t>
  </si>
  <si>
    <t>Đã hoàn thành</t>
  </si>
  <si>
    <t>Dự bồi dưỡng công tác trường học hè năm 2025 tại Sở Giáo Dục và Đào Tạo. Tiếp tục thực hiện quy trình công việc liên quan liên quan công tác y tế trường học tại cơ sở giáo dục.</t>
  </si>
  <si>
    <t>Hướng dẫn nhân viên y tế trường học tại trường xác định vị trí việc làm phù hợp với chức danh nghề nghiệp đảm nhận công tác y tế trường học tại trường.Tham dự đào tạo cấp chứng chỉ theo quy định.</t>
  </si>
  <si>
    <t>Đang thực hiện</t>
  </si>
  <si>
    <t>DANH SÁCH XẾP LOẠI THI ĐUA THÁNG 7/2025</t>
  </si>
  <si>
    <t xml:space="preserve">Cải tiến quy trình tư vấn  Bảo Hiểm Y tế  sinh viên trong quá trình sát nhập tỉnh, thành theo quy định mới.cho Hướng dẫn nhân viên Y tế trường  thực hiện kế hoạch Y tế  trường học  tại Trường  theo Thông tư  28/2023/TT-BYT. </t>
  </si>
  <si>
    <t>Thực hiện tư vấn  Bảo Hiểm Y tế  sinh viên theo quy trình cải tiến.Thực hiện  các nội dung hoạt động  cho nhân viên Y tế  trường học  tại Trường  theo Thông tư  28/2023/TT-BYT .</t>
  </si>
  <si>
    <t xml:space="preserve"> Thực hiện tư vấn  Bảo Hiểm Y tế  sinh viên theo quy trình cải tiến.Tham dự lớp đào tạo bồi dưỡng nhân viên Y tế  tại các cơ sở giáo dục theo  quyết định số 3902/QĐ - SYT  ngày 22  tháng 7 năm 2024 của Sở Y tế Thành phố Hồ Chí Minh. Thực hiện  các nội dung hoạt động  cho nhân viên Y tế  trường học  tại Trường  theo Thông tư 28/2023/TT-BYT .</t>
  </si>
  <si>
    <t>TPHCM, ngày 29 tháng 7 năm 2025</t>
  </si>
  <si>
    <t>THỐNG KÊ CHI TIẾT KHỐI LƯỢNG CÔNG VIỆC THỰC HIỆN THÁNG 7/2025</t>
  </si>
  <si>
    <t>TPHCM, ngày 29 tháng  7 năm 2025</t>
  </si>
  <si>
    <t>21,22/07/2025</t>
  </si>
  <si>
    <t>BẢNG TỔNG HỢP CÔNG VIỆC ĐỘT XUẤT ĐÃ THỰC HIỆN THÁNG 7/2025</t>
  </si>
  <si>
    <t>Thành phố Hồ Chí Minh, ngày 29 tháng 7 năm 2025</t>
  </si>
  <si>
    <t>Từ 02/7/2025</t>
  </si>
  <si>
    <t>A3</t>
  </si>
  <si>
    <t>Hỗ trợ công tác Y tế cho giải bóng đá, cầu lông giữa nhà trường và doanh nghiệp do khoa Cơ Khí tổ chức</t>
  </si>
  <si>
    <t>Hỗ trợ Trung tâm điều hành và quản lý dữ liệu quay phim làm clip tuyển sinh năm học 2025-2026.</t>
  </si>
  <si>
    <t>Liên hệ BHXH Thành phố Hồ Chí Minh gia hạn thẻ BHYT gấp cho sinh viên có thẻ BHYT hết hạn có thẻ để nhập viện điều trị bệnh.</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</si>
</sst>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20" fillId="0" borderId="1" xfId="0" applyFont="1" applyBorder="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quotePrefix="1" applyFont="1" applyAlignment="1">
      <alignment horizontal="left"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topLeftCell="A8" zoomScale="80" zoomScaleNormal="80" workbookViewId="0">
      <selection activeCell="B14" sqref="B14"/>
    </sheetView>
  </sheetViews>
  <sheetFormatPr defaultRowHeight="15" x14ac:dyDescent="0.25"/>
  <cols>
    <col min="1" max="1" width="13.7109375" style="28" customWidth="1"/>
    <col min="2" max="2" width="40" style="28" customWidth="1"/>
    <col min="3" max="3" width="11.85546875" style="28" customWidth="1"/>
    <col min="4" max="4" width="27.28515625" style="28" customWidth="1"/>
    <col min="5" max="5" width="21.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98</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122.25" customHeight="1" x14ac:dyDescent="0.3">
      <c r="A7" s="49" t="s">
        <v>27</v>
      </c>
      <c r="B7" s="87" t="s">
        <v>87</v>
      </c>
      <c r="C7" s="81">
        <v>3</v>
      </c>
      <c r="D7" s="49" t="s">
        <v>84</v>
      </c>
      <c r="E7" s="82">
        <v>45841</v>
      </c>
      <c r="F7" s="83" t="s">
        <v>89</v>
      </c>
      <c r="G7" s="50"/>
      <c r="H7" s="30"/>
    </row>
    <row r="8" spans="1:8" s="31" customFormat="1" ht="125.25" customHeight="1" x14ac:dyDescent="0.3">
      <c r="A8" s="49" t="s">
        <v>28</v>
      </c>
      <c r="B8" s="87" t="s">
        <v>88</v>
      </c>
      <c r="C8" s="81">
        <v>3</v>
      </c>
      <c r="D8" s="49" t="s">
        <v>84</v>
      </c>
      <c r="E8" s="83" t="s">
        <v>100</v>
      </c>
      <c r="F8" s="83" t="s">
        <v>89</v>
      </c>
      <c r="G8" s="50"/>
      <c r="H8" s="30"/>
    </row>
    <row r="9" spans="1:8" s="31" customFormat="1" ht="65.25" hidden="1" customHeight="1" x14ac:dyDescent="0.3">
      <c r="A9" s="49" t="s">
        <v>29</v>
      </c>
      <c r="B9" s="87"/>
      <c r="C9" s="81">
        <v>3</v>
      </c>
      <c r="D9" s="49" t="s">
        <v>84</v>
      </c>
      <c r="E9" s="82"/>
      <c r="F9" s="83" t="s">
        <v>86</v>
      </c>
      <c r="G9" s="50"/>
      <c r="H9" s="30"/>
    </row>
    <row r="10" spans="1:8" s="31" customFormat="1" ht="32.25"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87.75" customHeight="1" x14ac:dyDescent="0.25">
      <c r="A12" s="49" t="s">
        <v>27</v>
      </c>
      <c r="B12" s="49" t="s">
        <v>102</v>
      </c>
      <c r="C12" s="81">
        <v>3</v>
      </c>
      <c r="D12" s="49" t="s">
        <v>84</v>
      </c>
      <c r="E12" s="82">
        <v>45843</v>
      </c>
      <c r="F12" s="83" t="s">
        <v>86</v>
      </c>
      <c r="G12" s="50"/>
      <c r="H12" s="30"/>
    </row>
    <row r="13" spans="1:8" s="31" customFormat="1" ht="88.5" customHeight="1" x14ac:dyDescent="0.25">
      <c r="A13" s="49" t="s">
        <v>28</v>
      </c>
      <c r="B13" s="49" t="s">
        <v>103</v>
      </c>
      <c r="C13" s="81">
        <v>3</v>
      </c>
      <c r="D13" s="49" t="s">
        <v>84</v>
      </c>
      <c r="E13" s="82">
        <v>45828</v>
      </c>
      <c r="F13" s="83" t="s">
        <v>86</v>
      </c>
      <c r="G13" s="50"/>
      <c r="H13" s="30"/>
    </row>
    <row r="14" spans="1:8" s="31" customFormat="1" ht="77.25" customHeight="1" x14ac:dyDescent="0.25">
      <c r="A14" s="49" t="s">
        <v>29</v>
      </c>
      <c r="B14" s="49" t="s">
        <v>104</v>
      </c>
      <c r="C14" s="81">
        <v>3</v>
      </c>
      <c r="D14" s="49" t="s">
        <v>84</v>
      </c>
      <c r="E14" s="82" t="s">
        <v>97</v>
      </c>
      <c r="F14" s="83" t="s">
        <v>86</v>
      </c>
      <c r="G14" s="50"/>
      <c r="H14" s="30"/>
    </row>
    <row r="15" spans="1:8" s="31" customFormat="1" ht="96.75" hidden="1" customHeight="1" x14ac:dyDescent="0.3">
      <c r="A15" s="49" t="s">
        <v>36</v>
      </c>
      <c r="B15" s="87"/>
      <c r="C15" s="81"/>
      <c r="D15" s="49"/>
      <c r="E15" s="82"/>
      <c r="F15" s="83"/>
      <c r="G15" s="50"/>
      <c r="H15" s="30"/>
    </row>
    <row r="16" spans="1:8" s="31" customFormat="1" ht="50.25" hidden="1" customHeight="1" x14ac:dyDescent="0.25">
      <c r="A16" s="49" t="s">
        <v>38</v>
      </c>
      <c r="B16" s="85"/>
      <c r="C16" s="81"/>
      <c r="D16" s="49"/>
      <c r="E16" s="82"/>
      <c r="F16" s="83"/>
      <c r="G16" s="50"/>
      <c r="H16" s="30"/>
    </row>
    <row r="17" spans="1:8" s="31" customFormat="1" ht="103.5" customHeight="1" x14ac:dyDescent="0.25">
      <c r="A17" s="91" t="s">
        <v>73</v>
      </c>
      <c r="B17" s="91"/>
      <c r="C17" s="91"/>
      <c r="D17" s="91"/>
      <c r="E17" s="91"/>
      <c r="F17" s="91"/>
      <c r="G17" s="91"/>
      <c r="H17" s="30"/>
    </row>
    <row r="18" spans="1:8" s="31" customFormat="1" ht="31.5" customHeight="1" x14ac:dyDescent="0.25">
      <c r="A18" s="30"/>
      <c r="B18" s="30"/>
      <c r="C18" s="30"/>
      <c r="D18" s="95" t="s">
        <v>99</v>
      </c>
      <c r="E18" s="95"/>
      <c r="F18" s="95"/>
      <c r="G18" s="95"/>
      <c r="H18" s="30"/>
    </row>
    <row r="19" spans="1:8" s="31" customFormat="1" ht="20.100000000000001" customHeight="1" x14ac:dyDescent="0.25">
      <c r="A19" s="30"/>
      <c r="B19" s="30"/>
      <c r="C19" s="30"/>
      <c r="D19" s="30"/>
      <c r="E19" s="89" t="s">
        <v>4</v>
      </c>
      <c r="F19" s="89"/>
      <c r="G19" s="89"/>
      <c r="H19" s="30"/>
    </row>
    <row r="20" spans="1:8" s="31" customFormat="1" ht="20.100000000000001" customHeight="1" x14ac:dyDescent="0.25">
      <c r="A20" s="30"/>
      <c r="B20" s="30"/>
      <c r="C20" s="30"/>
      <c r="D20" s="30"/>
      <c r="E20" s="30"/>
      <c r="F20" s="30"/>
      <c r="G20" s="3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2"/>
      <c r="B22" s="32"/>
      <c r="C22" s="32"/>
      <c r="D22" s="32"/>
      <c r="E22" s="32"/>
      <c r="F22" s="32"/>
      <c r="G22" s="32"/>
      <c r="H22" s="32"/>
    </row>
    <row r="23" spans="1:8" s="31" customFormat="1" ht="18.75" x14ac:dyDescent="0.25">
      <c r="A23" s="32"/>
      <c r="B23" s="32"/>
      <c r="C23" s="32"/>
      <c r="D23" s="32"/>
      <c r="E23" s="88" t="s">
        <v>78</v>
      </c>
      <c r="F23" s="88"/>
      <c r="G23" s="88"/>
      <c r="H23" s="32"/>
    </row>
  </sheetData>
  <mergeCells count="7">
    <mergeCell ref="E23:G23"/>
    <mergeCell ref="E19:G19"/>
    <mergeCell ref="A1:B1"/>
    <mergeCell ref="A17:G17"/>
    <mergeCell ref="A3:G3"/>
    <mergeCell ref="E1:G1"/>
    <mergeCell ref="D18:G18"/>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A4" zoomScale="80" zoomScaleNormal="80" workbookViewId="0">
      <selection activeCell="T17" sqref="T17:AE17"/>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8.42578125" style="2" customWidth="1"/>
    <col min="23" max="27" width="9" style="2" hidden="1" customWidth="1"/>
    <col min="28" max="28" width="3.28515625" style="2" hidden="1" customWidth="1"/>
    <col min="29" max="29" width="9.7109375"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95</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c r="X11" s="17"/>
      <c r="Y11" s="17"/>
      <c r="Z11" s="17"/>
      <c r="AA11" s="17"/>
      <c r="AB11" s="17"/>
      <c r="AC11" s="17"/>
      <c r="AD11" s="54">
        <f>COUNTIF(T11:AA11,"X")</f>
        <v>3</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c r="X13" s="17"/>
      <c r="Y13" s="20"/>
      <c r="Z13" s="20"/>
      <c r="AA13" s="20"/>
      <c r="AB13" s="20"/>
      <c r="AC13" s="20"/>
      <c r="AD13" s="54">
        <f t="shared" ref="AD13" si="1">COUNTIF(T13:AC13,"X")</f>
        <v>3</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t="s">
        <v>32</v>
      </c>
      <c r="W14" s="17"/>
      <c r="X14" s="17"/>
      <c r="Y14" s="20"/>
      <c r="Z14" s="20"/>
      <c r="AA14" s="20"/>
      <c r="AB14" s="65"/>
      <c r="AD14" s="54">
        <f>COUNTIF(T14:AA14,"X")</f>
        <v>3</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96</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opLeftCell="A13" zoomScale="86" zoomScaleNormal="86" workbookViewId="0">
      <selection activeCell="I13" sqref="I13"/>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1.42578125" style="4" customWidth="1"/>
    <col min="6" max="6" width="11.7109375" style="3" customWidth="1"/>
    <col min="7" max="7" width="11.42578125" style="3" customWidth="1"/>
    <col min="8" max="8" width="10.5703125" style="3" customWidth="1"/>
    <col min="9" max="9" width="10" style="3" customWidth="1"/>
    <col min="10" max="10" width="37.42578125" style="3" customWidth="1"/>
    <col min="11" max="11" width="9.140625" style="4"/>
    <col min="12" max="12" width="12.85546875" style="4" bestFit="1" customWidth="1"/>
    <col min="13" max="16384" width="9.140625" style="4"/>
  </cols>
  <sheetData>
    <row r="1" spans="1:11" ht="15.75" x14ac:dyDescent="0.25">
      <c r="A1" s="138" t="s">
        <v>5</v>
      </c>
      <c r="B1" s="138"/>
      <c r="C1" s="138"/>
      <c r="D1" s="138"/>
      <c r="E1" s="138"/>
      <c r="F1" s="99" t="s">
        <v>13</v>
      </c>
      <c r="G1" s="100"/>
      <c r="H1" s="100"/>
      <c r="I1" s="100"/>
      <c r="J1" s="100"/>
    </row>
    <row r="2" spans="1:11" ht="15.75" x14ac:dyDescent="0.25">
      <c r="A2" s="138" t="s">
        <v>6</v>
      </c>
      <c r="B2" s="138"/>
      <c r="C2" s="138"/>
      <c r="D2" s="138"/>
      <c r="E2" s="138"/>
      <c r="F2" s="99" t="s">
        <v>12</v>
      </c>
      <c r="G2" s="99"/>
      <c r="H2" s="99"/>
      <c r="I2" s="99"/>
      <c r="J2" s="99"/>
    </row>
    <row r="3" spans="1:11" ht="15.75" x14ac:dyDescent="0.25">
      <c r="A3" s="117" t="s">
        <v>79</v>
      </c>
      <c r="B3" s="117"/>
      <c r="C3" s="117"/>
      <c r="D3" s="117"/>
      <c r="E3" s="117"/>
      <c r="F3" s="78"/>
      <c r="G3" s="78"/>
      <c r="H3" s="78"/>
      <c r="I3" s="78"/>
      <c r="J3" s="78"/>
    </row>
    <row r="4" spans="1:11" ht="24.75" customHeight="1" x14ac:dyDescent="0.25">
      <c r="J4" s="60" t="s">
        <v>23</v>
      </c>
    </row>
    <row r="5" spans="1:11" ht="28.5" customHeight="1" x14ac:dyDescent="0.25">
      <c r="A5" s="96" t="s">
        <v>90</v>
      </c>
      <c r="B5" s="96"/>
      <c r="C5" s="96"/>
      <c r="D5" s="96"/>
      <c r="E5" s="96"/>
      <c r="F5" s="96"/>
      <c r="G5" s="96"/>
      <c r="H5" s="96"/>
      <c r="I5" s="96"/>
      <c r="J5" s="96"/>
    </row>
    <row r="7" spans="1:11" ht="55.5" customHeight="1" x14ac:dyDescent="0.25">
      <c r="A7" s="132" t="s">
        <v>2</v>
      </c>
      <c r="B7" s="132" t="s">
        <v>7</v>
      </c>
      <c r="C7" s="133" t="s">
        <v>24</v>
      </c>
      <c r="D7" s="121" t="s">
        <v>74</v>
      </c>
      <c r="E7" s="135"/>
      <c r="F7" s="135"/>
      <c r="G7" s="122"/>
      <c r="H7" s="132" t="s">
        <v>55</v>
      </c>
      <c r="I7" s="136" t="s">
        <v>76</v>
      </c>
      <c r="J7" s="137"/>
    </row>
    <row r="8" spans="1:11" ht="72" customHeight="1" x14ac:dyDescent="0.25">
      <c r="A8" s="132"/>
      <c r="B8" s="132"/>
      <c r="C8" s="134"/>
      <c r="D8" s="79" t="s">
        <v>8</v>
      </c>
      <c r="E8" s="80" t="s">
        <v>9</v>
      </c>
      <c r="F8" s="80" t="s">
        <v>40</v>
      </c>
      <c r="G8" s="80" t="s">
        <v>41</v>
      </c>
      <c r="H8" s="132"/>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164.25" customHeight="1" x14ac:dyDescent="0.25">
      <c r="A11" s="6" t="s">
        <v>0</v>
      </c>
      <c r="B11" s="7" t="s">
        <v>78</v>
      </c>
      <c r="C11" s="11">
        <v>1021001</v>
      </c>
      <c r="D11" s="11" t="s">
        <v>85</v>
      </c>
      <c r="E11" s="12"/>
      <c r="F11" s="84">
        <v>2</v>
      </c>
      <c r="G11" s="84">
        <v>3</v>
      </c>
      <c r="H11" s="12"/>
      <c r="I11" s="12" t="s">
        <v>85</v>
      </c>
      <c r="J11" s="86" t="s">
        <v>91</v>
      </c>
    </row>
    <row r="12" spans="1:11" ht="24.6" customHeight="1" x14ac:dyDescent="0.25">
      <c r="A12" s="5" t="s">
        <v>83</v>
      </c>
      <c r="B12" s="7"/>
      <c r="C12" s="7"/>
      <c r="D12" s="71">
        <v>2</v>
      </c>
      <c r="E12" s="7"/>
      <c r="F12" s="84"/>
      <c r="G12" s="84"/>
      <c r="H12" s="80"/>
      <c r="I12" s="80"/>
      <c r="J12" s="79"/>
    </row>
    <row r="13" spans="1:11" ht="213.75" customHeight="1" x14ac:dyDescent="0.3">
      <c r="A13" s="6" t="s">
        <v>0</v>
      </c>
      <c r="B13" s="7" t="s">
        <v>80</v>
      </c>
      <c r="C13" s="11">
        <v>1021003</v>
      </c>
      <c r="D13" s="11" t="s">
        <v>101</v>
      </c>
      <c r="E13" s="12"/>
      <c r="F13" s="84">
        <v>2</v>
      </c>
      <c r="G13" s="84">
        <v>3</v>
      </c>
      <c r="H13" s="11"/>
      <c r="I13" s="11" t="s">
        <v>101</v>
      </c>
      <c r="J13" s="87" t="s">
        <v>93</v>
      </c>
    </row>
    <row r="14" spans="1:11" ht="124.5" customHeight="1" x14ac:dyDescent="0.3">
      <c r="A14" s="75" t="s">
        <v>1</v>
      </c>
      <c r="B14" s="7" t="s">
        <v>82</v>
      </c>
      <c r="C14" s="11">
        <v>1021004</v>
      </c>
      <c r="D14" s="11" t="s">
        <v>101</v>
      </c>
      <c r="E14" s="12"/>
      <c r="F14" s="84">
        <v>2</v>
      </c>
      <c r="G14" s="84">
        <v>3</v>
      </c>
      <c r="H14" s="79"/>
      <c r="I14" s="11" t="s">
        <v>101</v>
      </c>
      <c r="J14" s="87" t="s">
        <v>92</v>
      </c>
    </row>
    <row r="15" spans="1:11" ht="12" customHeight="1" x14ac:dyDescent="0.25">
      <c r="A15" s="23"/>
      <c r="B15" s="74"/>
      <c r="C15" s="24"/>
      <c r="D15" s="24"/>
      <c r="E15" s="24"/>
      <c r="F15" s="77"/>
      <c r="G15" s="77"/>
      <c r="H15" s="77"/>
      <c r="I15" s="77"/>
      <c r="J15" s="77"/>
    </row>
    <row r="16" spans="1:11" s="9" customFormat="1" ht="25.5" customHeight="1" x14ac:dyDescent="0.25">
      <c r="A16" s="123"/>
      <c r="B16" s="124" t="s">
        <v>10</v>
      </c>
      <c r="C16" s="125"/>
      <c r="D16" s="128" t="s">
        <v>68</v>
      </c>
      <c r="E16" s="129"/>
      <c r="F16" s="130" t="s">
        <v>52</v>
      </c>
      <c r="G16" s="131"/>
      <c r="H16" s="61"/>
      <c r="I16" s="61"/>
      <c r="J16" s="61"/>
      <c r="K16" s="8"/>
    </row>
    <row r="17" spans="1:11" s="9" customFormat="1" ht="25.5" customHeight="1" x14ac:dyDescent="0.25">
      <c r="A17" s="123"/>
      <c r="B17" s="126"/>
      <c r="C17" s="127"/>
      <c r="D17" s="67" t="s">
        <v>51</v>
      </c>
      <c r="E17" s="67" t="s">
        <v>54</v>
      </c>
      <c r="F17" s="69" t="s">
        <v>51</v>
      </c>
      <c r="G17" s="69" t="s">
        <v>54</v>
      </c>
      <c r="H17" s="61"/>
      <c r="I17" s="61"/>
      <c r="J17" s="61"/>
      <c r="K17" s="13"/>
    </row>
    <row r="18" spans="1:11" s="9" customFormat="1" ht="21.6" customHeight="1" x14ac:dyDescent="0.25">
      <c r="A18" s="123"/>
      <c r="B18" s="119" t="s">
        <v>56</v>
      </c>
      <c r="C18" s="120"/>
      <c r="D18" s="68">
        <f>COUNTIF($D$11:$D$11,"A1")</f>
        <v>1</v>
      </c>
      <c r="E18" s="73">
        <f>ROUND(D18/$D$10,2)</f>
        <v>1</v>
      </c>
      <c r="F18" s="70">
        <f>COUNTIF($D$13:$D$14,"A1")</f>
        <v>0</v>
      </c>
      <c r="G18" s="72">
        <f>ROUND(F18/$D$12,2)</f>
        <v>0</v>
      </c>
      <c r="H18" s="61"/>
      <c r="I18" s="61"/>
      <c r="J18" s="61"/>
      <c r="K18" s="13"/>
    </row>
    <row r="19" spans="1:11" s="9" customFormat="1" ht="21.6" customHeight="1" x14ac:dyDescent="0.25">
      <c r="A19" s="123"/>
      <c r="B19" s="119" t="s">
        <v>57</v>
      </c>
      <c r="C19" s="120"/>
      <c r="D19" s="68">
        <f>COUNTIF($D$11:$D$11,"A2")</f>
        <v>0</v>
      </c>
      <c r="E19" s="73">
        <f t="shared" ref="E19:E28" si="0">ROUND(D19/$D$10,2)</f>
        <v>0</v>
      </c>
      <c r="F19" s="70">
        <f>COUNTIF($D$13:$D$14,"A2")</f>
        <v>0</v>
      </c>
      <c r="G19" s="72">
        <f t="shared" ref="G19:G28" si="1">ROUND(F19/$D$12,2)</f>
        <v>0</v>
      </c>
      <c r="H19" s="61"/>
      <c r="I19" s="61"/>
      <c r="J19" s="61"/>
      <c r="K19" s="13"/>
    </row>
    <row r="20" spans="1:11" s="9" customFormat="1" ht="21.6" customHeight="1" x14ac:dyDescent="0.25">
      <c r="A20" s="123"/>
      <c r="B20" s="119" t="s">
        <v>58</v>
      </c>
      <c r="C20" s="120"/>
      <c r="D20" s="68">
        <f>COUNTIF($D$11:$D$11,"A3")</f>
        <v>0</v>
      </c>
      <c r="E20" s="73">
        <f t="shared" si="0"/>
        <v>0</v>
      </c>
      <c r="F20" s="70">
        <f>COUNTIF($D$13:$D$14,"A3")</f>
        <v>2</v>
      </c>
      <c r="G20" s="72">
        <f t="shared" si="1"/>
        <v>1</v>
      </c>
      <c r="H20" s="61"/>
      <c r="I20" s="61"/>
      <c r="J20" s="61"/>
      <c r="K20" s="13"/>
    </row>
    <row r="21" spans="1:11" s="9" customFormat="1" ht="21.6" hidden="1" customHeight="1" x14ac:dyDescent="0.25">
      <c r="A21" s="123"/>
      <c r="B21" s="119" t="s">
        <v>59</v>
      </c>
      <c r="C21" s="120"/>
      <c r="D21" s="68">
        <f>COUNTIF($D$11:$D$11,"A4")</f>
        <v>0</v>
      </c>
      <c r="E21" s="73">
        <f t="shared" si="0"/>
        <v>0</v>
      </c>
      <c r="F21" s="70">
        <f>COUNTIF($D$13:$D$14,"A4")</f>
        <v>0</v>
      </c>
      <c r="G21" s="72">
        <f t="shared" si="1"/>
        <v>0</v>
      </c>
      <c r="H21" s="61"/>
      <c r="I21" s="61"/>
      <c r="J21" s="61"/>
      <c r="K21" s="13"/>
    </row>
    <row r="22" spans="1:11" s="9" customFormat="1" ht="21.6" hidden="1" customHeight="1" x14ac:dyDescent="0.25">
      <c r="A22" s="123"/>
      <c r="B22" s="119" t="s">
        <v>60</v>
      </c>
      <c r="C22" s="120"/>
      <c r="D22" s="68">
        <f>COUNTIF($D$11:$D$11,"A DN")</f>
        <v>0</v>
      </c>
      <c r="E22" s="73">
        <f t="shared" si="0"/>
        <v>0</v>
      </c>
      <c r="F22" s="70">
        <f>COUNTIF($D$13:$D$14,"A DN")</f>
        <v>0</v>
      </c>
      <c r="G22" s="72">
        <f t="shared" si="1"/>
        <v>0</v>
      </c>
      <c r="H22" s="61"/>
      <c r="I22" s="61"/>
      <c r="J22" s="61"/>
      <c r="K22" s="13"/>
    </row>
    <row r="23" spans="1:11" s="9" customFormat="1" ht="21.6" hidden="1" customHeight="1" x14ac:dyDescent="0.25">
      <c r="A23" s="123"/>
      <c r="B23" s="119" t="s">
        <v>61</v>
      </c>
      <c r="C23" s="120"/>
      <c r="D23" s="68">
        <f>COUNTIF($D$11:$D$11,"B1")</f>
        <v>0</v>
      </c>
      <c r="E23" s="73">
        <f t="shared" si="0"/>
        <v>0</v>
      </c>
      <c r="F23" s="70">
        <f>COUNTIF($D$13:$D$14,"B1")</f>
        <v>0</v>
      </c>
      <c r="G23" s="72">
        <f t="shared" si="1"/>
        <v>0</v>
      </c>
      <c r="H23" s="61"/>
      <c r="I23" s="61"/>
      <c r="J23" s="61"/>
      <c r="K23" s="13"/>
    </row>
    <row r="24" spans="1:11" s="9" customFormat="1" ht="21.6" hidden="1" customHeight="1" x14ac:dyDescent="0.25">
      <c r="A24" s="123"/>
      <c r="B24" s="119" t="s">
        <v>62</v>
      </c>
      <c r="C24" s="120"/>
      <c r="D24" s="68">
        <f>COUNTIF($D$11:$D$11,"B2")</f>
        <v>0</v>
      </c>
      <c r="E24" s="73">
        <f t="shared" si="0"/>
        <v>0</v>
      </c>
      <c r="F24" s="70">
        <f>COUNTIF($D$13:$D$14,"B2")</f>
        <v>0</v>
      </c>
      <c r="G24" s="72">
        <f t="shared" si="1"/>
        <v>0</v>
      </c>
      <c r="H24" s="61"/>
      <c r="I24" s="61"/>
      <c r="J24" s="61"/>
      <c r="K24" s="13"/>
    </row>
    <row r="25" spans="1:11" s="9" customFormat="1" ht="21.6" hidden="1" customHeight="1" x14ac:dyDescent="0.25">
      <c r="A25" s="123"/>
      <c r="B25" s="119" t="s">
        <v>63</v>
      </c>
      <c r="C25" s="120"/>
      <c r="D25" s="68">
        <f>COUNTIF($D$11:$D$11,"C1")</f>
        <v>0</v>
      </c>
      <c r="E25" s="73">
        <f t="shared" si="0"/>
        <v>0</v>
      </c>
      <c r="F25" s="70">
        <f>COUNTIF($D$13:$D$14,"C1")</f>
        <v>0</v>
      </c>
      <c r="G25" s="72">
        <f t="shared" si="1"/>
        <v>0</v>
      </c>
      <c r="H25" s="61"/>
      <c r="I25" s="61"/>
      <c r="J25" s="61"/>
      <c r="K25" s="13"/>
    </row>
    <row r="26" spans="1:11" s="9" customFormat="1" ht="21.6" hidden="1" customHeight="1" x14ac:dyDescent="0.25">
      <c r="A26" s="123"/>
      <c r="B26" s="119" t="s">
        <v>64</v>
      </c>
      <c r="C26" s="120"/>
      <c r="D26" s="68">
        <f>COUNTIF($D$11:$D$11,"C2")</f>
        <v>0</v>
      </c>
      <c r="E26" s="73">
        <f t="shared" si="0"/>
        <v>0</v>
      </c>
      <c r="F26" s="70">
        <f>COUNTIF($D$13:$D$14,"C2")</f>
        <v>0</v>
      </c>
      <c r="G26" s="72">
        <f t="shared" si="1"/>
        <v>0</v>
      </c>
      <c r="H26" s="61"/>
      <c r="I26" s="61"/>
      <c r="J26" s="61"/>
      <c r="K26" s="13"/>
    </row>
    <row r="27" spans="1:11" s="9" customFormat="1" ht="21.6" hidden="1" customHeight="1" x14ac:dyDescent="0.25">
      <c r="A27" s="123"/>
      <c r="B27" s="119" t="s">
        <v>65</v>
      </c>
      <c r="C27" s="120"/>
      <c r="D27" s="68">
        <f>COUNTIF($D$11:$D$11,"D")</f>
        <v>0</v>
      </c>
      <c r="E27" s="73">
        <f t="shared" si="0"/>
        <v>0</v>
      </c>
      <c r="F27" s="70">
        <f>COUNTIF($D$13:$D$14,"D")</f>
        <v>0</v>
      </c>
      <c r="G27" s="72">
        <f t="shared" si="1"/>
        <v>0</v>
      </c>
      <c r="H27" s="61"/>
      <c r="I27" s="61"/>
      <c r="J27" s="61"/>
      <c r="K27" s="13"/>
    </row>
    <row r="28" spans="1:11" s="9" customFormat="1" ht="21.6" hidden="1" customHeight="1" x14ac:dyDescent="0.25">
      <c r="A28" s="123"/>
      <c r="B28" s="119" t="s">
        <v>75</v>
      </c>
      <c r="C28" s="120"/>
      <c r="D28" s="68">
        <f>COUNTIF($D$11:$D$11,"E")</f>
        <v>0</v>
      </c>
      <c r="E28" s="73">
        <f t="shared" si="0"/>
        <v>0</v>
      </c>
      <c r="F28" s="70">
        <f>COUNTIF($D$13:$D$14,"KXL")</f>
        <v>0</v>
      </c>
      <c r="G28" s="72">
        <f t="shared" si="1"/>
        <v>0</v>
      </c>
      <c r="H28" s="61"/>
      <c r="I28" s="61"/>
      <c r="J28" s="61"/>
      <c r="K28" s="13"/>
    </row>
    <row r="29" spans="1:11" s="9" customFormat="1" ht="21.6" customHeight="1" x14ac:dyDescent="0.25">
      <c r="A29" s="13"/>
      <c r="B29" s="121" t="s">
        <v>14</v>
      </c>
      <c r="C29" s="122"/>
      <c r="D29" s="67">
        <f>SUM(D18:D28)</f>
        <v>1</v>
      </c>
      <c r="E29" s="67"/>
      <c r="F29" s="69">
        <f>SUM(F18:F28)</f>
        <v>2</v>
      </c>
      <c r="G29" s="69"/>
      <c r="H29" s="61"/>
      <c r="I29" s="61"/>
      <c r="J29" s="61"/>
      <c r="K29" s="13"/>
    </row>
    <row r="30" spans="1:11" ht="96" customHeight="1" x14ac:dyDescent="0.25">
      <c r="A30" s="115" t="s">
        <v>70</v>
      </c>
      <c r="B30" s="115"/>
      <c r="C30" s="115"/>
      <c r="D30" s="115"/>
      <c r="E30" s="115"/>
      <c r="F30" s="115"/>
      <c r="G30" s="115"/>
      <c r="H30" s="115"/>
      <c r="I30" s="115"/>
      <c r="J30" s="115"/>
    </row>
    <row r="31" spans="1:11" ht="15.75" x14ac:dyDescent="0.25">
      <c r="A31" s="9"/>
      <c r="B31" s="9"/>
      <c r="C31" s="9"/>
      <c r="D31" s="9"/>
      <c r="E31" s="9"/>
      <c r="F31" s="116" t="s">
        <v>94</v>
      </c>
      <c r="G31" s="116"/>
      <c r="H31" s="116"/>
      <c r="I31" s="116"/>
      <c r="J31" s="116"/>
    </row>
    <row r="32" spans="1:11" ht="15.75" x14ac:dyDescent="0.25">
      <c r="A32" s="9"/>
      <c r="B32" s="9"/>
      <c r="C32" s="9"/>
      <c r="D32" s="9"/>
      <c r="E32" s="9"/>
      <c r="F32" s="117" t="s">
        <v>4</v>
      </c>
      <c r="G32" s="117"/>
      <c r="H32" s="117"/>
      <c r="I32" s="117"/>
      <c r="J32" s="117"/>
    </row>
    <row r="33" spans="6:10" x14ac:dyDescent="0.25">
      <c r="F33" s="4"/>
      <c r="G33" s="4"/>
      <c r="H33" s="4"/>
      <c r="I33" s="4"/>
      <c r="J33" s="4"/>
    </row>
    <row r="34" spans="6:10" x14ac:dyDescent="0.25">
      <c r="F34" s="4"/>
      <c r="G34" s="4"/>
      <c r="H34" s="4"/>
      <c r="I34" s="4"/>
      <c r="J34" s="4"/>
    </row>
    <row r="36" spans="6:10" ht="27" customHeight="1" x14ac:dyDescent="0.25">
      <c r="F36" s="118" t="s">
        <v>78</v>
      </c>
      <c r="G36" s="118"/>
      <c r="H36" s="118"/>
      <c r="I36" s="118"/>
      <c r="J36" s="118"/>
    </row>
  </sheetData>
  <mergeCells count="32">
    <mergeCell ref="D7:G7"/>
    <mergeCell ref="H7:H8"/>
    <mergeCell ref="I7:J7"/>
    <mergeCell ref="A1:E1"/>
    <mergeCell ref="F1:J1"/>
    <mergeCell ref="A2:E2"/>
    <mergeCell ref="F2:J2"/>
    <mergeCell ref="A3:E3"/>
    <mergeCell ref="A5:J5"/>
    <mergeCell ref="B20:C20"/>
    <mergeCell ref="B21:C21"/>
    <mergeCell ref="B22:C22"/>
    <mergeCell ref="B23:C23"/>
    <mergeCell ref="A7:A8"/>
    <mergeCell ref="B7:B8"/>
    <mergeCell ref="C7:C8"/>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2025-07-29T07:36:48Z</cp:lastPrinted>
  <dcterms:created xsi:type="dcterms:W3CDTF">2020-11-20T02:18:37Z</dcterms:created>
  <dcterms:modified xsi:type="dcterms:W3CDTF">2025-07-29T07:45:04Z</dcterms:modified>
</cp:coreProperties>
</file>