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D:\THỦY NGUYỄN\CÔNG TÁC CHỦ NHIỆM\NH 24- 25\Điểm rèn luyện hk2 nh 24-25  LỚP 22T4-NNA1\"/>
    </mc:Choice>
  </mc:AlternateContent>
  <xr:revisionPtr revIDLastSave="0" documentId="13_ncr:1_{C63D6A6E-D7F9-4FF0-B2E8-731A543E1909}" xr6:coauthVersionLast="47" xr6:coauthVersionMax="47" xr10:uidLastSave="{00000000-0000-0000-0000-000000000000}"/>
  <bookViews>
    <workbookView xWindow="-120" yWindow="-120" windowWidth="29040" windowHeight="15840" xr2:uid="{00000000-000D-0000-FFFF-FFFF00000000}"/>
  </bookViews>
  <sheets>
    <sheet name="BIEN BAN REN LUYE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9" i="1" l="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22" i="1"/>
  <c r="D61" i="1" s="1"/>
  <c r="F61" i="1" l="1"/>
  <c r="D60" i="1"/>
  <c r="F60" i="1" s="1"/>
  <c r="D56" i="1"/>
  <c r="F56" i="1" s="1"/>
  <c r="D58" i="1"/>
  <c r="F58" i="1" s="1"/>
  <c r="D57" i="1"/>
  <c r="F57" i="1" s="1"/>
  <c r="F59" i="1"/>
</calcChain>
</file>

<file path=xl/sharedStrings.xml><?xml version="1.0" encoding="utf-8"?>
<sst xmlns="http://schemas.openxmlformats.org/spreadsheetml/2006/main" count="177" uniqueCount="174">
  <si>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</si>
  <si>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</si>
  <si>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</si>
  <si>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</si>
  <si>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</si>
  <si>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</si>
  <si>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</si>
  <si>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</si>
  <si>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</si>
  <si>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</si>
  <si>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</si>
  <si>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</si>
  <si>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</si>
  <si>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</si>
  <si>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</si>
  <si>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</si>
  <si>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</si>
  <si>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</si>
  <si>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</si>
  <si>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</si>
  <si>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</si>
  <si>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</si>
  <si>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</si>
  <si>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</si>
  <si>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</si>
  <si>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</si>
  <si>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</si>
  <si>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</si>
  <si>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</si>
  <si>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</si>
  <si>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</si>
  <si>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</si>
  <si>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</si>
  <si>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</si>
  <si>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</si>
  <si>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</si>
  <si>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</si>
  <si>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</si>
  <si>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</si>
  <si>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</si>
  <si>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</si>
  <si>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</si>
  <si>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</si>
  <si>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</si>
  <si>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</si>
  <si>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</si>
  <si>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</si>
  <si>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</si>
  <si>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</si>
  <si>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</si>
  <si>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</si>
  <si>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</si>
  <si>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</si>
  <si>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</si>
  <si>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</si>
  <si>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</si>
  <si>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</si>
  <si>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</si>
  <si>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</si>
  <si>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</si>
  <si>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</si>
  <si>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</si>
  <si>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</si>
  <si>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</si>
  <si>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Tỷ lệ % đồng ý</t>
  </si>
  <si>
    <r>
      <t xml:space="preserve">Địa điểm: </t>
    </r>
    <r>
      <rPr>
        <sz val="13"/>
        <rFont val="Times New Roman"/>
        <family val="1"/>
      </rPr>
      <t>Phòng …..…...;</t>
    </r>
  </si>
  <si>
    <t>.</t>
  </si>
  <si>
    <t>………………………………………………………………..……………………………………………………….......……
……………………………………………………..…………………………………………………………………...........…</t>
  </si>
  <si>
    <t>Ý KIẾN CỦA LÃNH ĐẠO KHOA</t>
  </si>
  <si>
    <t>NĂM HỌC: 2024-2025</t>
  </si>
  <si>
    <t>HỌC KỲ II</t>
  </si>
  <si>
    <t>KHOA NGOẠI NGỮ</t>
  </si>
  <si>
    <t>Nguyễn Thị Thu Hà</t>
  </si>
  <si>
    <t>Thành phố Hồ Chí Minh, ngày …  tháng 8 năm 2025</t>
  </si>
  <si>
    <t>LỚP: 22T4-NNA1</t>
  </si>
  <si>
    <t>Thành phần tham dự: Tập thể lớp 22T4-NNA1;</t>
  </si>
  <si>
    <t>22000709</t>
  </si>
  <si>
    <t>Nguyễn Hoàng Thiên</t>
  </si>
  <si>
    <t>Ân</t>
  </si>
  <si>
    <t>22001078</t>
  </si>
  <si>
    <t>Đặng Vỹ</t>
  </si>
  <si>
    <t>Anh</t>
  </si>
  <si>
    <t>22000841</t>
  </si>
  <si>
    <t>Ung Gia</t>
  </si>
  <si>
    <t>Bảo</t>
  </si>
  <si>
    <t>22001538</t>
  </si>
  <si>
    <t>Phan Nhật Bảo</t>
  </si>
  <si>
    <t>Châu</t>
  </si>
  <si>
    <t>22000488</t>
  </si>
  <si>
    <t>Chu Nữ Quỳnh</t>
  </si>
  <si>
    <t>Chi</t>
  </si>
  <si>
    <t>22000713</t>
  </si>
  <si>
    <t>Nguyễn Đắc</t>
  </si>
  <si>
    <t>Đạt</t>
  </si>
  <si>
    <t>22001610</t>
  </si>
  <si>
    <t>Hoàng Lê Minh</t>
  </si>
  <si>
    <t>Dũng</t>
  </si>
  <si>
    <t>22001580</t>
  </si>
  <si>
    <t>Trần Ngọc Thùy</t>
  </si>
  <si>
    <t>Dương</t>
  </si>
  <si>
    <t>22001410</t>
  </si>
  <si>
    <t>Nguyễn Đỗ Minh</t>
  </si>
  <si>
    <t>Duy</t>
  </si>
  <si>
    <t>22001676</t>
  </si>
  <si>
    <t>Lâm Gia</t>
  </si>
  <si>
    <t>Hân</t>
  </si>
  <si>
    <t>22001438</t>
  </si>
  <si>
    <t>Võ Bảo</t>
  </si>
  <si>
    <t>22000697</t>
  </si>
  <si>
    <t>Dương Huỳnh Thanh</t>
  </si>
  <si>
    <t>Hiền</t>
  </si>
  <si>
    <t>22001595</t>
  </si>
  <si>
    <t>Tằng Thế</t>
  </si>
  <si>
    <t>Hùng</t>
  </si>
  <si>
    <t>22001476</t>
  </si>
  <si>
    <t>Nguyễn Hoài Nhật</t>
  </si>
  <si>
    <t>Linh</t>
  </si>
  <si>
    <t>22001362</t>
  </si>
  <si>
    <t>Đào Quang</t>
  </si>
  <si>
    <t>Minh</t>
  </si>
  <si>
    <t>22001712</t>
  </si>
  <si>
    <t>Trần Thiên Bảo</t>
  </si>
  <si>
    <t>Ngọc</t>
  </si>
  <si>
    <t>22000921</t>
  </si>
  <si>
    <t>Hồ Hải</t>
  </si>
  <si>
    <t>Phú</t>
  </si>
  <si>
    <t>22000705</t>
  </si>
  <si>
    <t>Tô Huỳnh Tấn</t>
  </si>
  <si>
    <t>Phúc</t>
  </si>
  <si>
    <t>22000615</t>
  </si>
  <si>
    <t>Trần Minh</t>
  </si>
  <si>
    <t>Quân</t>
  </si>
  <si>
    <t>22000663</t>
  </si>
  <si>
    <t>Võ Đức</t>
  </si>
  <si>
    <t>Thành</t>
  </si>
  <si>
    <t>22001723</t>
  </si>
  <si>
    <t>Võ Phan Khả</t>
  </si>
  <si>
    <t>Tiến</t>
  </si>
  <si>
    <t>22001671</t>
  </si>
  <si>
    <t>Trần Ngọc Bích</t>
  </si>
  <si>
    <t>Tin</t>
  </si>
  <si>
    <t>22001386</t>
  </si>
  <si>
    <t>Kiều Ngọc</t>
  </si>
  <si>
    <t>Trâm</t>
  </si>
  <si>
    <t>22000585</t>
  </si>
  <si>
    <t>Thái Bảo</t>
  </si>
  <si>
    <t>Trân</t>
  </si>
  <si>
    <t>22000716</t>
  </si>
  <si>
    <t>Phan Châu Minh</t>
  </si>
  <si>
    <t>Trí</t>
  </si>
  <si>
    <t>22000650</t>
  </si>
  <si>
    <t>Châu Nguyễn Thanh</t>
  </si>
  <si>
    <t>Trúc</t>
  </si>
  <si>
    <t>22001278</t>
  </si>
  <si>
    <t>Đỗ Thanh</t>
  </si>
  <si>
    <t>22001645</t>
  </si>
  <si>
    <t>Huỳnh Đặng Lan</t>
  </si>
  <si>
    <t>Vi</t>
  </si>
  <si>
    <t>22000864</t>
  </si>
  <si>
    <t>Lê Trịnh Hoàng</t>
  </si>
  <si>
    <t>Vũ</t>
  </si>
  <si>
    <t>22001142</t>
  </si>
  <si>
    <t>Lê Thị Thanh</t>
  </si>
  <si>
    <t>Vy</t>
  </si>
  <si>
    <t>22001677</t>
  </si>
  <si>
    <t>Phan Nguyễn Khải</t>
  </si>
  <si>
    <t>Chủ tọa: Ông/Bà Nguyễn Thị Thủy ; Chức vụ: Cố vấn học tập;</t>
  </si>
  <si>
    <t xml:space="preserve">Nguyễn Thị Thủy </t>
  </si>
  <si>
    <t>Hồ Hải Phú</t>
  </si>
  <si>
    <t>Thư ký: Hồ Hải Phú; Chức vụ: Lớp trưởng;</t>
  </si>
  <si>
    <r>
      <rPr>
        <b/>
        <sz val="13"/>
        <rFont val="Times New Roman"/>
        <family val="1"/>
      </rPr>
      <t>Thời gian họp: 8</t>
    </r>
    <r>
      <rPr>
        <sz val="13"/>
        <rFont val="Times New Roman"/>
        <family val="1"/>
      </rPr>
      <t xml:space="preserve"> giờ 00 phút, ngày 01 tháng 8 năm 2025;</t>
    </r>
  </si>
  <si>
    <t>Hiện diện: 30/31 Sinh viên (SV);</t>
  </si>
  <si>
    <t>Vắng: Có phép. 00 SV/ Không có phép 01SV</t>
  </si>
  <si>
    <t xml:space="preserve">          Thư ký thông qua toàn văn biên bản cuộc họp, các thành viên dự họp nhất trí, không có ý kiến gì thêm.
          Cuộc họp kết thúc lúc 9 giờ 30 phút cùng ngày./.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</si>
</sst>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2"/>
      <name val="Times New Roman"/>
      <family val="1"/>
    </font>
    <font>
      <b/>
      <sz val="10"/>
      <name val="Times New Roman"/>
      <family val="1"/>
    </font>
    <font>
      <sz val="13"/>
      <name val="Times New Roman"/>
      <family val="1"/>
    </font>
    <font>
      <i/>
      <sz val="13"/>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8" applyNumberFormat="0" applyBorder="0" applyAlignment="0" applyProtection="0"/>
    <xf numFmtId="0" fontId="8" fillId="21" borderId="9"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0" applyNumberFormat="0" applyFill="0" applyBorder="0" applyAlignment="0" applyProtection="0"/>
    <xf numFmtId="0" fontId="12" fillId="0" borderId="11" applyNumberFormat="0" applyFill="0" applyBorder="0" applyAlignment="0" applyProtection="0"/>
    <xf numFmtId="0" fontId="13" fillId="0" borderId="12" applyNumberFormat="0" applyFill="0" applyBorder="0" applyAlignment="0" applyProtection="0"/>
    <xf numFmtId="0" fontId="13" fillId="0" borderId="0" applyNumberFormat="0" applyFill="0" applyBorder="0" applyAlignment="0" applyProtection="0"/>
    <xf numFmtId="0" fontId="14" fillId="7" borderId="8" applyNumberFormat="0" applyBorder="0" applyAlignment="0" applyProtection="0"/>
    <xf numFmtId="0" fontId="15" fillId="0" borderId="13" applyNumberFormat="0" applyFill="0" applyBorder="0" applyAlignment="0" applyProtection="0"/>
    <xf numFmtId="0" fontId="16" fillId="22" borderId="0" applyNumberFormat="0" applyBorder="0" applyAlignment="0" applyProtection="0"/>
    <xf numFmtId="0" fontId="3" fillId="23" borderId="14" applyNumberFormat="0" applyFont="0" applyBorder="0" applyAlignment="0" applyProtection="0"/>
    <xf numFmtId="0" fontId="17" fillId="20" borderId="15" applyNumberFormat="0" applyBorder="0" applyAlignment="0" applyProtection="0"/>
    <xf numFmtId="0" fontId="18" fillId="0" borderId="0" applyNumberFormat="0" applyFill="0" applyBorder="0" applyAlignment="0" applyProtection="0"/>
    <xf numFmtId="0" fontId="19" fillId="0" borderId="16" applyNumberFormat="0" applyFill="0" applyBorder="0" applyAlignment="0" applyProtection="0"/>
    <xf numFmtId="0" fontId="20" fillId="0" borderId="0" applyNumberFormat="0" applyFill="0" applyBorder="0" applyAlignment="0" applyProtection="0"/>
  </cellStyleXfs>
  <cellXfs count="42">
    <xf numFmtId="0" fontId="0" fillId="0" borderId="0" xfId="0"/>
    <xf numFmtId="0" fontId="1" fillId="0" borderId="0" xfId="0" applyFont="1" applyAlignment="1">
      <alignment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3" fillId="0" borderId="0" xfId="0" applyFont="1" applyAlignment="1">
      <alignment vertical="center"/>
    </xf>
    <xf numFmtId="0" fontId="1" fillId="0" borderId="0" xfId="0" applyFont="1" applyAlignment="1">
      <alignment horizontal="center" vertical="center"/>
    </xf>
    <xf numFmtId="0" fontId="25"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vertical="center" wrapText="1"/>
    </xf>
    <xf numFmtId="0" fontId="25" fillId="0" borderId="0" xfId="0" applyFont="1" applyAlignment="1">
      <alignment horizontal="right" vertical="center"/>
    </xf>
    <xf numFmtId="0" fontId="21" fillId="0" borderId="1" xfId="0" applyFont="1" applyBorder="1" applyAlignment="1">
      <alignment horizontal="center" vertical="center" wrapText="1"/>
    </xf>
    <xf numFmtId="0" fontId="23" fillId="0" borderId="1" xfId="0" quotePrefix="1" applyFont="1" applyBorder="1" applyAlignment="1">
      <alignment horizontal="center" vertical="center"/>
    </xf>
    <xf numFmtId="0" fontId="23" fillId="0" borderId="1" xfId="0" applyFont="1" applyBorder="1" applyAlignment="1">
      <alignment horizontal="center" vertical="center"/>
    </xf>
    <xf numFmtId="9" fontId="23" fillId="0" borderId="1" xfId="0" applyNumberFormat="1" applyFont="1" applyBorder="1" applyAlignment="1">
      <alignment horizontal="center" vertical="center"/>
    </xf>
    <xf numFmtId="0" fontId="23"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3" fillId="0" borderId="1" xfId="0" applyFont="1" applyBorder="1" applyAlignment="1">
      <alignment vertical="center" wrapText="1"/>
    </xf>
    <xf numFmtId="0" fontId="24" fillId="0" borderId="1" xfId="0" applyFont="1" applyBorder="1" applyAlignment="1">
      <alignment horizontal="center" vertical="center" wrapText="1"/>
    </xf>
    <xf numFmtId="0" fontId="1" fillId="0" borderId="0" xfId="0" applyFont="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24"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3" fillId="0" borderId="1" xfId="0" applyFont="1" applyBorder="1" applyAlignment="1">
      <alignment horizontal="center" vertical="center" wrapText="1"/>
    </xf>
    <xf numFmtId="10" fontId="23" fillId="0" borderId="1" xfId="0" applyNumberFormat="1" applyFont="1" applyBorder="1" applyAlignment="1">
      <alignment horizontal="center" vertical="center" wrapText="1"/>
    </xf>
    <xf numFmtId="0" fontId="23" fillId="0" borderId="0" xfId="0" applyFont="1" applyAlignment="1">
      <alignment horizontal="center" vertical="center"/>
    </xf>
    <xf numFmtId="0" fontId="21" fillId="0" borderId="0" xfId="0" applyFont="1" applyAlignment="1">
      <alignment horizontal="center" vertical="center"/>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5" fillId="0" borderId="0" xfId="0" applyFont="1" applyAlignment="1">
      <alignment horizontal="justify" vertical="justify" wrapText="1"/>
    </xf>
    <xf numFmtId="0" fontId="25" fillId="0" borderId="0" xfId="0" applyFont="1" applyAlignment="1">
      <alignment horizontal="left" vertical="center" wrapText="1"/>
    </xf>
    <xf numFmtId="0" fontId="1" fillId="0" borderId="0" xfId="0" applyFont="1" applyAlignment="1">
      <alignment horizontal="left" vertical="center"/>
    </xf>
    <xf numFmtId="0" fontId="26" fillId="0" borderId="0" xfId="0" applyFont="1" applyAlignment="1">
      <alignment horizontal="center" vertical="center"/>
    </xf>
    <xf numFmtId="0" fontId="22" fillId="0" borderId="0" xfId="0" applyFont="1" applyAlignment="1">
      <alignment horizontal="justify" wrapText="1"/>
    </xf>
    <xf numFmtId="0" fontId="25" fillId="0" borderId="0" xfId="0" applyFont="1" applyAlignment="1">
      <alignment horizontal="justify"/>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7327</xdr:colOff>
      <xdr:row>3</xdr:row>
      <xdr:rowOff>205153</xdr:rowOff>
    </xdr:from>
    <xdr:to>
      <xdr:col>2</xdr:col>
      <xdr:colOff>981808</xdr:colOff>
      <xdr:row>3</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7332</xdr:colOff>
      <xdr:row>3</xdr:row>
      <xdr:rowOff>5130</xdr:rowOff>
    </xdr:from>
    <xdr:to>
      <xdr:col>8</xdr:col>
      <xdr:colOff>190500</xdr:colOff>
      <xdr:row>3</xdr:row>
      <xdr:rowOff>5131</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93507" y="414705"/>
          <a:ext cx="189766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2"/>
  <sheetViews>
    <sheetView tabSelected="1" topLeftCell="A18" zoomScaleNormal="100" workbookViewId="0">
      <selection activeCell="S29" sqref="S29"/>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7.7109375" style="10" customWidth="1"/>
    <col min="7" max="7" width="9.28515625" style="10" customWidth="1"/>
    <col min="8" max="8" width="8.7109375" style="10" customWidth="1"/>
    <col min="9" max="9" width="12" style="7" customWidth="1"/>
    <col min="10" max="16384" width="9.140625" style="7"/>
  </cols>
  <sheetData>
    <row r="1" spans="1:9" ht="9.75" customHeight="1" x14ac:dyDescent="0.25"/>
    <row r="2" spans="1:9" s="5" customFormat="1" ht="15.75" x14ac:dyDescent="0.25">
      <c r="A2" s="32" t="s">
        <v>2</v>
      </c>
      <c r="B2" s="32"/>
      <c r="C2" s="32"/>
      <c r="D2" s="32"/>
      <c r="E2" s="3" t="s">
        <v>0</v>
      </c>
      <c r="F2" s="3"/>
      <c r="G2" s="3"/>
      <c r="H2" s="4"/>
      <c r="I2" s="3"/>
    </row>
    <row r="3" spans="1:9" s="5" customFormat="1" x14ac:dyDescent="0.25">
      <c r="A3" s="32" t="s">
        <v>3</v>
      </c>
      <c r="B3" s="32"/>
      <c r="C3" s="32"/>
      <c r="D3" s="32"/>
      <c r="E3" s="22" t="s">
        <v>1</v>
      </c>
      <c r="F3" s="22"/>
      <c r="G3" s="22"/>
      <c r="H3" s="22"/>
      <c r="I3" s="22"/>
    </row>
    <row r="4" spans="1:9" s="5" customFormat="1" x14ac:dyDescent="0.25">
      <c r="A4" s="33" t="s">
        <v>71</v>
      </c>
      <c r="B4" s="33"/>
      <c r="C4" s="33"/>
      <c r="D4" s="33"/>
      <c r="E4" s="3"/>
      <c r="F4" s="22"/>
      <c r="G4" s="22"/>
      <c r="H4" s="22"/>
      <c r="I4" s="22"/>
    </row>
    <row r="5" spans="1:9" s="5" customFormat="1" x14ac:dyDescent="0.25">
      <c r="A5" s="4"/>
      <c r="B5" s="4"/>
      <c r="C5" s="4"/>
      <c r="D5" s="4"/>
      <c r="E5" s="4"/>
      <c r="F5" s="6"/>
      <c r="G5" s="6"/>
      <c r="H5" s="6"/>
      <c r="I5" s="6"/>
    </row>
    <row r="6" spans="1:9" ht="23.25" customHeight="1" x14ac:dyDescent="0.25">
      <c r="A6" s="22" t="s">
        <v>4</v>
      </c>
      <c r="B6" s="22"/>
      <c r="C6" s="22"/>
      <c r="D6" s="22"/>
      <c r="E6" s="22"/>
      <c r="F6" s="22"/>
      <c r="G6" s="22"/>
      <c r="H6" s="22"/>
      <c r="I6" s="22"/>
    </row>
    <row r="7" spans="1:9" s="1" customFormat="1" ht="18.75" customHeight="1" x14ac:dyDescent="0.25">
      <c r="B7" s="1" t="s">
        <v>74</v>
      </c>
      <c r="D7" s="6" t="s">
        <v>70</v>
      </c>
      <c r="F7" s="8" t="s">
        <v>69</v>
      </c>
      <c r="H7" s="6"/>
    </row>
    <row r="8" spans="1:9" s="1" customFormat="1" ht="8.25" customHeight="1" x14ac:dyDescent="0.25">
      <c r="D8" s="6"/>
      <c r="E8" s="6"/>
      <c r="F8" s="6"/>
      <c r="G8" s="6"/>
      <c r="H8" s="6"/>
    </row>
    <row r="9" spans="1:9" ht="21.75" customHeight="1" x14ac:dyDescent="0.25">
      <c r="A9" s="9" t="s">
        <v>5</v>
      </c>
      <c r="B9" s="7" t="s">
        <v>170</v>
      </c>
    </row>
    <row r="10" spans="1:9" ht="21.75" customHeight="1" x14ac:dyDescent="0.25">
      <c r="A10" s="9" t="s">
        <v>6</v>
      </c>
      <c r="B10" s="38" t="s">
        <v>65</v>
      </c>
      <c r="C10" s="38"/>
      <c r="D10" s="38"/>
      <c r="E10" s="38"/>
      <c r="F10" s="38"/>
    </row>
    <row r="11" spans="1:9" ht="21.75" customHeight="1" x14ac:dyDescent="0.25">
      <c r="A11" s="9" t="s">
        <v>7</v>
      </c>
      <c r="B11" s="1" t="s">
        <v>8</v>
      </c>
    </row>
    <row r="12" spans="1:9" ht="22.5" customHeight="1" x14ac:dyDescent="0.25">
      <c r="A12" s="9"/>
      <c r="B12" s="7" t="s">
        <v>166</v>
      </c>
    </row>
    <row r="13" spans="1:9" ht="22.5" customHeight="1" x14ac:dyDescent="0.25">
      <c r="A13" s="9"/>
      <c r="B13" s="7" t="s">
        <v>169</v>
      </c>
    </row>
    <row r="14" spans="1:9" ht="22.5" customHeight="1" x14ac:dyDescent="0.25">
      <c r="A14" s="9"/>
      <c r="B14" s="7" t="s">
        <v>75</v>
      </c>
      <c r="H14" s="10" t="s">
        <v>66</v>
      </c>
    </row>
    <row r="15" spans="1:9" ht="22.5" customHeight="1" x14ac:dyDescent="0.25">
      <c r="A15" s="9"/>
      <c r="B15" s="7" t="s">
        <v>171</v>
      </c>
    </row>
    <row r="16" spans="1:9" ht="28.5" customHeight="1" x14ac:dyDescent="0.25">
      <c r="A16" s="9"/>
      <c r="B16" s="37" t="s">
        <v>172</v>
      </c>
      <c r="C16" s="37"/>
      <c r="D16" s="37"/>
      <c r="E16" s="37"/>
      <c r="F16" s="37"/>
      <c r="G16" s="37"/>
      <c r="H16" s="37"/>
      <c r="I16" s="37"/>
    </row>
    <row r="17" spans="1:10" x14ac:dyDescent="0.25">
      <c r="A17" s="9" t="s">
        <v>10</v>
      </c>
      <c r="B17" s="1" t="s">
        <v>9</v>
      </c>
    </row>
    <row r="18" spans="1:10" ht="60.75" customHeight="1" x14ac:dyDescent="0.25">
      <c r="A18" s="36" t="s">
        <v>11</v>
      </c>
      <c r="B18" s="36"/>
      <c r="C18" s="36"/>
      <c r="D18" s="36"/>
      <c r="E18" s="36"/>
      <c r="F18" s="36"/>
      <c r="G18" s="36"/>
      <c r="H18" s="36"/>
      <c r="I18" s="36"/>
      <c r="J18" s="11"/>
    </row>
    <row r="19" spans="1:10" ht="9" customHeight="1" x14ac:dyDescent="0.25">
      <c r="A19" s="12"/>
    </row>
    <row r="20" spans="1:10" ht="23.25" customHeight="1" x14ac:dyDescent="0.25">
      <c r="A20" s="29" t="s">
        <v>12</v>
      </c>
      <c r="B20" s="29" t="s">
        <v>13</v>
      </c>
      <c r="C20" s="23" t="s">
        <v>14</v>
      </c>
      <c r="D20" s="24"/>
      <c r="E20" s="34" t="s">
        <v>15</v>
      </c>
      <c r="F20" s="28" t="s">
        <v>16</v>
      </c>
      <c r="G20" s="28"/>
      <c r="H20" s="28"/>
      <c r="I20" s="29" t="s">
        <v>19</v>
      </c>
    </row>
    <row r="21" spans="1:10" ht="36" customHeight="1" x14ac:dyDescent="0.25">
      <c r="A21" s="29"/>
      <c r="B21" s="29"/>
      <c r="C21" s="25"/>
      <c r="D21" s="26"/>
      <c r="E21" s="35"/>
      <c r="F21" s="13" t="s">
        <v>17</v>
      </c>
      <c r="G21" s="13" t="s">
        <v>18</v>
      </c>
      <c r="H21" s="21" t="s">
        <v>64</v>
      </c>
      <c r="I21" s="29"/>
    </row>
    <row r="22" spans="1:10" ht="15.75" customHeight="1" x14ac:dyDescent="0.25">
      <c r="A22" s="14" t="s">
        <v>32</v>
      </c>
      <c r="B22" s="2" t="s">
        <v>76</v>
      </c>
      <c r="C22" s="18" t="s">
        <v>77</v>
      </c>
      <c r="D22" s="19" t="s">
        <v>78</v>
      </c>
      <c r="E22" s="15">
        <v>82</v>
      </c>
      <c r="F22" s="15">
        <v>81</v>
      </c>
      <c r="G22" s="15" t="str">
        <f>IF(F22=0,"KXL",IF(F22&lt;50,"Yếu",IF(F22&lt;70,"TB",IF(F22&lt;80,"Khá",IF(F22&lt;90,"Tốt","Xuất sắc")))))</f>
        <v>Tốt</v>
      </c>
      <c r="H22" s="16">
        <v>1</v>
      </c>
      <c r="I22" s="15"/>
    </row>
    <row r="23" spans="1:10" ht="15.75" customHeight="1" x14ac:dyDescent="0.25">
      <c r="A23" s="14" t="s">
        <v>33</v>
      </c>
      <c r="B23" s="2" t="s">
        <v>79</v>
      </c>
      <c r="C23" s="18" t="s">
        <v>80</v>
      </c>
      <c r="D23" s="19" t="s">
        <v>81</v>
      </c>
      <c r="E23" s="15">
        <v>85</v>
      </c>
      <c r="F23" s="15">
        <v>79</v>
      </c>
      <c r="G23" s="15" t="str">
        <f t="shared" ref="G23:G52" si="0">IF(F23=0,"KXL",IF(F23&lt;50,"Yếu",IF(F23&lt;70,"TB",IF(F23&lt;80,"Khá",IF(F23&lt;90,"Tốt","Xuất sắc")))))</f>
        <v>Khá</v>
      </c>
      <c r="H23" s="16">
        <v>1</v>
      </c>
      <c r="I23" s="15"/>
    </row>
    <row r="24" spans="1:10" ht="15.75" customHeight="1" x14ac:dyDescent="0.25">
      <c r="A24" s="14" t="s">
        <v>34</v>
      </c>
      <c r="B24" s="2" t="s">
        <v>82</v>
      </c>
      <c r="C24" s="18" t="s">
        <v>83</v>
      </c>
      <c r="D24" s="19" t="s">
        <v>84</v>
      </c>
      <c r="E24" s="15">
        <v>78</v>
      </c>
      <c r="F24" s="15">
        <v>77</v>
      </c>
      <c r="G24" s="15" t="str">
        <f t="shared" si="0"/>
        <v>Khá</v>
      </c>
      <c r="H24" s="16">
        <v>1</v>
      </c>
      <c r="I24" s="15"/>
    </row>
    <row r="25" spans="1:10" ht="15.75" customHeight="1" x14ac:dyDescent="0.25">
      <c r="A25" s="14" t="s">
        <v>35</v>
      </c>
      <c r="B25" s="2" t="s">
        <v>85</v>
      </c>
      <c r="C25" s="18" t="s">
        <v>86</v>
      </c>
      <c r="D25" s="19" t="s">
        <v>87</v>
      </c>
      <c r="E25" s="15">
        <v>95</v>
      </c>
      <c r="F25" s="15">
        <v>92</v>
      </c>
      <c r="G25" s="15" t="str">
        <f t="shared" si="0"/>
        <v>Xuất sắc</v>
      </c>
      <c r="H25" s="16">
        <v>1</v>
      </c>
      <c r="I25" s="15"/>
    </row>
    <row r="26" spans="1:10" ht="15.75" customHeight="1" x14ac:dyDescent="0.25">
      <c r="A26" s="14" t="s">
        <v>37</v>
      </c>
      <c r="B26" s="2" t="s">
        <v>88</v>
      </c>
      <c r="C26" s="18" t="s">
        <v>89</v>
      </c>
      <c r="D26" s="19" t="s">
        <v>90</v>
      </c>
      <c r="E26" s="15">
        <v>98</v>
      </c>
      <c r="F26" s="15">
        <v>96</v>
      </c>
      <c r="G26" s="15" t="str">
        <f t="shared" si="0"/>
        <v>Xuất sắc</v>
      </c>
      <c r="H26" s="16">
        <v>1</v>
      </c>
      <c r="I26" s="15"/>
    </row>
    <row r="27" spans="1:10" ht="15.75" customHeight="1" x14ac:dyDescent="0.25">
      <c r="A27" s="14" t="s">
        <v>38</v>
      </c>
      <c r="B27" s="2" t="s">
        <v>91</v>
      </c>
      <c r="C27" s="18" t="s">
        <v>92</v>
      </c>
      <c r="D27" s="19" t="s">
        <v>93</v>
      </c>
      <c r="E27" s="15">
        <v>90</v>
      </c>
      <c r="F27" s="15">
        <v>90</v>
      </c>
      <c r="G27" s="15" t="str">
        <f t="shared" si="0"/>
        <v>Xuất sắc</v>
      </c>
      <c r="H27" s="16">
        <v>1</v>
      </c>
      <c r="I27" s="15"/>
    </row>
    <row r="28" spans="1:10" ht="15.75" customHeight="1" x14ac:dyDescent="0.25">
      <c r="A28" s="14" t="s">
        <v>39</v>
      </c>
      <c r="B28" s="2" t="s">
        <v>94</v>
      </c>
      <c r="C28" s="18" t="s">
        <v>95</v>
      </c>
      <c r="D28" s="19" t="s">
        <v>96</v>
      </c>
      <c r="E28" s="15">
        <v>80</v>
      </c>
      <c r="F28" s="15">
        <v>77</v>
      </c>
      <c r="G28" s="15" t="str">
        <f t="shared" si="0"/>
        <v>Khá</v>
      </c>
      <c r="H28" s="16">
        <v>1</v>
      </c>
      <c r="I28" s="15"/>
    </row>
    <row r="29" spans="1:10" ht="15.75" customHeight="1" x14ac:dyDescent="0.25">
      <c r="A29" s="14" t="s">
        <v>40</v>
      </c>
      <c r="B29" s="2" t="s">
        <v>97</v>
      </c>
      <c r="C29" s="18" t="s">
        <v>98</v>
      </c>
      <c r="D29" s="19" t="s">
        <v>99</v>
      </c>
      <c r="E29" s="15">
        <v>84</v>
      </c>
      <c r="F29" s="15">
        <v>81</v>
      </c>
      <c r="G29" s="15" t="str">
        <f t="shared" si="0"/>
        <v>Tốt</v>
      </c>
      <c r="H29" s="16">
        <v>1</v>
      </c>
      <c r="I29" s="15"/>
    </row>
    <row r="30" spans="1:10" ht="15.75" customHeight="1" x14ac:dyDescent="0.25">
      <c r="A30" s="14" t="s">
        <v>41</v>
      </c>
      <c r="B30" s="2" t="s">
        <v>100</v>
      </c>
      <c r="C30" s="18" t="s">
        <v>101</v>
      </c>
      <c r="D30" s="19" t="s">
        <v>102</v>
      </c>
      <c r="E30" s="15">
        <v>87</v>
      </c>
      <c r="F30" s="15">
        <v>86</v>
      </c>
      <c r="G30" s="15" t="str">
        <f t="shared" si="0"/>
        <v>Tốt</v>
      </c>
      <c r="H30" s="16">
        <v>1</v>
      </c>
      <c r="I30" s="15"/>
    </row>
    <row r="31" spans="1:10" ht="15.75" customHeight="1" x14ac:dyDescent="0.25">
      <c r="A31" s="14" t="s">
        <v>42</v>
      </c>
      <c r="B31" s="2" t="s">
        <v>103</v>
      </c>
      <c r="C31" s="18" t="s">
        <v>104</v>
      </c>
      <c r="D31" s="19" t="s">
        <v>105</v>
      </c>
      <c r="E31" s="15">
        <v>86</v>
      </c>
      <c r="F31" s="15">
        <v>85</v>
      </c>
      <c r="G31" s="15" t="str">
        <f t="shared" si="0"/>
        <v>Tốt</v>
      </c>
      <c r="H31" s="16">
        <v>1</v>
      </c>
      <c r="I31" s="15"/>
    </row>
    <row r="32" spans="1:10" ht="15.75" customHeight="1" x14ac:dyDescent="0.25">
      <c r="A32" s="14" t="s">
        <v>43</v>
      </c>
      <c r="B32" s="2" t="s">
        <v>106</v>
      </c>
      <c r="C32" s="18" t="s">
        <v>107</v>
      </c>
      <c r="D32" s="19" t="s">
        <v>105</v>
      </c>
      <c r="E32" s="15">
        <v>80</v>
      </c>
      <c r="F32" s="15">
        <v>79</v>
      </c>
      <c r="G32" s="15" t="str">
        <f t="shared" si="0"/>
        <v>Khá</v>
      </c>
      <c r="H32" s="16">
        <v>1</v>
      </c>
      <c r="I32" s="15"/>
    </row>
    <row r="33" spans="1:9" ht="15.75" customHeight="1" x14ac:dyDescent="0.25">
      <c r="A33" s="14" t="s">
        <v>44</v>
      </c>
      <c r="B33" s="2" t="s">
        <v>108</v>
      </c>
      <c r="C33" s="18" t="s">
        <v>109</v>
      </c>
      <c r="D33" s="19" t="s">
        <v>110</v>
      </c>
      <c r="E33" s="15">
        <v>92</v>
      </c>
      <c r="F33" s="15">
        <v>90</v>
      </c>
      <c r="G33" s="15" t="str">
        <f t="shared" si="0"/>
        <v>Xuất sắc</v>
      </c>
      <c r="H33" s="16">
        <v>1</v>
      </c>
      <c r="I33" s="15"/>
    </row>
    <row r="34" spans="1:9" ht="15.75" customHeight="1" x14ac:dyDescent="0.25">
      <c r="A34" s="14" t="s">
        <v>45</v>
      </c>
      <c r="B34" s="2" t="s">
        <v>111</v>
      </c>
      <c r="C34" s="18" t="s">
        <v>112</v>
      </c>
      <c r="D34" s="19" t="s">
        <v>113</v>
      </c>
      <c r="E34" s="15">
        <v>60</v>
      </c>
      <c r="F34" s="15">
        <v>56</v>
      </c>
      <c r="G34" s="15" t="str">
        <f t="shared" si="0"/>
        <v>TB</v>
      </c>
      <c r="H34" s="16">
        <v>1</v>
      </c>
      <c r="I34" s="15"/>
    </row>
    <row r="35" spans="1:9" ht="15.75" customHeight="1" x14ac:dyDescent="0.25">
      <c r="A35" s="14" t="s">
        <v>46</v>
      </c>
      <c r="B35" s="2" t="s">
        <v>114</v>
      </c>
      <c r="C35" s="18" t="s">
        <v>115</v>
      </c>
      <c r="D35" s="19" t="s">
        <v>116</v>
      </c>
      <c r="E35" s="15">
        <v>84</v>
      </c>
      <c r="F35" s="15">
        <v>81</v>
      </c>
      <c r="G35" s="15" t="str">
        <f t="shared" si="0"/>
        <v>Tốt</v>
      </c>
      <c r="H35" s="16">
        <v>1</v>
      </c>
      <c r="I35" s="15"/>
    </row>
    <row r="36" spans="1:9" ht="15.75" customHeight="1" x14ac:dyDescent="0.25">
      <c r="A36" s="14" t="s">
        <v>47</v>
      </c>
      <c r="B36" s="2" t="s">
        <v>117</v>
      </c>
      <c r="C36" s="18" t="s">
        <v>118</v>
      </c>
      <c r="D36" s="19" t="s">
        <v>119</v>
      </c>
      <c r="E36" s="15">
        <v>80</v>
      </c>
      <c r="F36" s="15">
        <v>77</v>
      </c>
      <c r="G36" s="15" t="str">
        <f t="shared" si="0"/>
        <v>Khá</v>
      </c>
      <c r="H36" s="16">
        <v>1</v>
      </c>
      <c r="I36" s="15"/>
    </row>
    <row r="37" spans="1:9" ht="15.75" customHeight="1" x14ac:dyDescent="0.25">
      <c r="A37" s="14" t="s">
        <v>48</v>
      </c>
      <c r="B37" s="2" t="s">
        <v>120</v>
      </c>
      <c r="C37" s="18" t="s">
        <v>121</v>
      </c>
      <c r="D37" s="19" t="s">
        <v>122</v>
      </c>
      <c r="E37" s="15">
        <v>86</v>
      </c>
      <c r="F37" s="15">
        <v>81</v>
      </c>
      <c r="G37" s="15" t="str">
        <f t="shared" si="0"/>
        <v>Tốt</v>
      </c>
      <c r="H37" s="16">
        <v>1</v>
      </c>
      <c r="I37" s="15"/>
    </row>
    <row r="38" spans="1:9" ht="15.75" customHeight="1" x14ac:dyDescent="0.25">
      <c r="A38" s="14" t="s">
        <v>49</v>
      </c>
      <c r="B38" s="2" t="s">
        <v>123</v>
      </c>
      <c r="C38" s="18" t="s">
        <v>124</v>
      </c>
      <c r="D38" s="19" t="s">
        <v>125</v>
      </c>
      <c r="E38" s="15">
        <v>96</v>
      </c>
      <c r="F38" s="15">
        <v>96</v>
      </c>
      <c r="G38" s="15" t="str">
        <f t="shared" si="0"/>
        <v>Xuất sắc</v>
      </c>
      <c r="H38" s="16">
        <v>1</v>
      </c>
      <c r="I38" s="15"/>
    </row>
    <row r="39" spans="1:9" ht="15.75" customHeight="1" x14ac:dyDescent="0.25">
      <c r="A39" s="14" t="s">
        <v>50</v>
      </c>
      <c r="B39" s="2" t="s">
        <v>126</v>
      </c>
      <c r="C39" s="18" t="s">
        <v>127</v>
      </c>
      <c r="D39" s="19" t="s">
        <v>128</v>
      </c>
      <c r="E39" s="15">
        <v>81</v>
      </c>
      <c r="F39" s="15">
        <v>79</v>
      </c>
      <c r="G39" s="15" t="str">
        <f t="shared" si="0"/>
        <v>Khá</v>
      </c>
      <c r="H39" s="16">
        <v>1</v>
      </c>
      <c r="I39" s="15"/>
    </row>
    <row r="40" spans="1:9" ht="15.75" customHeight="1" x14ac:dyDescent="0.25">
      <c r="A40" s="14" t="s">
        <v>51</v>
      </c>
      <c r="B40" s="2" t="s">
        <v>129</v>
      </c>
      <c r="C40" s="18" t="s">
        <v>130</v>
      </c>
      <c r="D40" s="19" t="s">
        <v>131</v>
      </c>
      <c r="E40" s="15">
        <v>82</v>
      </c>
      <c r="F40" s="15">
        <v>79</v>
      </c>
      <c r="G40" s="15" t="str">
        <f t="shared" si="0"/>
        <v>Khá</v>
      </c>
      <c r="H40" s="16">
        <v>1</v>
      </c>
      <c r="I40" s="15"/>
    </row>
    <row r="41" spans="1:9" ht="15.75" customHeight="1" x14ac:dyDescent="0.25">
      <c r="A41" s="14" t="s">
        <v>52</v>
      </c>
      <c r="B41" s="2" t="s">
        <v>132</v>
      </c>
      <c r="C41" s="18" t="s">
        <v>133</v>
      </c>
      <c r="D41" s="19" t="s">
        <v>134</v>
      </c>
      <c r="E41" s="15">
        <v>75</v>
      </c>
      <c r="F41" s="15">
        <v>73</v>
      </c>
      <c r="G41" s="15" t="str">
        <f t="shared" si="0"/>
        <v>Khá</v>
      </c>
      <c r="H41" s="16">
        <v>1</v>
      </c>
      <c r="I41" s="15"/>
    </row>
    <row r="42" spans="1:9" ht="15.75" customHeight="1" x14ac:dyDescent="0.25">
      <c r="A42" s="14" t="s">
        <v>53</v>
      </c>
      <c r="B42" s="2" t="s">
        <v>135</v>
      </c>
      <c r="C42" s="18" t="s">
        <v>136</v>
      </c>
      <c r="D42" s="19" t="s">
        <v>137</v>
      </c>
      <c r="E42" s="15">
        <v>68</v>
      </c>
      <c r="F42" s="15">
        <v>67</v>
      </c>
      <c r="G42" s="15" t="str">
        <f t="shared" si="0"/>
        <v>TB</v>
      </c>
      <c r="H42" s="16">
        <v>1</v>
      </c>
      <c r="I42" s="15"/>
    </row>
    <row r="43" spans="1:9" ht="15.75" customHeight="1" x14ac:dyDescent="0.25">
      <c r="A43" s="14" t="s">
        <v>54</v>
      </c>
      <c r="B43" s="2" t="s">
        <v>138</v>
      </c>
      <c r="C43" s="18" t="s">
        <v>139</v>
      </c>
      <c r="D43" s="19" t="s">
        <v>140</v>
      </c>
      <c r="E43" s="15">
        <v>83</v>
      </c>
      <c r="F43" s="15">
        <v>81</v>
      </c>
      <c r="G43" s="15" t="str">
        <f t="shared" si="0"/>
        <v>Tốt</v>
      </c>
      <c r="H43" s="16">
        <v>1</v>
      </c>
      <c r="I43" s="15"/>
    </row>
    <row r="44" spans="1:9" ht="15.75" customHeight="1" x14ac:dyDescent="0.25">
      <c r="A44" s="14" t="s">
        <v>55</v>
      </c>
      <c r="B44" s="2" t="s">
        <v>141</v>
      </c>
      <c r="C44" s="18" t="s">
        <v>142</v>
      </c>
      <c r="D44" s="19" t="s">
        <v>143</v>
      </c>
      <c r="E44" s="15">
        <v>88</v>
      </c>
      <c r="F44" s="15">
        <v>85</v>
      </c>
      <c r="G44" s="15" t="str">
        <f t="shared" si="0"/>
        <v>Tốt</v>
      </c>
      <c r="H44" s="16">
        <v>1</v>
      </c>
      <c r="I44" s="15"/>
    </row>
    <row r="45" spans="1:9" ht="15.75" customHeight="1" x14ac:dyDescent="0.25">
      <c r="A45" s="14" t="s">
        <v>56</v>
      </c>
      <c r="B45" s="2" t="s">
        <v>144</v>
      </c>
      <c r="C45" s="18" t="s">
        <v>145</v>
      </c>
      <c r="D45" s="19" t="s">
        <v>146</v>
      </c>
      <c r="E45" s="15">
        <v>92</v>
      </c>
      <c r="F45" s="15">
        <v>92</v>
      </c>
      <c r="G45" s="15" t="str">
        <f t="shared" si="0"/>
        <v>Xuất sắc</v>
      </c>
      <c r="H45" s="16">
        <v>1</v>
      </c>
      <c r="I45" s="15"/>
    </row>
    <row r="46" spans="1:9" ht="15.75" customHeight="1" x14ac:dyDescent="0.25">
      <c r="A46" s="14" t="s">
        <v>57</v>
      </c>
      <c r="B46" s="2" t="s">
        <v>147</v>
      </c>
      <c r="C46" s="18" t="s">
        <v>148</v>
      </c>
      <c r="D46" s="19" t="s">
        <v>149</v>
      </c>
      <c r="E46" s="15">
        <v>80</v>
      </c>
      <c r="F46" s="15">
        <v>79</v>
      </c>
      <c r="G46" s="15" t="str">
        <f t="shared" si="0"/>
        <v>Khá</v>
      </c>
      <c r="H46" s="16">
        <v>1</v>
      </c>
      <c r="I46" s="15"/>
    </row>
    <row r="47" spans="1:9" ht="15.75" customHeight="1" x14ac:dyDescent="0.25">
      <c r="A47" s="14" t="s">
        <v>58</v>
      </c>
      <c r="B47" s="2" t="s">
        <v>150</v>
      </c>
      <c r="C47" s="18" t="s">
        <v>151</v>
      </c>
      <c r="D47" s="19" t="s">
        <v>152</v>
      </c>
      <c r="E47" s="15">
        <v>96</v>
      </c>
      <c r="F47" s="15">
        <v>94</v>
      </c>
      <c r="G47" s="15" t="str">
        <f t="shared" si="0"/>
        <v>Xuất sắc</v>
      </c>
      <c r="H47" s="16">
        <v>1</v>
      </c>
      <c r="I47" s="15"/>
    </row>
    <row r="48" spans="1:9" ht="15.75" customHeight="1" x14ac:dyDescent="0.25">
      <c r="A48" s="14" t="s">
        <v>59</v>
      </c>
      <c r="B48" s="2" t="s">
        <v>153</v>
      </c>
      <c r="C48" s="18" t="s">
        <v>154</v>
      </c>
      <c r="D48" s="19" t="s">
        <v>152</v>
      </c>
      <c r="E48" s="15">
        <v>80</v>
      </c>
      <c r="F48" s="15">
        <v>81</v>
      </c>
      <c r="G48" s="15" t="str">
        <f t="shared" si="0"/>
        <v>Tốt</v>
      </c>
      <c r="H48" s="16">
        <v>1</v>
      </c>
      <c r="I48" s="15"/>
    </row>
    <row r="49" spans="1:10" ht="15.75" customHeight="1" x14ac:dyDescent="0.25">
      <c r="A49" s="14" t="s">
        <v>60</v>
      </c>
      <c r="B49" s="2" t="s">
        <v>155</v>
      </c>
      <c r="C49" s="18" t="s">
        <v>156</v>
      </c>
      <c r="D49" s="19" t="s">
        <v>157</v>
      </c>
      <c r="E49" s="15">
        <v>82</v>
      </c>
      <c r="F49" s="15">
        <v>79</v>
      </c>
      <c r="G49" s="15" t="str">
        <f t="shared" si="0"/>
        <v>Khá</v>
      </c>
      <c r="H49" s="16">
        <v>1</v>
      </c>
      <c r="I49" s="15"/>
    </row>
    <row r="50" spans="1:10" ht="15.75" customHeight="1" x14ac:dyDescent="0.25">
      <c r="A50" s="14" t="s">
        <v>61</v>
      </c>
      <c r="B50" s="2" t="s">
        <v>158</v>
      </c>
      <c r="C50" s="18" t="s">
        <v>159</v>
      </c>
      <c r="D50" s="19" t="s">
        <v>160</v>
      </c>
      <c r="E50" s="15">
        <v>83</v>
      </c>
      <c r="F50" s="15">
        <v>81</v>
      </c>
      <c r="G50" s="15" t="str">
        <f t="shared" si="0"/>
        <v>Tốt</v>
      </c>
      <c r="H50" s="16">
        <v>1</v>
      </c>
      <c r="I50" s="15"/>
    </row>
    <row r="51" spans="1:10" ht="15.75" customHeight="1" x14ac:dyDescent="0.25">
      <c r="A51" s="14" t="s">
        <v>62</v>
      </c>
      <c r="B51" s="2" t="s">
        <v>161</v>
      </c>
      <c r="C51" s="18" t="s">
        <v>162</v>
      </c>
      <c r="D51" s="19" t="s">
        <v>163</v>
      </c>
      <c r="E51" s="15">
        <v>79</v>
      </c>
      <c r="F51" s="15">
        <v>79</v>
      </c>
      <c r="G51" s="15" t="str">
        <f t="shared" si="0"/>
        <v>Khá</v>
      </c>
      <c r="H51" s="16">
        <v>1</v>
      </c>
      <c r="I51" s="15"/>
    </row>
    <row r="52" spans="1:10" ht="15.75" customHeight="1" x14ac:dyDescent="0.25">
      <c r="A52" s="14" t="s">
        <v>63</v>
      </c>
      <c r="B52" s="2" t="s">
        <v>164</v>
      </c>
      <c r="C52" s="18" t="s">
        <v>165</v>
      </c>
      <c r="D52" s="19" t="s">
        <v>163</v>
      </c>
      <c r="E52" s="15">
        <v>79</v>
      </c>
      <c r="F52" s="15">
        <v>77</v>
      </c>
      <c r="G52" s="15" t="str">
        <f t="shared" si="0"/>
        <v>Khá</v>
      </c>
      <c r="H52" s="16">
        <v>1</v>
      </c>
      <c r="I52" s="15"/>
    </row>
    <row r="53" spans="1:10" ht="10.5" customHeight="1" x14ac:dyDescent="0.25"/>
    <row r="54" spans="1:10" s="5" customFormat="1" ht="26.25" customHeight="1" x14ac:dyDescent="0.25">
      <c r="B54" s="7" t="s">
        <v>20</v>
      </c>
      <c r="D54" s="17"/>
      <c r="E54" s="17"/>
      <c r="F54" s="17"/>
      <c r="G54" s="17"/>
      <c r="H54" s="17"/>
    </row>
    <row r="55" spans="1:10" s="5" customFormat="1" ht="19.5" customHeight="1" x14ac:dyDescent="0.25">
      <c r="C55" s="13" t="s">
        <v>21</v>
      </c>
      <c r="D55" s="29" t="s">
        <v>22</v>
      </c>
      <c r="E55" s="29"/>
      <c r="F55" s="29" t="s">
        <v>23</v>
      </c>
      <c r="G55" s="29"/>
      <c r="H55" s="17"/>
    </row>
    <row r="56" spans="1:10" s="5" customFormat="1" ht="15.75" x14ac:dyDescent="0.25">
      <c r="C56" s="20" t="s">
        <v>24</v>
      </c>
      <c r="D56" s="30">
        <f>COUNTIF($G$22:$G$52,"Xuất sắc")</f>
        <v>7</v>
      </c>
      <c r="E56" s="30"/>
      <c r="F56" s="31">
        <f t="shared" ref="F56:F61" si="1">D56/$A$52</f>
        <v>0.22580645161290322</v>
      </c>
      <c r="G56" s="31"/>
      <c r="H56" s="17"/>
    </row>
    <row r="57" spans="1:10" s="5" customFormat="1" ht="15.75" x14ac:dyDescent="0.25">
      <c r="C57" s="20" t="s">
        <v>25</v>
      </c>
      <c r="D57" s="30">
        <f>COUNTIF($G$22:$G$52,"Tốt")</f>
        <v>10</v>
      </c>
      <c r="E57" s="30"/>
      <c r="F57" s="31">
        <f t="shared" si="1"/>
        <v>0.32258064516129031</v>
      </c>
      <c r="G57" s="31"/>
      <c r="H57" s="17"/>
    </row>
    <row r="58" spans="1:10" s="5" customFormat="1" ht="15.75" x14ac:dyDescent="0.25">
      <c r="C58" s="20" t="s">
        <v>26</v>
      </c>
      <c r="D58" s="30">
        <f>COUNTIF($G$22:$G$52,"Khá")</f>
        <v>12</v>
      </c>
      <c r="E58" s="30"/>
      <c r="F58" s="31">
        <f t="shared" si="1"/>
        <v>0.38709677419354838</v>
      </c>
      <c r="G58" s="31"/>
      <c r="H58" s="17"/>
    </row>
    <row r="59" spans="1:10" s="5" customFormat="1" ht="15.75" x14ac:dyDescent="0.25">
      <c r="C59" s="20" t="s">
        <v>27</v>
      </c>
      <c r="D59" s="30">
        <f>COUNTIF($G$22:$G$52,"TB")</f>
        <v>2</v>
      </c>
      <c r="E59" s="30"/>
      <c r="F59" s="31">
        <f t="shared" si="1"/>
        <v>6.4516129032258063E-2</v>
      </c>
      <c r="G59" s="31"/>
      <c r="H59" s="17"/>
    </row>
    <row r="60" spans="1:10" s="5" customFormat="1" ht="15.75" x14ac:dyDescent="0.25">
      <c r="C60" s="20" t="s">
        <v>28</v>
      </c>
      <c r="D60" s="30">
        <f>COUNTIF($G$22:$G$52,"Yếu")</f>
        <v>0</v>
      </c>
      <c r="E60" s="30"/>
      <c r="F60" s="31">
        <f t="shared" si="1"/>
        <v>0</v>
      </c>
      <c r="G60" s="31"/>
      <c r="H60" s="17"/>
    </row>
    <row r="61" spans="1:10" s="5" customFormat="1" ht="15.75" x14ac:dyDescent="0.25">
      <c r="C61" s="20" t="s">
        <v>36</v>
      </c>
      <c r="D61" s="30">
        <f>COUNTIF($G$22:$G$52,"KXL")</f>
        <v>0</v>
      </c>
      <c r="E61" s="30"/>
      <c r="F61" s="31">
        <f t="shared" si="1"/>
        <v>0</v>
      </c>
      <c r="G61" s="31"/>
      <c r="H61" s="17"/>
    </row>
    <row r="63" spans="1:10" ht="57" customHeight="1" x14ac:dyDescent="0.25">
      <c r="A63" s="36" t="s">
        <v>173</v>
      </c>
      <c r="B63" s="36"/>
      <c r="C63" s="36"/>
      <c r="D63" s="36"/>
      <c r="E63" s="36"/>
      <c r="F63" s="36"/>
      <c r="G63" s="36"/>
      <c r="H63" s="36"/>
      <c r="I63" s="36"/>
      <c r="J63" s="11"/>
    </row>
    <row r="65" spans="1:9" s="1" customFormat="1" x14ac:dyDescent="0.25">
      <c r="B65" s="22" t="s">
        <v>29</v>
      </c>
      <c r="C65" s="22"/>
      <c r="D65" s="22"/>
      <c r="E65" s="22"/>
      <c r="F65" s="22" t="s">
        <v>30</v>
      </c>
      <c r="G65" s="22"/>
      <c r="H65" s="22"/>
      <c r="I65" s="22"/>
    </row>
    <row r="70" spans="1:9" x14ac:dyDescent="0.25">
      <c r="B70" s="22" t="s">
        <v>168</v>
      </c>
      <c r="C70" s="22"/>
      <c r="D70" s="22"/>
      <c r="E70" s="22"/>
      <c r="F70" s="22" t="s">
        <v>167</v>
      </c>
      <c r="G70" s="22"/>
      <c r="H70" s="22"/>
      <c r="I70" s="22"/>
    </row>
    <row r="71" spans="1:9" x14ac:dyDescent="0.25">
      <c r="B71" s="10"/>
      <c r="C71" s="10"/>
      <c r="I71" s="10"/>
    </row>
    <row r="72" spans="1:9" x14ac:dyDescent="0.25">
      <c r="A72" s="27" t="s">
        <v>68</v>
      </c>
      <c r="B72" s="27"/>
      <c r="C72" s="27"/>
      <c r="D72" s="27"/>
      <c r="E72" s="27"/>
      <c r="F72" s="27"/>
      <c r="G72" s="27"/>
      <c r="H72" s="27"/>
      <c r="I72" s="27"/>
    </row>
    <row r="73" spans="1:9" ht="42" customHeight="1" x14ac:dyDescent="0.25">
      <c r="A73" s="40" t="s">
        <v>67</v>
      </c>
      <c r="B73" s="41"/>
      <c r="C73" s="41"/>
      <c r="D73" s="41"/>
      <c r="E73" s="41"/>
      <c r="F73" s="41"/>
      <c r="G73" s="41"/>
      <c r="H73" s="41"/>
      <c r="I73" s="41"/>
    </row>
    <row r="74" spans="1:9" ht="8.25" customHeight="1" x14ac:dyDescent="0.25"/>
    <row r="75" spans="1:9" x14ac:dyDescent="0.25">
      <c r="D75" s="39" t="s">
        <v>73</v>
      </c>
      <c r="E75" s="39"/>
      <c r="F75" s="39"/>
      <c r="G75" s="39"/>
      <c r="H75" s="39"/>
      <c r="I75" s="39"/>
    </row>
    <row r="76" spans="1:9" ht="20.25" customHeight="1" x14ac:dyDescent="0.25">
      <c r="F76" s="22" t="s">
        <v>31</v>
      </c>
      <c r="G76" s="22"/>
      <c r="H76" s="22"/>
    </row>
    <row r="82" spans="6:8" x14ac:dyDescent="0.25">
      <c r="F82" s="22" t="s">
        <v>72</v>
      </c>
      <c r="G82" s="22"/>
      <c r="H82" s="22"/>
    </row>
  </sheetData>
  <mergeCells count="39">
    <mergeCell ref="D75:I75"/>
    <mergeCell ref="F55:G55"/>
    <mergeCell ref="F56:G56"/>
    <mergeCell ref="F57:G57"/>
    <mergeCell ref="F58:G58"/>
    <mergeCell ref="F59:G59"/>
    <mergeCell ref="A73:I73"/>
    <mergeCell ref="A2:D2"/>
    <mergeCell ref="A3:D3"/>
    <mergeCell ref="A4:D4"/>
    <mergeCell ref="B65:E65"/>
    <mergeCell ref="E20:E21"/>
    <mergeCell ref="A63:I63"/>
    <mergeCell ref="A6:I6"/>
    <mergeCell ref="A18:I18"/>
    <mergeCell ref="A20:A21"/>
    <mergeCell ref="B20:B21"/>
    <mergeCell ref="E3:I3"/>
    <mergeCell ref="F4:I4"/>
    <mergeCell ref="B16:I16"/>
    <mergeCell ref="B10:F10"/>
    <mergeCell ref="D55:E55"/>
    <mergeCell ref="F60:G60"/>
    <mergeCell ref="F76:H76"/>
    <mergeCell ref="F82:H82"/>
    <mergeCell ref="C20:D21"/>
    <mergeCell ref="B70:E70"/>
    <mergeCell ref="F65:I65"/>
    <mergeCell ref="F70:I70"/>
    <mergeCell ref="A72:I72"/>
    <mergeCell ref="F20:H20"/>
    <mergeCell ref="I20:I21"/>
    <mergeCell ref="D56:E56"/>
    <mergeCell ref="D57:E57"/>
    <mergeCell ref="D58:E58"/>
    <mergeCell ref="D59:E59"/>
    <mergeCell ref="D60:E60"/>
    <mergeCell ref="D61:E61"/>
    <mergeCell ref="F61:G61"/>
  </mergeCells>
  <pageMargins left="0.5" right="0" top="0.75" bottom="0.5" header="0" footer="0"/>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BIEN BAN REN LUYEN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Trần Anh Sơn</cp:lastModifiedBy>
  <cp:lastPrinted>2025-02-26T02:02:36Z</cp:lastPrinted>
  <dcterms:created xsi:type="dcterms:W3CDTF">2023-12-01T01:41:38Z</dcterms:created>
  <dcterms:modified xsi:type="dcterms:W3CDTF">2025-08-01T01:03:25Z</dcterms:modified>
</cp:coreProperties>
</file>