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y Drive\Nam Hoc 25-26\Cong Tac Khoa\Ke Hoach Phan Cong KL\"/>
    </mc:Choice>
  </mc:AlternateContent>
  <bookViews>
    <workbookView xWindow="0" yWindow="0" windowWidth="28800" windowHeight="11700"/>
  </bookViews>
  <sheets>
    <sheet name="KL dự kiến GD" sheetId="1" r:id="rId1"/>
    <sheet name="KIEM CHUC" sheetId="3" r:id="rId2"/>
  </sheets>
  <definedNames>
    <definedName name="_xlnm._FilterDatabase" localSheetId="0" hidden="1">'KL dự kiến GD'!$A$8:$V$42</definedName>
    <definedName name="_xlnm.Print_Titles" localSheetId="1">'KIEM CHUC'!$8:$9</definedName>
    <definedName name="_xlnm.Print_Titles" localSheetId="0">'KL dự kiến GD'!$8:$9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3" l="1"/>
  <c r="L12" i="3"/>
  <c r="G218" i="1" l="1"/>
  <c r="G184" i="1"/>
  <c r="G146" i="1" l="1"/>
  <c r="G97" i="1"/>
  <c r="C220" i="1"/>
  <c r="H218" i="1" s="1"/>
  <c r="C212" i="1"/>
  <c r="H210" i="1" s="1"/>
  <c r="C206" i="1"/>
  <c r="C199" i="1"/>
  <c r="C186" i="1"/>
  <c r="C180" i="1"/>
  <c r="H178" i="1" s="1"/>
  <c r="C171" i="1"/>
  <c r="H169" i="1" s="1"/>
  <c r="C162" i="1"/>
  <c r="C156" i="1"/>
  <c r="C148" i="1"/>
  <c r="C141" i="1"/>
  <c r="C130" i="1"/>
  <c r="C123" i="1"/>
  <c r="C114" i="1"/>
  <c r="C106" i="1"/>
  <c r="C99" i="1"/>
  <c r="C92" i="1"/>
  <c r="C83" i="1"/>
  <c r="C67" i="1"/>
  <c r="C60" i="1"/>
  <c r="C51" i="1"/>
  <c r="C45" i="1"/>
  <c r="C41" i="1"/>
  <c r="C36" i="1"/>
  <c r="C29" i="1"/>
  <c r="C22" i="1"/>
  <c r="G210" i="1" l="1"/>
  <c r="G204" i="1"/>
  <c r="P218" i="1"/>
  <c r="T218" i="1" s="1"/>
  <c r="O218" i="1"/>
  <c r="S218" i="1" s="1"/>
  <c r="N218" i="1"/>
  <c r="R218" i="1" s="1"/>
  <c r="P210" i="1"/>
  <c r="T210" i="1" s="1"/>
  <c r="O210" i="1"/>
  <c r="S210" i="1" s="1"/>
  <c r="N210" i="1"/>
  <c r="R210" i="1" s="1"/>
  <c r="G197" i="1"/>
  <c r="P204" i="1"/>
  <c r="T204" i="1" s="1"/>
  <c r="O204" i="1"/>
  <c r="S204" i="1" s="1"/>
  <c r="N204" i="1"/>
  <c r="R204" i="1" s="1"/>
  <c r="H204" i="1"/>
  <c r="G178" i="1"/>
  <c r="H184" i="1"/>
  <c r="G169" i="1"/>
  <c r="P184" i="1"/>
  <c r="T184" i="1" s="1"/>
  <c r="O184" i="1"/>
  <c r="S184" i="1" s="1"/>
  <c r="N184" i="1"/>
  <c r="R184" i="1" s="1"/>
  <c r="P178" i="1"/>
  <c r="T178" i="1" s="1"/>
  <c r="O178" i="1"/>
  <c r="S178" i="1" s="1"/>
  <c r="N178" i="1"/>
  <c r="R178" i="1" s="1"/>
  <c r="H175" i="1"/>
  <c r="G175" i="1"/>
  <c r="P197" i="1"/>
  <c r="T197" i="1" s="1"/>
  <c r="O197" i="1"/>
  <c r="S197" i="1" s="1"/>
  <c r="N197" i="1"/>
  <c r="R197" i="1" s="1"/>
  <c r="H197" i="1"/>
  <c r="P175" i="1"/>
  <c r="T175" i="1" s="1"/>
  <c r="O175" i="1"/>
  <c r="S175" i="1" s="1"/>
  <c r="N175" i="1"/>
  <c r="R175" i="1" s="1"/>
  <c r="G27" i="1"/>
  <c r="I210" i="1" l="1"/>
  <c r="Q210" i="1" s="1"/>
  <c r="V210" i="1" s="1"/>
  <c r="I218" i="1"/>
  <c r="Q218" i="1" s="1"/>
  <c r="V218" i="1" s="1"/>
  <c r="I204" i="1"/>
  <c r="Q204" i="1" s="1"/>
  <c r="V204" i="1" s="1"/>
  <c r="I184" i="1"/>
  <c r="Q184" i="1" s="1"/>
  <c r="V184" i="1" s="1"/>
  <c r="I178" i="1"/>
  <c r="Q178" i="1" s="1"/>
  <c r="V178" i="1" s="1"/>
  <c r="I197" i="1"/>
  <c r="Q197" i="1" s="1"/>
  <c r="V197" i="1" s="1"/>
  <c r="I175" i="1"/>
  <c r="Q175" i="1" s="1"/>
  <c r="V175" i="1" s="1"/>
  <c r="P169" i="1" l="1"/>
  <c r="T169" i="1" s="1"/>
  <c r="O169" i="1"/>
  <c r="S169" i="1" s="1"/>
  <c r="N169" i="1"/>
  <c r="R169" i="1" s="1"/>
  <c r="G160" i="1"/>
  <c r="P160" i="1"/>
  <c r="T160" i="1" s="1"/>
  <c r="O160" i="1"/>
  <c r="S160" i="1" s="1"/>
  <c r="N160" i="1"/>
  <c r="R160" i="1" s="1"/>
  <c r="H160" i="1"/>
  <c r="I169" i="1" l="1"/>
  <c r="Q169" i="1" s="1"/>
  <c r="V169" i="1" s="1"/>
  <c r="I160" i="1"/>
  <c r="Q160" i="1" s="1"/>
  <c r="V160" i="1" s="1"/>
  <c r="P154" i="1" l="1"/>
  <c r="T154" i="1" s="1"/>
  <c r="O154" i="1"/>
  <c r="S154" i="1" s="1"/>
  <c r="N154" i="1"/>
  <c r="R154" i="1" s="1"/>
  <c r="H154" i="1"/>
  <c r="G154" i="1"/>
  <c r="P146" i="1"/>
  <c r="T146" i="1" s="1"/>
  <c r="O146" i="1"/>
  <c r="S146" i="1" s="1"/>
  <c r="N146" i="1"/>
  <c r="R146" i="1" s="1"/>
  <c r="H146" i="1"/>
  <c r="P139" i="1"/>
  <c r="T139" i="1" s="1"/>
  <c r="O139" i="1"/>
  <c r="S139" i="1" s="1"/>
  <c r="N139" i="1"/>
  <c r="R139" i="1" s="1"/>
  <c r="H139" i="1"/>
  <c r="G139" i="1"/>
  <c r="G128" i="1"/>
  <c r="P128" i="1"/>
  <c r="T128" i="1" s="1"/>
  <c r="O128" i="1"/>
  <c r="S128" i="1" s="1"/>
  <c r="N128" i="1"/>
  <c r="R128" i="1" s="1"/>
  <c r="H128" i="1"/>
  <c r="G121" i="1"/>
  <c r="P121" i="1"/>
  <c r="T121" i="1" s="1"/>
  <c r="O121" i="1"/>
  <c r="S121" i="1" s="1"/>
  <c r="N121" i="1"/>
  <c r="R121" i="1" s="1"/>
  <c r="H121" i="1"/>
  <c r="G112" i="1"/>
  <c r="G104" i="1"/>
  <c r="P112" i="1"/>
  <c r="T112" i="1" s="1"/>
  <c r="O112" i="1"/>
  <c r="S112" i="1" s="1"/>
  <c r="N112" i="1"/>
  <c r="R112" i="1" s="1"/>
  <c r="H112" i="1"/>
  <c r="P104" i="1"/>
  <c r="T104" i="1" s="1"/>
  <c r="O104" i="1"/>
  <c r="S104" i="1" s="1"/>
  <c r="N104" i="1"/>
  <c r="R104" i="1" s="1"/>
  <c r="H104" i="1"/>
  <c r="G90" i="1"/>
  <c r="G49" i="1"/>
  <c r="G81" i="1"/>
  <c r="G20" i="1"/>
  <c r="P97" i="1"/>
  <c r="T97" i="1" s="1"/>
  <c r="O97" i="1"/>
  <c r="S97" i="1" s="1"/>
  <c r="N97" i="1"/>
  <c r="R97" i="1" s="1"/>
  <c r="H97" i="1"/>
  <c r="P90" i="1"/>
  <c r="T90" i="1" s="1"/>
  <c r="O90" i="1"/>
  <c r="S90" i="1" s="1"/>
  <c r="N90" i="1"/>
  <c r="R90" i="1" s="1"/>
  <c r="H90" i="1"/>
  <c r="P81" i="1"/>
  <c r="T81" i="1" s="1"/>
  <c r="O81" i="1"/>
  <c r="S81" i="1" s="1"/>
  <c r="N81" i="1"/>
  <c r="R81" i="1" s="1"/>
  <c r="H81" i="1"/>
  <c r="G65" i="1"/>
  <c r="P65" i="1"/>
  <c r="T65" i="1" s="1"/>
  <c r="O65" i="1"/>
  <c r="S65" i="1" s="1"/>
  <c r="N65" i="1"/>
  <c r="R65" i="1" s="1"/>
  <c r="H65" i="1"/>
  <c r="I154" i="1" l="1"/>
  <c r="Q154" i="1" s="1"/>
  <c r="V154" i="1" s="1"/>
  <c r="I139" i="1"/>
  <c r="Q139" i="1" s="1"/>
  <c r="V139" i="1" s="1"/>
  <c r="I146" i="1"/>
  <c r="Q146" i="1" s="1"/>
  <c r="V146" i="1" s="1"/>
  <c r="I128" i="1"/>
  <c r="Q128" i="1" s="1"/>
  <c r="V128" i="1" s="1"/>
  <c r="I121" i="1"/>
  <c r="Q121" i="1" s="1"/>
  <c r="V121" i="1" s="1"/>
  <c r="I112" i="1"/>
  <c r="Q112" i="1" s="1"/>
  <c r="V112" i="1" s="1"/>
  <c r="I97" i="1"/>
  <c r="Q97" i="1" s="1"/>
  <c r="V97" i="1" s="1"/>
  <c r="I104" i="1"/>
  <c r="Q104" i="1" s="1"/>
  <c r="V104" i="1" s="1"/>
  <c r="I90" i="1"/>
  <c r="Q90" i="1" s="1"/>
  <c r="V90" i="1" s="1"/>
  <c r="I81" i="1"/>
  <c r="Q81" i="1" s="1"/>
  <c r="V81" i="1" s="1"/>
  <c r="I65" i="1"/>
  <c r="Q65" i="1" s="1"/>
  <c r="V65" i="1" s="1"/>
  <c r="P58" i="1"/>
  <c r="T58" i="1" s="1"/>
  <c r="O58" i="1"/>
  <c r="S58" i="1" s="1"/>
  <c r="N58" i="1"/>
  <c r="R58" i="1" s="1"/>
  <c r="H58" i="1"/>
  <c r="G58" i="1"/>
  <c r="P49" i="1"/>
  <c r="T49" i="1" s="1"/>
  <c r="O49" i="1"/>
  <c r="S49" i="1" s="1"/>
  <c r="N49" i="1"/>
  <c r="R49" i="1" s="1"/>
  <c r="H49" i="1"/>
  <c r="I49" i="1" s="1"/>
  <c r="Q49" i="1" s="1"/>
  <c r="V49" i="1" s="1"/>
  <c r="P43" i="1"/>
  <c r="T43" i="1" s="1"/>
  <c r="O43" i="1"/>
  <c r="S43" i="1" s="1"/>
  <c r="N43" i="1"/>
  <c r="R43" i="1" s="1"/>
  <c r="H43" i="1"/>
  <c r="G43" i="1"/>
  <c r="I43" i="1" l="1"/>
  <c r="Q43" i="1" s="1"/>
  <c r="V43" i="1" s="1"/>
  <c r="I58" i="1"/>
  <c r="Q58" i="1" s="1"/>
  <c r="V58" i="1" s="1"/>
  <c r="G34" i="1"/>
  <c r="G39" i="1"/>
  <c r="P39" i="1" l="1"/>
  <c r="T39" i="1" s="1"/>
  <c r="O39" i="1"/>
  <c r="S39" i="1" s="1"/>
  <c r="N39" i="1"/>
  <c r="R39" i="1" s="1"/>
  <c r="H39" i="1"/>
  <c r="I39" i="1" s="1"/>
  <c r="Q39" i="1" s="1"/>
  <c r="V39" i="1" s="1"/>
  <c r="P34" i="1"/>
  <c r="T34" i="1" s="1"/>
  <c r="O34" i="1"/>
  <c r="S34" i="1" s="1"/>
  <c r="N34" i="1"/>
  <c r="R34" i="1" s="1"/>
  <c r="H34" i="1"/>
  <c r="P27" i="1"/>
  <c r="T27" i="1" s="1"/>
  <c r="O27" i="1"/>
  <c r="S27" i="1" s="1"/>
  <c r="N27" i="1"/>
  <c r="R27" i="1" s="1"/>
  <c r="H27" i="1"/>
  <c r="P20" i="1"/>
  <c r="T20" i="1" s="1"/>
  <c r="O20" i="1"/>
  <c r="S20" i="1" s="1"/>
  <c r="N20" i="1"/>
  <c r="R20" i="1" s="1"/>
  <c r="H20" i="1"/>
  <c r="G11" i="1"/>
  <c r="I27" i="1" l="1"/>
  <c r="Q27" i="1" s="1"/>
  <c r="V27" i="1" s="1"/>
  <c r="I34" i="1"/>
  <c r="Q34" i="1" s="1"/>
  <c r="V34" i="1" s="1"/>
  <c r="I20" i="1"/>
  <c r="Q20" i="1" s="1"/>
  <c r="V20" i="1" s="1"/>
  <c r="I11" i="3" l="1"/>
  <c r="K11" i="3" s="1"/>
  <c r="L11" i="3" l="1"/>
  <c r="O11" i="1" l="1"/>
  <c r="S11" i="1" s="1"/>
  <c r="P11" i="1"/>
  <c r="T11" i="1" s="1"/>
  <c r="N11" i="1"/>
  <c r="R11" i="1" s="1"/>
  <c r="C13" i="1"/>
  <c r="H11" i="1" s="1"/>
  <c r="I11" i="1" l="1"/>
  <c r="Q11" i="1" s="1"/>
  <c r="V11" i="1" s="1"/>
</calcChain>
</file>

<file path=xl/sharedStrings.xml><?xml version="1.0" encoding="utf-8"?>
<sst xmlns="http://schemas.openxmlformats.org/spreadsheetml/2006/main" count="552" uniqueCount="231">
  <si>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</si>
  <si>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</si>
  <si>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</si>
  <si>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</si>
  <si>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HỌ VÀ TÊN</t>
  </si>
  <si>
    <t>TRƯỞNG KHOA</t>
  </si>
  <si>
    <t>Học phần giảng dạy</t>
  </si>
  <si>
    <t>Lớp</t>
  </si>
  <si>
    <t>Kiêm nhiệm</t>
  </si>
  <si>
    <t>Số tiết "Học tập, bồi dưỡng chuẩn hóa, bồi dưỡng nâng cao</t>
  </si>
  <si>
    <t>Số tiết "Nghiên cứu khoa học"</t>
  </si>
  <si>
    <t>Số tiết " Thực tập tại doanh nghiệp hoặc cơ quan chuyên môn"</t>
  </si>
  <si>
    <t>Thực hiện trong năm học</t>
  </si>
  <si>
    <t>Số tiết dạy</t>
  </si>
  <si>
    <t>Tổng số tiết thực hiện</t>
  </si>
  <si>
    <t>Số tiết chuẩn trong năm học</t>
  </si>
  <si>
    <t>Giảng dạy</t>
  </si>
  <si>
    <t>Học tập bồi dưỡng</t>
  </si>
  <si>
    <t>Nghiên cứu khoa học</t>
  </si>
  <si>
    <t>Thực tập tại doanh nghiệp</t>
  </si>
  <si>
    <t>Số tiết thiếu năm học 2024-2025</t>
  </si>
  <si>
    <t xml:space="preserve">Số tiết thừa thiếu trong năm học </t>
  </si>
  <si>
    <t>Tổng số tiết thừa, thiếu (sau khi cộng số tiết thiếu năm học 2024-2025</t>
  </si>
  <si>
    <t>TP.HCM, ngày       tháng      năm 2025</t>
  </si>
  <si>
    <t>TT</t>
  </si>
  <si>
    <t>Họ và tên</t>
  </si>
  <si>
    <t xml:space="preserve">BẢNG DỰ KIẾN KHỐI LƯỢNG CÔNG TÁC GIẢNG DẠY CỦA GIẢNG VIÊN KIÊM CHỨC </t>
  </si>
  <si>
    <t>Stt</t>
  </si>
  <si>
    <t>Công tác chính/Chức vụ</t>
  </si>
  <si>
    <t>Số tiết CVHT hoặc kiêm nhiệm</t>
  </si>
  <si>
    <t xml:space="preserve">Ghi chú </t>
  </si>
  <si>
    <t>1</t>
  </si>
  <si>
    <t xml:space="preserve"> Số tiết dự kiến giảng dạy NH 2025-2026</t>
  </si>
  <si>
    <t xml:space="preserve"> Số tiết dự kiến thừa, thiếu trong NH 2025-2026</t>
  </si>
  <si>
    <t>Tỷ lệ % số tiết dự kiến giảng dạy, CVHT so với chuẩn trong NH 2025-2026</t>
  </si>
  <si>
    <t>BẢNG DỰ KIẾN KHỐI LƯỢNG CÔNG TÁC GIẢNG DẠY CỦA GIẢNG VIÊN NĂM HỌC 2025-2026</t>
  </si>
  <si>
    <t>TP.HCM, ngày       tháng     năm 2025</t>
  </si>
  <si>
    <t>Học kỳ</t>
  </si>
  <si>
    <t xml:space="preserve">Nguyễn Văn </t>
  </si>
  <si>
    <t>CVHT</t>
  </si>
  <si>
    <t>Ví dụ</t>
  </si>
  <si>
    <t>Số tiết chuẩn quy định</t>
  </si>
  <si>
    <t>Nguyễn Thị Xuân</t>
  </si>
  <si>
    <t>Chinh</t>
  </si>
  <si>
    <t>Dương Minh</t>
  </si>
  <si>
    <t>Chung</t>
  </si>
  <si>
    <t xml:space="preserve">Nguyễn Tiến </t>
  </si>
  <si>
    <t>Dũng</t>
  </si>
  <si>
    <t>Nguyễn Thanh</t>
  </si>
  <si>
    <t>Giang</t>
  </si>
  <si>
    <t>Nguyễn Duy</t>
  </si>
  <si>
    <t>Hải</t>
  </si>
  <si>
    <t>Nguyễn Ngọc</t>
  </si>
  <si>
    <t>Hiệp</t>
  </si>
  <si>
    <t xml:space="preserve">Dương Thị </t>
  </si>
  <si>
    <t>Hồng</t>
  </si>
  <si>
    <t>Trương Thị Phương</t>
  </si>
  <si>
    <t>Trần Thị</t>
  </si>
  <si>
    <t>Hương</t>
  </si>
  <si>
    <t>Nguyễn Khắc</t>
  </si>
  <si>
    <t>Huy</t>
  </si>
  <si>
    <t>Trần Đình</t>
  </si>
  <si>
    <t>Khải</t>
  </si>
  <si>
    <t>Vũ Quang</t>
  </si>
  <si>
    <t xml:space="preserve">Đỗ Thị phương </t>
  </si>
  <si>
    <t>Khanh</t>
  </si>
  <si>
    <t xml:space="preserve">Nguyễn Thành </t>
  </si>
  <si>
    <t>Long</t>
  </si>
  <si>
    <t xml:space="preserve">Vũ Đức </t>
  </si>
  <si>
    <t>Pháp</t>
  </si>
  <si>
    <t xml:space="preserve">Nguyễn Hồng </t>
  </si>
  <si>
    <t>Phúc</t>
  </si>
  <si>
    <t>Nguyễn Thanh Vĩnh</t>
  </si>
  <si>
    <t xml:space="preserve">Nguyễn Ngọc </t>
  </si>
  <si>
    <t>Quỳnh</t>
  </si>
  <si>
    <t>Sơn</t>
  </si>
  <si>
    <t xml:space="preserve">Võ Hoài </t>
  </si>
  <si>
    <t>Tân</t>
  </si>
  <si>
    <t>Phan Văn</t>
  </si>
  <si>
    <t>Thành</t>
  </si>
  <si>
    <t xml:space="preserve">Trần Minh </t>
  </si>
  <si>
    <t>Thông</t>
  </si>
  <si>
    <t>Phan Thị Xuân</t>
  </si>
  <si>
    <t>Trang</t>
  </si>
  <si>
    <t xml:space="preserve">Bùi Anh </t>
  </si>
  <si>
    <t>Tuấn</t>
  </si>
  <si>
    <t>Chung Trần Thế</t>
  </si>
  <si>
    <t>Vinh</t>
  </si>
  <si>
    <t>Lư Thị Yến</t>
  </si>
  <si>
    <t>Vũ</t>
  </si>
  <si>
    <t xml:space="preserve">Nguyễn Thanh </t>
  </si>
  <si>
    <t>Giảng viên</t>
  </si>
  <si>
    <t>TH Phay nâng cao</t>
  </si>
  <si>
    <t>Thực hành Hàn</t>
  </si>
  <si>
    <t>TH phay nâng cao</t>
  </si>
  <si>
    <t>Nguyên lý - Chi tiết máy</t>
  </si>
  <si>
    <t>23T4-CNO2</t>
  </si>
  <si>
    <t>23T4-CNO3</t>
  </si>
  <si>
    <t>24C1-CCK2</t>
  </si>
  <si>
    <t>Nguyên lý-Chi tiết máy</t>
  </si>
  <si>
    <t>Nguyên lý cắt kim loại</t>
  </si>
  <si>
    <t>24C1-CDT1</t>
  </si>
  <si>
    <t>23T4-CCK2</t>
  </si>
  <si>
    <t>24C2-CTM1</t>
  </si>
  <si>
    <t>25C1-CDT1</t>
  </si>
  <si>
    <t>22T4-CNÔ6</t>
  </si>
  <si>
    <t>23C1-CCK1</t>
  </si>
  <si>
    <t>24C2-CCK1</t>
  </si>
  <si>
    <t>TH tiện nâng cao</t>
  </si>
  <si>
    <t>24T4-CCK2</t>
  </si>
  <si>
    <t>24C1-CCK1</t>
  </si>
  <si>
    <t>Công nghệ chế tạo máy</t>
  </si>
  <si>
    <t>24C1-CTM1</t>
  </si>
  <si>
    <t>24T4-CCK1</t>
  </si>
  <si>
    <t>25T4-CCK1</t>
  </si>
  <si>
    <t>25C1-CTM1</t>
  </si>
  <si>
    <t>KT thủy lực - Khí nén</t>
  </si>
  <si>
    <t>23C1-CCK3</t>
  </si>
  <si>
    <t>Thực hành Tiện nâng cao</t>
  </si>
  <si>
    <t>24T4-CTM1</t>
  </si>
  <si>
    <t>25C1-CCK1</t>
  </si>
  <si>
    <t>25C1-CCK2</t>
  </si>
  <si>
    <t>25C2-CCK1</t>
  </si>
  <si>
    <t>TH Tiện nâng cao</t>
  </si>
  <si>
    <t>TH GCCK trên máy C. cụ</t>
  </si>
  <si>
    <t>Thực hành Gia công cơ khí trên máy công cụ</t>
  </si>
  <si>
    <t>24T4-CĐT1</t>
  </si>
  <si>
    <t>22T4-CCK1</t>
  </si>
  <si>
    <t>Thực hành Phay nâng cao</t>
  </si>
  <si>
    <t xml:space="preserve">Thực hành Phay nâng cao </t>
  </si>
  <si>
    <t xml:space="preserve">Thực hành Phay cơ bản </t>
  </si>
  <si>
    <t>Vẽ kỹ thuật</t>
  </si>
  <si>
    <t>25T4-CDT1</t>
  </si>
  <si>
    <t>Dung sai - Vẽ kỹ thuật</t>
  </si>
  <si>
    <t>24T4-CNÔ2</t>
  </si>
  <si>
    <t>24T4-CNÔ4</t>
  </si>
  <si>
    <t>24T4-CNÔ6</t>
  </si>
  <si>
    <t>23C1-CNO3</t>
  </si>
  <si>
    <t>23C1-CNO4</t>
  </si>
  <si>
    <t>TH CNC cơ bản</t>
  </si>
  <si>
    <t>Lập trình CNC</t>
  </si>
  <si>
    <t>24T4-CKL1</t>
  </si>
  <si>
    <t>Thiết kế CAD cơ bản</t>
  </si>
  <si>
    <t>An toàn lao động</t>
  </si>
  <si>
    <t>Vật liệu học</t>
  </si>
  <si>
    <t>Dung sai - Kỹ thuật do</t>
  </si>
  <si>
    <t>25C1-CCK3</t>
  </si>
  <si>
    <t>Các PPGC CK hiện đại</t>
  </si>
  <si>
    <t>Trí tuệ nhân tạo trong gia công cơ khí</t>
  </si>
  <si>
    <t>23C1-CCK2</t>
  </si>
  <si>
    <t>Các phương pháp gia công cơ khí hiện đại</t>
  </si>
  <si>
    <t>Ứng dụng CAD trong thiết kế cơ khí cơ bản</t>
  </si>
  <si>
    <t>ĐA Công nghệ CTM</t>
  </si>
  <si>
    <t>ĐA NL - Chi tiết máy</t>
  </si>
  <si>
    <t>23C1-CTM1</t>
  </si>
  <si>
    <t>24C1-CKL1</t>
  </si>
  <si>
    <t>24C1-CCK3</t>
  </si>
  <si>
    <t xml:space="preserve">Thực hành phay cơ bản </t>
  </si>
  <si>
    <t>24T4-CNÔ3</t>
  </si>
  <si>
    <t>Bài tập lớn vẽ kỹ thuật</t>
  </si>
  <si>
    <t xml:space="preserve">Thực hành Tiện cơ bản </t>
  </si>
  <si>
    <t xml:space="preserve">Thực hành tiện nâng cao </t>
  </si>
  <si>
    <t>Anh văn chuyên ngành</t>
  </si>
  <si>
    <t>23T4-CTM1</t>
  </si>
  <si>
    <t>Công nghệ chế tạo máy 2</t>
  </si>
  <si>
    <t xml:space="preserve">Thực hành CNC cơ bản </t>
  </si>
  <si>
    <t>TH CNC nâng cao</t>
  </si>
  <si>
    <t>TH GCCK trên máy công cụ</t>
  </si>
  <si>
    <t>ĐA chuyên ngành</t>
  </si>
  <si>
    <t>Máy cắt kim loại</t>
  </si>
  <si>
    <t>Nguyên lý cắt kim loại 1</t>
  </si>
  <si>
    <t>Nguyên lý cắt kim loại 2</t>
  </si>
  <si>
    <t>23T4-CCK1</t>
  </si>
  <si>
    <t>Thực hành tiện nâng cao</t>
  </si>
  <si>
    <t>Trang bị điện MCKL</t>
  </si>
  <si>
    <t>23C1-CDT1</t>
  </si>
  <si>
    <t>TH Nguội</t>
  </si>
  <si>
    <t>Thực hành Nguội</t>
  </si>
  <si>
    <t>25T4-CNO2</t>
  </si>
  <si>
    <t>25C1-CNÔ3</t>
  </si>
  <si>
    <t>25C1-CNÔ4</t>
  </si>
  <si>
    <t>25T4-CNÔ1</t>
  </si>
  <si>
    <t>25T4-CNÔ3</t>
  </si>
  <si>
    <t>25T4-CNO1</t>
  </si>
  <si>
    <t>25T4-CNO3</t>
  </si>
  <si>
    <t xml:space="preserve">Thực hành Hàn </t>
  </si>
  <si>
    <t>25C1-CNÔ5</t>
  </si>
  <si>
    <t>25T4-CNÔ2</t>
  </si>
  <si>
    <t>TH Hàn</t>
  </si>
  <si>
    <t>25C1-CNÔ2</t>
  </si>
  <si>
    <t>Thực hành nguội</t>
  </si>
  <si>
    <t>25C1-CNÔ1</t>
  </si>
  <si>
    <t>25C1-CNÔ6</t>
  </si>
  <si>
    <t>Robot công nghiệp</t>
  </si>
  <si>
    <t>24T4-CNÔ1</t>
  </si>
  <si>
    <t>TH sửa chữa cơ khí</t>
  </si>
  <si>
    <t>TH GCCK trên máy CNC</t>
  </si>
  <si>
    <t>24T4-CDT1</t>
  </si>
  <si>
    <t>Thực hành CNC cơ bản</t>
  </si>
  <si>
    <t>Thực hành CNC nâng cao</t>
  </si>
  <si>
    <t>25C2-CTM1</t>
  </si>
  <si>
    <t>Thực hành EDM</t>
  </si>
  <si>
    <t>TH GCCK hiện đại</t>
  </si>
  <si>
    <t>Thực hành gia công cơ khí hiện đại</t>
  </si>
  <si>
    <t>Sức bền vật liệu</t>
  </si>
  <si>
    <t>Cơ kỹ thuật</t>
  </si>
  <si>
    <t>23T4-CNO1</t>
  </si>
  <si>
    <t>23T4-CNO4</t>
  </si>
  <si>
    <t>23C1-CNO2</t>
  </si>
  <si>
    <t>23C1-CNO5</t>
  </si>
  <si>
    <t>23C1-CNO6</t>
  </si>
  <si>
    <t>Chuyên đề Dung sai - Kỹ thuật đo</t>
  </si>
  <si>
    <t>Thực hành Tiện cơ bản</t>
  </si>
  <si>
    <r>
      <t>TH Robot công nghiệp</t>
    </r>
    <r>
      <rPr>
        <sz val="13"/>
        <color rgb="FFFF0000"/>
        <rFont val="Times New Roman"/>
        <family val="1"/>
      </rPr>
      <t>**</t>
    </r>
  </si>
  <si>
    <r>
      <t>TH CNC nâng cao</t>
    </r>
    <r>
      <rPr>
        <sz val="13"/>
        <color rgb="FFFF0000"/>
        <rFont val="Times New Roman"/>
        <family val="1"/>
      </rPr>
      <t>**</t>
    </r>
  </si>
  <si>
    <t>Tổ Trưởng  CĐ</t>
  </si>
  <si>
    <t>Phó Trưởng Khoa</t>
  </si>
  <si>
    <t>Tổ trưởng tổ bộ môn (20%)</t>
  </si>
  <si>
    <t>UV BCHCĐ</t>
  </si>
  <si>
    <t>Trưởng khoa (30%)</t>
  </si>
  <si>
    <t>ĐƠN VỊ: KHOA CƠ KHÍ</t>
  </si>
  <si>
    <t>KHOA CƠ KHÍ</t>
  </si>
  <si>
    <t xml:space="preserve">Đinh Văn </t>
  </si>
  <si>
    <t>Đệ</t>
  </si>
  <si>
    <t>Quyền hiệu trưởng</t>
  </si>
  <si>
    <t>Nguyễn Chí</t>
  </si>
  <si>
    <t>Nhân</t>
  </si>
  <si>
    <t xml:space="preserve">23C1-CCK2, 23C1-CCK2, </t>
  </si>
  <si>
    <t>Trưởng phòng Đảm bảo chất lượng - Nghiêng cứu khoa học</t>
  </si>
  <si>
    <t>CƠ KHÍ</t>
  </si>
  <si>
    <r>
      <t xml:space="preserve">NĂM HỌC 2025 - 2026. </t>
    </r>
    <r>
      <rPr>
        <b/>
        <sz val="14"/>
        <color rgb="FFFF0000"/>
        <rFont val="Times New Roman"/>
        <family val="1"/>
      </rPr>
      <t>KHOA CƠ KHÍ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</si>
</sst>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3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B0F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sz val="9"/>
      <name val="Times New Roman"/>
      <family val="1"/>
    </font>
    <font>
      <b/>
      <sz val="13"/>
      <color rgb="FFFF0000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sz val="13"/>
      <color theme="3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3" fillId="0" borderId="0"/>
    <xf numFmtId="0" fontId="13" fillId="0" borderId="0"/>
    <xf numFmtId="9" fontId="17" fillId="0" borderId="0" applyFont="0" applyFill="0" applyBorder="0" applyAlignment="0" applyProtection="0"/>
  </cellStyleXfs>
  <cellXfs count="205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quotePrefix="1" applyFont="1" applyFill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quotePrefix="1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Fill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6" fillId="0" borderId="10" xfId="0" quotePrefix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horizontal="justify" vertical="center"/>
    </xf>
    <xf numFmtId="0" fontId="12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justify" vertical="center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/>
    <xf numFmtId="0" fontId="21" fillId="0" borderId="0" xfId="0" applyFont="1" applyFill="1" applyAlignment="1">
      <alignment horizontal="center"/>
    </xf>
    <xf numFmtId="0" fontId="14" fillId="0" borderId="0" xfId="0" applyFont="1" applyFill="1" applyAlignment="1"/>
    <xf numFmtId="0" fontId="9" fillId="0" borderId="10" xfId="0" applyFont="1" applyFill="1" applyBorder="1" applyAlignment="1">
      <alignment horizontal="center" vertical="center" wrapText="1"/>
    </xf>
    <xf numFmtId="0" fontId="16" fillId="0" borderId="10" xfId="0" quotePrefix="1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10" xfId="0" quotePrefix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23" fillId="0" borderId="10" xfId="0" quotePrefix="1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quotePrefix="1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 applyProtection="1">
      <alignment horizontal="center" vertical="center" wrapText="1"/>
      <protection locked="0"/>
    </xf>
    <xf numFmtId="9" fontId="12" fillId="0" borderId="10" xfId="3" applyFont="1" applyFill="1" applyBorder="1" applyAlignment="1">
      <alignment horizontal="center" vertical="center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  <protection locked="0"/>
    </xf>
    <xf numFmtId="9" fontId="23" fillId="0" borderId="10" xfId="3" applyFont="1" applyFill="1" applyBorder="1" applyAlignment="1">
      <alignment horizontal="center" vertical="center"/>
    </xf>
    <xf numFmtId="0" fontId="24" fillId="0" borderId="10" xfId="0" applyFont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>
      <alignment horizontal="left"/>
    </xf>
    <xf numFmtId="0" fontId="14" fillId="3" borderId="0" xfId="0" applyFont="1" applyFill="1"/>
    <xf numFmtId="9" fontId="14" fillId="0" borderId="0" xfId="3" applyFont="1" applyFill="1"/>
    <xf numFmtId="0" fontId="16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28" fillId="0" borderId="10" xfId="0" applyFont="1" applyFill="1" applyBorder="1" applyAlignment="1" applyProtection="1">
      <alignment horizontal="left" vertical="center"/>
      <protection locked="0"/>
    </xf>
    <xf numFmtId="165" fontId="28" fillId="0" borderId="10" xfId="0" applyNumberFormat="1" applyFont="1" applyFill="1" applyBorder="1" applyAlignment="1" applyProtection="1">
      <alignment horizontal="center" vertical="center"/>
      <protection locked="0"/>
    </xf>
    <xf numFmtId="0" fontId="28" fillId="0" borderId="6" xfId="0" applyFont="1" applyFill="1" applyBorder="1" applyAlignment="1" applyProtection="1">
      <alignment horizontal="center" vertical="center"/>
      <protection locked="0"/>
    </xf>
    <xf numFmtId="1" fontId="29" fillId="0" borderId="4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3" fontId="29" fillId="2" borderId="4" xfId="0" applyNumberFormat="1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1" fontId="6" fillId="0" borderId="10" xfId="0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 applyProtection="1">
      <alignment horizontal="left"/>
      <protection hidden="1"/>
    </xf>
    <xf numFmtId="0" fontId="30" fillId="0" borderId="5" xfId="0" applyFont="1" applyBorder="1" applyAlignment="1" applyProtection="1">
      <alignment horizontal="left"/>
      <protection hidden="1"/>
    </xf>
    <xf numFmtId="0" fontId="24" fillId="0" borderId="4" xfId="0" applyFont="1" applyFill="1" applyBorder="1" applyAlignment="1" applyProtection="1">
      <alignment horizontal="left"/>
      <protection hidden="1"/>
    </xf>
    <xf numFmtId="0" fontId="30" fillId="0" borderId="5" xfId="0" applyFont="1" applyFill="1" applyBorder="1" applyAlignment="1" applyProtection="1">
      <alignment horizontal="left"/>
      <protection hidden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vertical="center" wrapText="1"/>
    </xf>
    <xf numFmtId="0" fontId="28" fillId="0" borderId="12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wrapText="1"/>
    </xf>
    <xf numFmtId="0" fontId="23" fillId="0" borderId="12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vertical="center"/>
      <protection hidden="1"/>
    </xf>
    <xf numFmtId="0" fontId="15" fillId="0" borderId="11" xfId="0" applyFont="1" applyBorder="1" applyAlignment="1" applyProtection="1">
      <alignment vertical="center"/>
      <protection hidden="1"/>
    </xf>
    <xf numFmtId="0" fontId="28" fillId="0" borderId="12" xfId="0" applyFont="1" applyBorder="1" applyAlignment="1" applyProtection="1">
      <alignment horizontal="left" vertical="center"/>
      <protection locked="0"/>
    </xf>
    <xf numFmtId="0" fontId="12" fillId="3" borderId="6" xfId="0" applyFont="1" applyFill="1" applyBorder="1" applyAlignment="1" applyProtection="1">
      <alignment horizontal="center" vertical="center"/>
      <protection locked="0"/>
    </xf>
    <xf numFmtId="164" fontId="1" fillId="0" borderId="0" xfId="0" quotePrefix="1" applyNumberFormat="1" applyFont="1" applyFill="1" applyAlignment="1">
      <alignment horizontal="center" vertical="center" wrapText="1"/>
    </xf>
    <xf numFmtId="164" fontId="3" fillId="0" borderId="0" xfId="0" quotePrefix="1" applyNumberFormat="1" applyFon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164" fontId="29" fillId="4" borderId="4" xfId="0" applyNumberFormat="1" applyFont="1" applyFill="1" applyBorder="1" applyAlignment="1">
      <alignment horizontal="center" vertical="center" wrapText="1"/>
    </xf>
    <xf numFmtId="164" fontId="31" fillId="0" borderId="10" xfId="0" applyNumberFormat="1" applyFont="1" applyFill="1" applyBorder="1" applyAlignment="1" applyProtection="1">
      <alignment horizontal="center" vertical="center"/>
      <protection locked="0"/>
    </xf>
    <xf numFmtId="164" fontId="28" fillId="0" borderId="1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6" fillId="3" borderId="10" xfId="0" quotePrefix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justify"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32" fillId="3" borderId="10" xfId="0" applyNumberFormat="1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 vertical="center"/>
    </xf>
    <xf numFmtId="0" fontId="12" fillId="3" borderId="12" xfId="0" applyFont="1" applyFill="1" applyBorder="1" applyAlignment="1" applyProtection="1">
      <alignment horizontal="left" vertical="center" wrapText="1"/>
      <protection locked="0"/>
    </xf>
    <xf numFmtId="0" fontId="12" fillId="3" borderId="6" xfId="0" applyFont="1" applyFill="1" applyBorder="1" applyProtection="1">
      <protection locked="0"/>
    </xf>
    <xf numFmtId="165" fontId="12" fillId="3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Protection="1">
      <protection locked="0"/>
    </xf>
    <xf numFmtId="0" fontId="12" fillId="3" borderId="12" xfId="0" applyFont="1" applyFill="1" applyBorder="1" applyAlignment="1" applyProtection="1">
      <alignment horizontal="left" vertical="center"/>
      <protection locked="0"/>
    </xf>
    <xf numFmtId="0" fontId="28" fillId="0" borderId="16" xfId="0" applyFont="1" applyBorder="1" applyAlignment="1" applyProtection="1">
      <alignment horizontal="left" vertical="center" wrapText="1"/>
      <protection locked="0"/>
    </xf>
    <xf numFmtId="3" fontId="29" fillId="2" borderId="8" xfId="0" applyNumberFormat="1" applyFont="1" applyFill="1" applyBorder="1" applyAlignment="1">
      <alignment horizontal="center" vertical="center" wrapText="1"/>
    </xf>
    <xf numFmtId="0" fontId="12" fillId="3" borderId="17" xfId="0" applyFont="1" applyFill="1" applyBorder="1" applyAlignment="1" applyProtection="1">
      <alignment horizontal="left" vertical="center" wrapText="1"/>
      <protection locked="0"/>
    </xf>
    <xf numFmtId="0" fontId="12" fillId="3" borderId="18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/>
      <protection hidden="1"/>
    </xf>
    <xf numFmtId="0" fontId="15" fillId="0" borderId="11" xfId="0" applyFont="1" applyBorder="1" applyAlignment="1" applyProtection="1">
      <alignment horizontal="left"/>
      <protection hidden="1"/>
    </xf>
    <xf numFmtId="0" fontId="4" fillId="0" borderId="4" xfId="0" applyFont="1" applyBorder="1" applyAlignment="1" applyProtection="1">
      <alignment horizontal="left"/>
      <protection hidden="1"/>
    </xf>
    <xf numFmtId="0" fontId="15" fillId="0" borderId="5" xfId="0" applyFont="1" applyBorder="1" applyAlignment="1" applyProtection="1">
      <alignment horizontal="left"/>
      <protection hidden="1"/>
    </xf>
    <xf numFmtId="1" fontId="12" fillId="3" borderId="10" xfId="0" applyNumberFormat="1" applyFont="1" applyFill="1" applyBorder="1" applyAlignment="1" applyProtection="1">
      <alignment horizontal="center" wrapText="1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49" fontId="4" fillId="3" borderId="7" xfId="0" applyNumberFormat="1" applyFont="1" applyFill="1" applyBorder="1" applyAlignment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  <protection locked="0"/>
    </xf>
    <xf numFmtId="1" fontId="4" fillId="3" borderId="10" xfId="0" applyNumberFormat="1" applyFont="1" applyFill="1" applyBorder="1" applyAlignment="1" applyProtection="1">
      <alignment horizontal="center" wrapText="1"/>
      <protection locked="0"/>
    </xf>
    <xf numFmtId="0" fontId="12" fillId="3" borderId="12" xfId="0" applyFont="1" applyFill="1" applyBorder="1" applyAlignment="1" applyProtection="1">
      <alignment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/>
      <protection locked="0"/>
    </xf>
    <xf numFmtId="0" fontId="32" fillId="3" borderId="10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 applyProtection="1">
      <alignment horizontal="left"/>
      <protection hidden="1"/>
    </xf>
    <xf numFmtId="0" fontId="15" fillId="0" borderId="5" xfId="0" applyFont="1" applyFill="1" applyBorder="1" applyAlignment="1" applyProtection="1">
      <alignment horizontal="left"/>
      <protection hidden="1"/>
    </xf>
    <xf numFmtId="0" fontId="32" fillId="3" borderId="10" xfId="0" applyNumberFormat="1" applyFont="1" applyFill="1" applyBorder="1" applyAlignment="1">
      <alignment vertical="center"/>
    </xf>
    <xf numFmtId="49" fontId="6" fillId="3" borderId="7" xfId="1" applyNumberFormat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vertical="center" wrapText="1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1" fontId="12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22" xfId="0" applyFont="1" applyFill="1" applyBorder="1" applyAlignment="1">
      <alignment vertical="center" wrapText="1"/>
    </xf>
    <xf numFmtId="0" fontId="4" fillId="0" borderId="23" xfId="0" applyFont="1" applyFill="1" applyBorder="1" applyAlignment="1" applyProtection="1">
      <alignment horizontal="left" wrapText="1"/>
      <protection locked="0"/>
    </xf>
    <xf numFmtId="0" fontId="4" fillId="0" borderId="23" xfId="0" applyFont="1" applyFill="1" applyBorder="1" applyAlignment="1" applyProtection="1">
      <alignment horizontal="left"/>
      <protection locked="0"/>
    </xf>
    <xf numFmtId="0" fontId="15" fillId="3" borderId="0" xfId="0" applyFont="1" applyFill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30" fillId="0" borderId="9" xfId="0" applyFont="1" applyFill="1" applyBorder="1" applyAlignment="1" applyProtection="1">
      <alignment horizontal="center" vertical="center"/>
      <protection locked="0"/>
    </xf>
    <xf numFmtId="0" fontId="30" fillId="0" borderId="10" xfId="0" applyFont="1" applyFill="1" applyBorder="1" applyAlignment="1" applyProtection="1">
      <alignment horizontal="center" vertical="center"/>
      <protection locked="0"/>
    </xf>
    <xf numFmtId="0" fontId="30" fillId="0" borderId="6" xfId="0" applyFont="1" applyFill="1" applyBorder="1" applyAlignment="1" applyProtection="1">
      <alignment horizontal="center" vertical="center"/>
      <protection locked="0"/>
    </xf>
    <xf numFmtId="0" fontId="15" fillId="3" borderId="10" xfId="0" applyFont="1" applyFill="1" applyBorder="1" applyAlignment="1" applyProtection="1">
      <alignment horizontal="center" vertical="center" wrapText="1"/>
      <protection locked="0"/>
    </xf>
    <xf numFmtId="0" fontId="15" fillId="3" borderId="10" xfId="2" applyFont="1" applyFill="1" applyBorder="1" applyAlignment="1" applyProtection="1">
      <alignment horizontal="center" vertical="center"/>
      <protection locked="0"/>
    </xf>
    <xf numFmtId="0" fontId="30" fillId="0" borderId="6" xfId="0" applyFont="1" applyFill="1" applyBorder="1" applyAlignment="1" applyProtection="1">
      <alignment horizontal="center"/>
      <protection locked="0"/>
    </xf>
    <xf numFmtId="0" fontId="15" fillId="3" borderId="4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 applyProtection="1">
      <alignment horizontal="center"/>
      <protection locked="0"/>
    </xf>
    <xf numFmtId="0" fontId="15" fillId="3" borderId="7" xfId="0" applyFont="1" applyFill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5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9" fontId="21" fillId="0" borderId="1" xfId="3" applyFont="1" applyFill="1" applyBorder="1" applyAlignment="1">
      <alignment horizontal="center" vertical="center" wrapText="1"/>
    </xf>
    <xf numFmtId="9" fontId="21" fillId="0" borderId="7" xfId="3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2" fillId="0" borderId="10" xfId="0" applyFont="1" applyFill="1" applyBorder="1" applyAlignment="1" applyProtection="1">
      <alignment horizontal="left" vertical="center" wrapText="1"/>
      <protection locked="0"/>
    </xf>
  </cellXfs>
  <cellStyles count="4">
    <cellStyle name="Normal" xfId="0" builtinId="0"/>
    <cellStyle name="Normal 2" xfId="1"/>
    <cellStyle name="Normal 3" xfId="2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492821</xdr:colOff>
      <xdr:row>3</xdr:row>
      <xdr:rowOff>0</xdr:rowOff>
    </xdr:from>
    <xdr:to>
      <xdr:col>3</xdr:col>
      <xdr:colOff>1650303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750246" y="619125"/>
          <a:ext cx="11574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215576</xdr:colOff>
      <xdr:row>2</xdr:row>
      <xdr:rowOff>9525</xdr:rowOff>
    </xdr:from>
    <xdr:to>
      <xdr:col>16</xdr:col>
      <xdr:colOff>346399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9054776" y="419100"/>
          <a:ext cx="17881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7939</xdr:colOff>
      <xdr:row>2</xdr:row>
      <xdr:rowOff>28575</xdr:rowOff>
    </xdr:from>
    <xdr:to>
      <xdr:col>11</xdr:col>
      <xdr:colOff>258760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666164" y="428625"/>
          <a:ext cx="173672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876300</xdr:colOff>
      <xdr:row>3</xdr:row>
      <xdr:rowOff>47625</xdr:rowOff>
    </xdr:from>
    <xdr:to>
      <xdr:col>3</xdr:col>
      <xdr:colOff>523875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1133475" y="6477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V229"/>
  <sheetViews>
    <sheetView tabSelected="1" topLeftCell="A25" zoomScaleNormal="100" workbookViewId="0">
      <selection activeCell="D87" sqref="D87"/>
    </sheetView>
  </sheetViews>
  <sheetFormatPr defaultColWidth="9.109375" defaultRowHeight="16.8" x14ac:dyDescent="0.3"/>
  <cols>
    <col min="1" max="1" width="5" style="6" customWidth="1"/>
    <col min="2" max="2" width="19.6640625" style="6" customWidth="1"/>
    <col min="3" max="3" width="9.109375" style="28" customWidth="1"/>
    <col min="4" max="4" width="32.88671875" style="28" customWidth="1"/>
    <col min="5" max="5" width="16.109375" style="28" customWidth="1"/>
    <col min="6" max="6" width="7.109375" style="28" customWidth="1"/>
    <col min="7" max="7" width="8.33203125" style="6" customWidth="1"/>
    <col min="8" max="8" width="8.33203125" style="98" customWidth="1"/>
    <col min="9" max="9" width="8.33203125" style="27" customWidth="1"/>
    <col min="10" max="11" width="8.33203125" style="6" customWidth="1"/>
    <col min="12" max="13" width="8.33203125" style="27" customWidth="1"/>
    <col min="14" max="22" width="8.33203125" style="6" customWidth="1"/>
    <col min="23" max="23" width="20.109375" style="6" customWidth="1"/>
    <col min="24" max="24" width="15.6640625" style="6" bestFit="1" customWidth="1"/>
    <col min="25" max="25" width="11.44140625" style="6" customWidth="1"/>
    <col min="26" max="26" width="11" style="6" customWidth="1"/>
    <col min="27" max="27" width="14.88671875" style="6" bestFit="1" customWidth="1"/>
    <col min="28" max="28" width="9.5546875" style="6" bestFit="1" customWidth="1"/>
    <col min="29" max="16384" width="9.109375" style="6"/>
  </cols>
  <sheetData>
    <row r="1" spans="1:22" s="2" customFormat="1" ht="15.75" customHeight="1" x14ac:dyDescent="0.3">
      <c r="A1" s="166" t="s">
        <v>1</v>
      </c>
      <c r="B1" s="166"/>
      <c r="C1" s="166"/>
      <c r="D1" s="166"/>
      <c r="E1" s="166"/>
      <c r="F1" s="166"/>
      <c r="G1" s="166"/>
      <c r="H1" s="90"/>
      <c r="I1" s="3"/>
      <c r="J1" s="1"/>
      <c r="K1" s="166" t="s">
        <v>0</v>
      </c>
      <c r="L1" s="166"/>
      <c r="M1" s="166"/>
      <c r="N1" s="166"/>
      <c r="O1" s="166"/>
      <c r="P1" s="166"/>
      <c r="Q1" s="166"/>
      <c r="R1" s="166"/>
      <c r="S1" s="166"/>
      <c r="T1" s="166"/>
      <c r="U1" s="33"/>
      <c r="V1" s="33"/>
    </row>
    <row r="2" spans="1:22" s="2" customFormat="1" ht="16.5" customHeight="1" x14ac:dyDescent="0.3">
      <c r="A2" s="166" t="s">
        <v>3</v>
      </c>
      <c r="B2" s="166"/>
      <c r="C2" s="166"/>
      <c r="D2" s="166"/>
      <c r="E2" s="166"/>
      <c r="F2" s="166"/>
      <c r="G2" s="166"/>
      <c r="H2" s="90"/>
      <c r="I2" s="3"/>
      <c r="J2" s="1"/>
      <c r="K2" s="166" t="s">
        <v>2</v>
      </c>
      <c r="L2" s="166"/>
      <c r="M2" s="166"/>
      <c r="N2" s="166"/>
      <c r="O2" s="166"/>
      <c r="P2" s="166"/>
      <c r="Q2" s="166"/>
      <c r="R2" s="166"/>
      <c r="S2" s="166"/>
      <c r="T2" s="166"/>
      <c r="U2" s="33"/>
      <c r="V2" s="33"/>
    </row>
    <row r="3" spans="1:22" s="2" customFormat="1" ht="16.5" customHeight="1" x14ac:dyDescent="0.3">
      <c r="A3" s="167" t="s">
        <v>221</v>
      </c>
      <c r="B3" s="167"/>
      <c r="C3" s="167"/>
      <c r="D3" s="167"/>
      <c r="E3" s="167"/>
      <c r="F3" s="167"/>
      <c r="G3" s="167"/>
      <c r="H3" s="90"/>
      <c r="I3" s="3"/>
      <c r="J3" s="1"/>
      <c r="K3" s="1"/>
      <c r="L3" s="3"/>
      <c r="M3" s="3"/>
      <c r="N3" s="1"/>
      <c r="O3" s="1"/>
      <c r="P3" s="1"/>
      <c r="Q3" s="33"/>
      <c r="R3" s="33"/>
      <c r="S3" s="33"/>
      <c r="T3" s="1"/>
      <c r="U3" s="33"/>
      <c r="V3" s="33"/>
    </row>
    <row r="4" spans="1:22" x14ac:dyDescent="0.3">
      <c r="A4" s="4"/>
      <c r="B4" s="4"/>
      <c r="C4" s="4"/>
      <c r="D4" s="4"/>
      <c r="E4" s="4"/>
      <c r="F4" s="4"/>
      <c r="G4" s="4"/>
      <c r="H4" s="91"/>
      <c r="I4" s="5"/>
      <c r="J4" s="4"/>
      <c r="K4" s="4"/>
      <c r="L4" s="5"/>
      <c r="M4" s="5"/>
      <c r="N4" s="4"/>
      <c r="O4" s="4"/>
      <c r="P4" s="4"/>
      <c r="Q4" s="4"/>
      <c r="R4" s="4"/>
      <c r="S4" s="4"/>
      <c r="T4" s="4"/>
      <c r="U4" s="4"/>
      <c r="V4" s="4"/>
    </row>
    <row r="5" spans="1:22" s="7" customFormat="1" ht="20.399999999999999" x14ac:dyDescent="0.3">
      <c r="A5" s="165" t="s">
        <v>35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</row>
    <row r="6" spans="1:22" s="7" customFormat="1" ht="19.5" customHeight="1" x14ac:dyDescent="0.3">
      <c r="A6" s="170" t="s">
        <v>220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</row>
    <row r="7" spans="1:22" s="7" customFormat="1" ht="19.5" customHeight="1" x14ac:dyDescent="0.3">
      <c r="A7" s="8"/>
      <c r="B7" s="9"/>
      <c r="C7" s="10"/>
      <c r="D7" s="10"/>
      <c r="E7" s="10"/>
      <c r="F7" s="10"/>
      <c r="G7" s="8"/>
      <c r="H7" s="92"/>
      <c r="I7" s="11"/>
      <c r="J7" s="8"/>
      <c r="K7" s="8"/>
      <c r="L7" s="11"/>
      <c r="M7" s="11"/>
      <c r="N7" s="8"/>
      <c r="O7" s="8"/>
      <c r="P7" s="8"/>
      <c r="Q7" s="8"/>
      <c r="R7" s="8"/>
      <c r="S7" s="8"/>
      <c r="T7" s="8"/>
      <c r="U7" s="8"/>
      <c r="V7" s="8"/>
    </row>
    <row r="8" spans="1:22" s="7" customFormat="1" ht="43.5" customHeight="1" x14ac:dyDescent="0.3">
      <c r="A8" s="171" t="s">
        <v>24</v>
      </c>
      <c r="B8" s="173" t="s">
        <v>25</v>
      </c>
      <c r="C8" s="174"/>
      <c r="D8" s="171" t="s">
        <v>6</v>
      </c>
      <c r="E8" s="171" t="s">
        <v>7</v>
      </c>
      <c r="F8" s="171" t="s">
        <v>37</v>
      </c>
      <c r="G8" s="178" t="s">
        <v>12</v>
      </c>
      <c r="H8" s="179"/>
      <c r="I8" s="179"/>
      <c r="J8" s="179"/>
      <c r="K8" s="179"/>
      <c r="L8" s="180"/>
      <c r="M8" s="181" t="s">
        <v>15</v>
      </c>
      <c r="N8" s="182"/>
      <c r="O8" s="182"/>
      <c r="P8" s="182"/>
      <c r="Q8" s="183" t="s">
        <v>21</v>
      </c>
      <c r="R8" s="184"/>
      <c r="S8" s="184"/>
      <c r="T8" s="185"/>
      <c r="U8" s="186" t="s">
        <v>20</v>
      </c>
      <c r="V8" s="177" t="s">
        <v>22</v>
      </c>
    </row>
    <row r="9" spans="1:22" s="7" customFormat="1" ht="103.5" customHeight="1" x14ac:dyDescent="0.3">
      <c r="A9" s="172"/>
      <c r="B9" s="175"/>
      <c r="C9" s="176"/>
      <c r="D9" s="172"/>
      <c r="E9" s="172"/>
      <c r="F9" s="172"/>
      <c r="G9" s="32" t="s">
        <v>13</v>
      </c>
      <c r="H9" s="93" t="s">
        <v>8</v>
      </c>
      <c r="I9" s="32" t="s">
        <v>14</v>
      </c>
      <c r="J9" s="32" t="s">
        <v>9</v>
      </c>
      <c r="K9" s="32" t="s">
        <v>10</v>
      </c>
      <c r="L9" s="32" t="s">
        <v>11</v>
      </c>
      <c r="M9" s="12" t="s">
        <v>16</v>
      </c>
      <c r="N9" s="12" t="s">
        <v>17</v>
      </c>
      <c r="O9" s="12" t="s">
        <v>18</v>
      </c>
      <c r="P9" s="12" t="s">
        <v>19</v>
      </c>
      <c r="Q9" s="12" t="s">
        <v>16</v>
      </c>
      <c r="R9" s="12" t="s">
        <v>17</v>
      </c>
      <c r="S9" s="12" t="s">
        <v>18</v>
      </c>
      <c r="T9" s="12" t="s">
        <v>19</v>
      </c>
      <c r="U9" s="187"/>
      <c r="V9" s="177"/>
    </row>
    <row r="10" spans="1:22" s="7" customFormat="1" ht="36" customHeight="1" x14ac:dyDescent="0.3">
      <c r="A10" s="35"/>
      <c r="B10" s="73" t="s">
        <v>40</v>
      </c>
      <c r="C10" s="36"/>
      <c r="D10" s="35"/>
      <c r="E10" s="35"/>
      <c r="F10" s="36"/>
      <c r="G10" s="71"/>
      <c r="H10" s="94"/>
      <c r="I10" s="71"/>
      <c r="J10" s="71"/>
      <c r="K10" s="71"/>
      <c r="L10" s="71"/>
      <c r="M10" s="37"/>
      <c r="N10" s="37"/>
      <c r="O10" s="37"/>
      <c r="P10" s="37"/>
      <c r="Q10" s="37"/>
      <c r="R10" s="37"/>
      <c r="S10" s="37"/>
      <c r="T10" s="37"/>
      <c r="U10" s="72"/>
      <c r="V10" s="42"/>
    </row>
    <row r="11" spans="1:22" s="18" customFormat="1" ht="31.5" customHeight="1" x14ac:dyDescent="0.3">
      <c r="A11" s="13">
        <v>1</v>
      </c>
      <c r="B11" s="86" t="s">
        <v>42</v>
      </c>
      <c r="C11" s="87" t="s">
        <v>43</v>
      </c>
      <c r="D11" s="67"/>
      <c r="E11" s="68"/>
      <c r="F11" s="69"/>
      <c r="G11" s="74">
        <f>SUM(G12:G19)</f>
        <v>375</v>
      </c>
      <c r="H11" s="95">
        <f>C12+C13</f>
        <v>64.5</v>
      </c>
      <c r="I11" s="70">
        <f>G11+H11</f>
        <v>439.5</v>
      </c>
      <c r="J11" s="16">
        <v>54</v>
      </c>
      <c r="K11" s="16">
        <v>54</v>
      </c>
      <c r="L11" s="16">
        <v>54</v>
      </c>
      <c r="M11" s="16">
        <v>430</v>
      </c>
      <c r="N11" s="21">
        <f>160/2.98</f>
        <v>53.691275167785236</v>
      </c>
      <c r="O11" s="21">
        <f>160/2.98</f>
        <v>53.691275167785236</v>
      </c>
      <c r="P11" s="21">
        <f>160/2.98</f>
        <v>53.691275167785236</v>
      </c>
      <c r="Q11" s="14">
        <f>I11-M11</f>
        <v>9.5</v>
      </c>
      <c r="R11" s="21">
        <f>J11-N11</f>
        <v>0.30872483221476443</v>
      </c>
      <c r="S11" s="21">
        <f>K11-O11</f>
        <v>0.30872483221476443</v>
      </c>
      <c r="T11" s="21">
        <f>L11-P11</f>
        <v>0.30872483221476443</v>
      </c>
      <c r="U11" s="16">
        <v>0</v>
      </c>
      <c r="V11" s="76">
        <f>Q11-U11</f>
        <v>9.5</v>
      </c>
    </row>
    <row r="12" spans="1:22" s="18" customFormat="1" ht="31.5" customHeight="1" x14ac:dyDescent="0.3">
      <c r="A12" s="13"/>
      <c r="B12" s="24" t="s">
        <v>91</v>
      </c>
      <c r="C12" s="75"/>
      <c r="D12" s="106" t="s">
        <v>95</v>
      </c>
      <c r="E12" s="107" t="s">
        <v>96</v>
      </c>
      <c r="F12" s="154">
        <v>1</v>
      </c>
      <c r="G12" s="108">
        <v>60</v>
      </c>
      <c r="H12" s="17"/>
      <c r="I12" s="21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56"/>
    </row>
    <row r="13" spans="1:22" s="18" customFormat="1" ht="31.5" customHeight="1" x14ac:dyDescent="0.3">
      <c r="A13" s="13"/>
      <c r="B13" s="24" t="s">
        <v>39</v>
      </c>
      <c r="C13" s="75">
        <f>430*0.15</f>
        <v>64.5</v>
      </c>
      <c r="D13" s="106" t="s">
        <v>95</v>
      </c>
      <c r="E13" s="107" t="s">
        <v>97</v>
      </c>
      <c r="F13" s="154">
        <v>1</v>
      </c>
      <c r="G13" s="108">
        <v>60</v>
      </c>
      <c r="H13" s="17"/>
      <c r="I13" s="17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56"/>
    </row>
    <row r="14" spans="1:22" s="18" customFormat="1" ht="31.5" customHeight="1" x14ac:dyDescent="0.3">
      <c r="A14" s="13"/>
      <c r="B14" s="24"/>
      <c r="C14" s="25"/>
      <c r="D14" s="109" t="s">
        <v>99</v>
      </c>
      <c r="E14" s="110" t="s">
        <v>101</v>
      </c>
      <c r="F14" s="154">
        <v>2</v>
      </c>
      <c r="G14" s="108">
        <v>45</v>
      </c>
      <c r="H14" s="17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56"/>
    </row>
    <row r="15" spans="1:22" s="22" customFormat="1" ht="31.5" customHeight="1" x14ac:dyDescent="0.3">
      <c r="A15" s="13"/>
      <c r="B15" s="26"/>
      <c r="C15" s="23"/>
      <c r="D15" s="109" t="s">
        <v>99</v>
      </c>
      <c r="E15" s="110" t="s">
        <v>103</v>
      </c>
      <c r="F15" s="154">
        <v>2</v>
      </c>
      <c r="G15" s="108">
        <v>30</v>
      </c>
      <c r="H15" s="17"/>
      <c r="I15" s="16"/>
      <c r="J15" s="19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56"/>
    </row>
    <row r="16" spans="1:22" s="18" customFormat="1" ht="31.5" customHeight="1" x14ac:dyDescent="0.3">
      <c r="A16" s="13"/>
      <c r="B16" s="24"/>
      <c r="C16" s="25"/>
      <c r="D16" s="109" t="s">
        <v>99</v>
      </c>
      <c r="E16" s="112" t="s">
        <v>104</v>
      </c>
      <c r="F16" s="154">
        <v>2</v>
      </c>
      <c r="G16" s="108">
        <v>30</v>
      </c>
      <c r="H16" s="1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56"/>
    </row>
    <row r="17" spans="1:22" s="18" customFormat="1" ht="31.5" customHeight="1" x14ac:dyDescent="0.3">
      <c r="A17" s="13"/>
      <c r="B17" s="24"/>
      <c r="C17" s="25"/>
      <c r="D17" s="109" t="s">
        <v>100</v>
      </c>
      <c r="E17" s="112" t="s">
        <v>102</v>
      </c>
      <c r="F17" s="154">
        <v>2</v>
      </c>
      <c r="G17" s="108">
        <v>30</v>
      </c>
      <c r="H17" s="1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56"/>
    </row>
    <row r="18" spans="1:22" s="18" customFormat="1" ht="31.5" customHeight="1" x14ac:dyDescent="0.3">
      <c r="A18" s="13"/>
      <c r="B18" s="24"/>
      <c r="C18" s="25"/>
      <c r="D18" s="113" t="s">
        <v>95</v>
      </c>
      <c r="E18" s="109" t="s">
        <v>105</v>
      </c>
      <c r="F18" s="154">
        <v>2</v>
      </c>
      <c r="G18" s="108">
        <v>60</v>
      </c>
      <c r="H18" s="20"/>
      <c r="I18" s="15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56"/>
    </row>
    <row r="19" spans="1:22" s="18" customFormat="1" ht="31.5" customHeight="1" x14ac:dyDescent="0.3">
      <c r="A19" s="13"/>
      <c r="B19" s="26"/>
      <c r="C19" s="23"/>
      <c r="D19" s="113" t="s">
        <v>95</v>
      </c>
      <c r="E19" s="109" t="s">
        <v>106</v>
      </c>
      <c r="F19" s="154">
        <v>2</v>
      </c>
      <c r="G19" s="108">
        <v>60</v>
      </c>
      <c r="H19" s="20"/>
      <c r="I19" s="15"/>
      <c r="J19" s="20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60"/>
    </row>
    <row r="20" spans="1:22" s="18" customFormat="1" ht="31.5" customHeight="1" x14ac:dyDescent="0.3">
      <c r="A20" s="13">
        <v>2</v>
      </c>
      <c r="B20" s="118" t="s">
        <v>44</v>
      </c>
      <c r="C20" s="119" t="s">
        <v>45</v>
      </c>
      <c r="D20" s="88"/>
      <c r="E20" s="83"/>
      <c r="F20" s="155"/>
      <c r="G20" s="74">
        <f>SUM(G21:G26)</f>
        <v>435</v>
      </c>
      <c r="H20" s="95">
        <f>C21+C22</f>
        <v>86.5</v>
      </c>
      <c r="I20" s="70">
        <f>G20+H20</f>
        <v>521.5</v>
      </c>
      <c r="J20" s="16">
        <v>54</v>
      </c>
      <c r="K20" s="16">
        <v>54</v>
      </c>
      <c r="L20" s="16">
        <v>54</v>
      </c>
      <c r="M20" s="16">
        <v>430</v>
      </c>
      <c r="N20" s="21">
        <f>160/2.98</f>
        <v>53.691275167785236</v>
      </c>
      <c r="O20" s="21">
        <f>160/2.98</f>
        <v>53.691275167785236</v>
      </c>
      <c r="P20" s="21">
        <f>160/2.98</f>
        <v>53.691275167785236</v>
      </c>
      <c r="Q20" s="14">
        <f>I20-M20</f>
        <v>91.5</v>
      </c>
      <c r="R20" s="21">
        <f>J20-N20</f>
        <v>0.30872483221476443</v>
      </c>
      <c r="S20" s="21">
        <f>K20-O20</f>
        <v>0.30872483221476443</v>
      </c>
      <c r="T20" s="21">
        <f>L20-P20</f>
        <v>0.30872483221476443</v>
      </c>
      <c r="U20" s="16">
        <v>0</v>
      </c>
      <c r="V20" s="76">
        <f>Q20-U20</f>
        <v>91.5</v>
      </c>
    </row>
    <row r="21" spans="1:22" s="18" customFormat="1" ht="31.5" customHeight="1" x14ac:dyDescent="0.3">
      <c r="A21" s="13"/>
      <c r="B21" s="24" t="s">
        <v>215</v>
      </c>
      <c r="C21" s="75">
        <v>22</v>
      </c>
      <c r="D21" s="106" t="s">
        <v>100</v>
      </c>
      <c r="E21" s="124" t="s">
        <v>109</v>
      </c>
      <c r="F21" s="154">
        <v>1</v>
      </c>
      <c r="G21" s="108">
        <v>30</v>
      </c>
      <c r="H21" s="20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56"/>
    </row>
    <row r="22" spans="1:22" s="18" customFormat="1" ht="31.5" customHeight="1" x14ac:dyDescent="0.3">
      <c r="A22" s="13"/>
      <c r="B22" s="24" t="s">
        <v>39</v>
      </c>
      <c r="C22" s="75">
        <f>430*0.15</f>
        <v>64.5</v>
      </c>
      <c r="D22" s="106" t="s">
        <v>100</v>
      </c>
      <c r="E22" s="107" t="s">
        <v>110</v>
      </c>
      <c r="F22" s="154">
        <v>1</v>
      </c>
      <c r="G22" s="108">
        <v>30</v>
      </c>
      <c r="H22" s="20"/>
      <c r="I22" s="15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56"/>
    </row>
    <row r="23" spans="1:22" s="18" customFormat="1" ht="31.5" customHeight="1" x14ac:dyDescent="0.3">
      <c r="A23" s="13"/>
      <c r="B23" s="24"/>
      <c r="C23" s="25"/>
      <c r="D23" s="106" t="s">
        <v>108</v>
      </c>
      <c r="E23" s="107" t="s">
        <v>98</v>
      </c>
      <c r="F23" s="154">
        <v>1</v>
      </c>
      <c r="G23" s="108">
        <v>120</v>
      </c>
      <c r="H23" s="20"/>
      <c r="I23" s="15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56"/>
    </row>
    <row r="24" spans="1:22" s="18" customFormat="1" ht="31.5" customHeight="1" x14ac:dyDescent="0.3">
      <c r="A24" s="13"/>
      <c r="B24" s="24"/>
      <c r="C24" s="25"/>
      <c r="D24" s="116" t="s">
        <v>111</v>
      </c>
      <c r="E24" s="123" t="s">
        <v>114</v>
      </c>
      <c r="F24" s="154">
        <v>2</v>
      </c>
      <c r="G24" s="108">
        <v>45</v>
      </c>
      <c r="H24" s="96"/>
      <c r="I24" s="15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56"/>
    </row>
    <row r="25" spans="1:22" s="18" customFormat="1" ht="31.5" customHeight="1" x14ac:dyDescent="0.3">
      <c r="A25" s="13"/>
      <c r="B25" s="24"/>
      <c r="C25" s="25"/>
      <c r="D25" s="116" t="s">
        <v>100</v>
      </c>
      <c r="E25" s="123" t="s">
        <v>113</v>
      </c>
      <c r="F25" s="154">
        <v>2</v>
      </c>
      <c r="G25" s="108">
        <v>30</v>
      </c>
      <c r="H25" s="96"/>
      <c r="I25" s="15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56"/>
    </row>
    <row r="26" spans="1:22" s="18" customFormat="1" ht="31.5" customHeight="1" x14ac:dyDescent="0.3">
      <c r="A26" s="13"/>
      <c r="B26" s="24"/>
      <c r="C26" s="25"/>
      <c r="D26" s="117" t="s">
        <v>118</v>
      </c>
      <c r="E26" s="125" t="s">
        <v>113</v>
      </c>
      <c r="F26" s="154">
        <v>2</v>
      </c>
      <c r="G26" s="108">
        <v>180</v>
      </c>
      <c r="H26" s="96"/>
      <c r="I26" s="15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56"/>
    </row>
    <row r="27" spans="1:22" s="18" customFormat="1" ht="31.5" customHeight="1" x14ac:dyDescent="0.3">
      <c r="A27" s="13">
        <v>3</v>
      </c>
      <c r="B27" s="120" t="s">
        <v>46</v>
      </c>
      <c r="C27" s="121" t="s">
        <v>47</v>
      </c>
      <c r="D27" s="114"/>
      <c r="E27" s="114"/>
      <c r="F27" s="156"/>
      <c r="G27" s="115">
        <f>SUM(G28:G33)</f>
        <v>480</v>
      </c>
      <c r="H27" s="95">
        <f>C28+C29</f>
        <v>64.5</v>
      </c>
      <c r="I27" s="70">
        <f>G27+H27</f>
        <v>544.5</v>
      </c>
      <c r="J27" s="16">
        <v>54</v>
      </c>
      <c r="K27" s="16">
        <v>54</v>
      </c>
      <c r="L27" s="16">
        <v>54</v>
      </c>
      <c r="M27" s="16">
        <v>430</v>
      </c>
      <c r="N27" s="21">
        <f>160/2.98</f>
        <v>53.691275167785236</v>
      </c>
      <c r="O27" s="21">
        <f>160/2.98</f>
        <v>53.691275167785236</v>
      </c>
      <c r="P27" s="21">
        <f>160/2.98</f>
        <v>53.691275167785236</v>
      </c>
      <c r="Q27" s="14">
        <f>I27-M27</f>
        <v>114.5</v>
      </c>
      <c r="R27" s="21">
        <f>J27-N27</f>
        <v>0.30872483221476443</v>
      </c>
      <c r="S27" s="21">
        <f>K27-O27</f>
        <v>0.30872483221476443</v>
      </c>
      <c r="T27" s="21">
        <f>L27-P27</f>
        <v>0.30872483221476443</v>
      </c>
      <c r="U27" s="16">
        <v>0</v>
      </c>
      <c r="V27" s="76">
        <f>Q27-U27</f>
        <v>114.5</v>
      </c>
    </row>
    <row r="28" spans="1:22" s="18" customFormat="1" ht="31.5" customHeight="1" x14ac:dyDescent="0.3">
      <c r="A28" s="13"/>
      <c r="B28" s="24" t="s">
        <v>91</v>
      </c>
      <c r="C28" s="75"/>
      <c r="D28" s="106" t="s">
        <v>116</v>
      </c>
      <c r="E28" s="107" t="s">
        <v>117</v>
      </c>
      <c r="F28" s="154">
        <v>1</v>
      </c>
      <c r="G28" s="108">
        <v>30</v>
      </c>
      <c r="H28" s="97"/>
      <c r="I28" s="15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56"/>
    </row>
    <row r="29" spans="1:22" s="18" customFormat="1" ht="31.5" customHeight="1" x14ac:dyDescent="0.3">
      <c r="A29" s="13"/>
      <c r="B29" s="24" t="s">
        <v>39</v>
      </c>
      <c r="C29" s="75">
        <f>430*0.15</f>
        <v>64.5</v>
      </c>
      <c r="D29" s="106" t="s">
        <v>116</v>
      </c>
      <c r="E29" s="107" t="s">
        <v>110</v>
      </c>
      <c r="F29" s="154">
        <v>1</v>
      </c>
      <c r="G29" s="108">
        <v>30</v>
      </c>
      <c r="H29" s="97"/>
      <c r="I29" s="15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56"/>
    </row>
    <row r="30" spans="1:22" s="18" customFormat="1" ht="31.5" customHeight="1" x14ac:dyDescent="0.3">
      <c r="A30" s="13"/>
      <c r="B30" s="24"/>
      <c r="C30" s="25"/>
      <c r="D30" s="106" t="s">
        <v>116</v>
      </c>
      <c r="E30" s="107" t="s">
        <v>98</v>
      </c>
      <c r="F30" s="154">
        <v>1</v>
      </c>
      <c r="G30" s="108">
        <v>30</v>
      </c>
      <c r="H30" s="20"/>
      <c r="I30" s="15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56"/>
    </row>
    <row r="31" spans="1:22" s="18" customFormat="1" ht="31.5" customHeight="1" x14ac:dyDescent="0.3">
      <c r="A31" s="13"/>
      <c r="B31" s="24"/>
      <c r="C31" s="25"/>
      <c r="D31" s="106" t="s">
        <v>108</v>
      </c>
      <c r="E31" s="107" t="s">
        <v>110</v>
      </c>
      <c r="F31" s="154">
        <v>1</v>
      </c>
      <c r="G31" s="108">
        <v>120</v>
      </c>
      <c r="H31" s="20"/>
      <c r="I31" s="15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56"/>
    </row>
    <row r="32" spans="1:22" s="18" customFormat="1" ht="31.5" customHeight="1" x14ac:dyDescent="0.3">
      <c r="A32" s="13"/>
      <c r="B32" s="24"/>
      <c r="C32" s="25"/>
      <c r="D32" s="109" t="s">
        <v>118</v>
      </c>
      <c r="E32" s="123" t="s">
        <v>109</v>
      </c>
      <c r="F32" s="154">
        <v>2</v>
      </c>
      <c r="G32" s="122">
        <v>180</v>
      </c>
      <c r="H32" s="20"/>
      <c r="I32" s="15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56"/>
    </row>
    <row r="33" spans="1:22" s="18" customFormat="1" ht="31.5" customHeight="1" x14ac:dyDescent="0.3">
      <c r="A33" s="13"/>
      <c r="B33" s="24"/>
      <c r="C33" s="25"/>
      <c r="D33" s="109" t="s">
        <v>118</v>
      </c>
      <c r="E33" s="123" t="s">
        <v>119</v>
      </c>
      <c r="F33" s="154">
        <v>2</v>
      </c>
      <c r="G33" s="122">
        <v>90</v>
      </c>
      <c r="H33" s="20"/>
      <c r="I33" s="15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56"/>
    </row>
    <row r="34" spans="1:22" s="18" customFormat="1" ht="31.5" customHeight="1" x14ac:dyDescent="0.3">
      <c r="A34" s="13">
        <v>4</v>
      </c>
      <c r="B34" s="120" t="s">
        <v>48</v>
      </c>
      <c r="C34" s="121" t="s">
        <v>49</v>
      </c>
      <c r="D34" s="88"/>
      <c r="E34" s="88"/>
      <c r="F34" s="155"/>
      <c r="G34" s="74">
        <f>SUM(G35:G38)</f>
        <v>510</v>
      </c>
      <c r="H34" s="95">
        <f>C35+C36</f>
        <v>64.5</v>
      </c>
      <c r="I34" s="70">
        <f>G34+H34</f>
        <v>574.5</v>
      </c>
      <c r="J34" s="16">
        <v>54</v>
      </c>
      <c r="K34" s="16">
        <v>54</v>
      </c>
      <c r="L34" s="16">
        <v>54</v>
      </c>
      <c r="M34" s="16">
        <v>430</v>
      </c>
      <c r="N34" s="21">
        <f>160/2.98</f>
        <v>53.691275167785236</v>
      </c>
      <c r="O34" s="21">
        <f>160/2.98</f>
        <v>53.691275167785236</v>
      </c>
      <c r="P34" s="21">
        <f>160/2.98</f>
        <v>53.691275167785236</v>
      </c>
      <c r="Q34" s="14">
        <f>I34-M34</f>
        <v>144.5</v>
      </c>
      <c r="R34" s="21">
        <f>J34-N34</f>
        <v>0.30872483221476443</v>
      </c>
      <c r="S34" s="21">
        <f>K34-O34</f>
        <v>0.30872483221476443</v>
      </c>
      <c r="T34" s="21">
        <f>L34-P34</f>
        <v>0.30872483221476443</v>
      </c>
      <c r="U34" s="16">
        <v>0</v>
      </c>
      <c r="V34" s="76">
        <f>Q34-U34</f>
        <v>144.5</v>
      </c>
    </row>
    <row r="35" spans="1:22" s="18" customFormat="1" ht="31.5" customHeight="1" x14ac:dyDescent="0.3">
      <c r="A35" s="13"/>
      <c r="B35" s="24" t="s">
        <v>91</v>
      </c>
      <c r="C35" s="75"/>
      <c r="D35" s="106" t="s">
        <v>123</v>
      </c>
      <c r="E35" s="124" t="s">
        <v>113</v>
      </c>
      <c r="F35" s="154">
        <v>1</v>
      </c>
      <c r="G35" s="108">
        <v>180</v>
      </c>
      <c r="H35" s="20"/>
      <c r="I35" s="15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56"/>
    </row>
    <row r="36" spans="1:22" s="18" customFormat="1" ht="31.5" customHeight="1" x14ac:dyDescent="0.3">
      <c r="A36" s="13"/>
      <c r="B36" s="24" t="s">
        <v>39</v>
      </c>
      <c r="C36" s="75">
        <f>430*0.15</f>
        <v>64.5</v>
      </c>
      <c r="D36" s="106" t="s">
        <v>167</v>
      </c>
      <c r="E36" s="107" t="s">
        <v>101</v>
      </c>
      <c r="F36" s="154">
        <v>1</v>
      </c>
      <c r="G36" s="108">
        <v>60</v>
      </c>
      <c r="H36" s="20"/>
      <c r="I36" s="15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56"/>
    </row>
    <row r="37" spans="1:22" s="18" customFormat="1" ht="31.5" customHeight="1" x14ac:dyDescent="0.3">
      <c r="A37" s="13"/>
      <c r="B37" s="24"/>
      <c r="C37" s="25"/>
      <c r="D37" s="109" t="s">
        <v>125</v>
      </c>
      <c r="E37" s="123" t="s">
        <v>126</v>
      </c>
      <c r="F37" s="154">
        <v>2</v>
      </c>
      <c r="G37" s="108">
        <v>90</v>
      </c>
      <c r="H37" s="20"/>
      <c r="I37" s="15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56"/>
    </row>
    <row r="38" spans="1:22" s="18" customFormat="1" ht="31.5" customHeight="1" x14ac:dyDescent="0.3">
      <c r="A38" s="13"/>
      <c r="B38" s="24"/>
      <c r="C38" s="25"/>
      <c r="D38" s="109" t="s">
        <v>212</v>
      </c>
      <c r="E38" s="123" t="s">
        <v>114</v>
      </c>
      <c r="F38" s="154">
        <v>2</v>
      </c>
      <c r="G38" s="108">
        <v>180</v>
      </c>
      <c r="H38" s="20"/>
      <c r="I38" s="15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56"/>
    </row>
    <row r="39" spans="1:22" s="18" customFormat="1" ht="31.5" customHeight="1" x14ac:dyDescent="0.3">
      <c r="A39" s="13">
        <v>5</v>
      </c>
      <c r="B39" s="120" t="s">
        <v>50</v>
      </c>
      <c r="C39" s="121" t="s">
        <v>51</v>
      </c>
      <c r="D39" s="83"/>
      <c r="E39" s="83"/>
      <c r="F39" s="157"/>
      <c r="G39" s="74">
        <f>SUM(G40:G42)</f>
        <v>420</v>
      </c>
      <c r="H39" s="95">
        <f>C40+C41</f>
        <v>64.5</v>
      </c>
      <c r="I39" s="70">
        <f>G39+H39</f>
        <v>484.5</v>
      </c>
      <c r="J39" s="16">
        <v>54</v>
      </c>
      <c r="K39" s="16">
        <v>54</v>
      </c>
      <c r="L39" s="16">
        <v>54</v>
      </c>
      <c r="M39" s="16">
        <v>430</v>
      </c>
      <c r="N39" s="21">
        <f>160/2.98</f>
        <v>53.691275167785236</v>
      </c>
      <c r="O39" s="21">
        <f>160/2.98</f>
        <v>53.691275167785236</v>
      </c>
      <c r="P39" s="21">
        <f>160/2.98</f>
        <v>53.691275167785236</v>
      </c>
      <c r="Q39" s="14">
        <f>I39-M39</f>
        <v>54.5</v>
      </c>
      <c r="R39" s="21">
        <f>J39-N39</f>
        <v>0.30872483221476443</v>
      </c>
      <c r="S39" s="21">
        <f>K39-O39</f>
        <v>0.30872483221476443</v>
      </c>
      <c r="T39" s="21">
        <f>L39-P39</f>
        <v>0.30872483221476443</v>
      </c>
      <c r="U39" s="16">
        <v>0</v>
      </c>
      <c r="V39" s="76">
        <f>Q39-U39</f>
        <v>54.5</v>
      </c>
    </row>
    <row r="40" spans="1:22" s="18" customFormat="1" ht="31.5" customHeight="1" x14ac:dyDescent="0.3">
      <c r="A40" s="13"/>
      <c r="B40" s="24" t="s">
        <v>91</v>
      </c>
      <c r="C40" s="75"/>
      <c r="D40" s="106" t="s">
        <v>92</v>
      </c>
      <c r="E40" s="107" t="s">
        <v>107</v>
      </c>
      <c r="F40" s="154">
        <v>1</v>
      </c>
      <c r="G40" s="108">
        <v>120</v>
      </c>
      <c r="H40" s="20"/>
      <c r="I40" s="15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56"/>
    </row>
    <row r="41" spans="1:22" s="18" customFormat="1" ht="31.5" customHeight="1" x14ac:dyDescent="0.3">
      <c r="A41" s="13"/>
      <c r="B41" s="24" t="s">
        <v>39</v>
      </c>
      <c r="C41" s="75">
        <f>430*0.15</f>
        <v>64.5</v>
      </c>
      <c r="D41" s="109" t="s">
        <v>129</v>
      </c>
      <c r="E41" s="123" t="s">
        <v>127</v>
      </c>
      <c r="F41" s="154">
        <v>2</v>
      </c>
      <c r="G41" s="126">
        <v>120</v>
      </c>
      <c r="H41" s="20"/>
      <c r="I41" s="15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56"/>
    </row>
    <row r="42" spans="1:22" s="18" customFormat="1" ht="31.5" customHeight="1" x14ac:dyDescent="0.3">
      <c r="A42" s="13"/>
      <c r="B42" s="24"/>
      <c r="C42" s="25"/>
      <c r="D42" s="109" t="s">
        <v>130</v>
      </c>
      <c r="E42" s="123" t="s">
        <v>113</v>
      </c>
      <c r="F42" s="154">
        <v>2</v>
      </c>
      <c r="G42" s="126">
        <v>180</v>
      </c>
      <c r="H42" s="20"/>
      <c r="I42" s="15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56"/>
    </row>
    <row r="43" spans="1:22" s="18" customFormat="1" ht="31.5" customHeight="1" x14ac:dyDescent="0.3">
      <c r="A43" s="13">
        <v>6</v>
      </c>
      <c r="B43" s="120" t="s">
        <v>52</v>
      </c>
      <c r="C43" s="121" t="s">
        <v>53</v>
      </c>
      <c r="D43" s="83"/>
      <c r="E43" s="83"/>
      <c r="F43" s="158"/>
      <c r="G43" s="74">
        <f>SUM(G44:G48)</f>
        <v>375</v>
      </c>
      <c r="H43" s="95">
        <f>C44+C45</f>
        <v>64.5</v>
      </c>
      <c r="I43" s="70">
        <f>G43+H43</f>
        <v>439.5</v>
      </c>
      <c r="J43" s="16">
        <v>54</v>
      </c>
      <c r="K43" s="16">
        <v>54</v>
      </c>
      <c r="L43" s="16">
        <v>54</v>
      </c>
      <c r="M43" s="16">
        <v>430</v>
      </c>
      <c r="N43" s="21">
        <f>160/2.98</f>
        <v>53.691275167785236</v>
      </c>
      <c r="O43" s="21">
        <f>160/2.98</f>
        <v>53.691275167785236</v>
      </c>
      <c r="P43" s="21">
        <f>160/2.98</f>
        <v>53.691275167785236</v>
      </c>
      <c r="Q43" s="14">
        <f>I43-M43</f>
        <v>9.5</v>
      </c>
      <c r="R43" s="21">
        <f>J43-N43</f>
        <v>0.30872483221476443</v>
      </c>
      <c r="S43" s="21">
        <f>K43-O43</f>
        <v>0.30872483221476443</v>
      </c>
      <c r="T43" s="21">
        <f>L43-P43</f>
        <v>0.30872483221476443</v>
      </c>
      <c r="U43" s="16">
        <v>0</v>
      </c>
      <c r="V43" s="76">
        <f>Q43-U43</f>
        <v>9.5</v>
      </c>
    </row>
    <row r="44" spans="1:22" s="18" customFormat="1" ht="31.5" customHeight="1" x14ac:dyDescent="0.3">
      <c r="A44" s="13"/>
      <c r="B44" s="24" t="s">
        <v>91</v>
      </c>
      <c r="C44" s="75"/>
      <c r="D44" s="106" t="s">
        <v>131</v>
      </c>
      <c r="E44" s="107" t="s">
        <v>132</v>
      </c>
      <c r="F44" s="154">
        <v>1</v>
      </c>
      <c r="G44" s="126">
        <v>30</v>
      </c>
      <c r="H44" s="20"/>
      <c r="I44" s="15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56"/>
    </row>
    <row r="45" spans="1:22" s="18" customFormat="1" ht="31.5" customHeight="1" x14ac:dyDescent="0.3">
      <c r="A45" s="13"/>
      <c r="B45" s="24" t="s">
        <v>39</v>
      </c>
      <c r="C45" s="75">
        <f>430*0.15</f>
        <v>64.5</v>
      </c>
      <c r="D45" s="109" t="s">
        <v>133</v>
      </c>
      <c r="E45" s="123" t="s">
        <v>134</v>
      </c>
      <c r="F45" s="159">
        <v>2</v>
      </c>
      <c r="G45" s="128">
        <v>75</v>
      </c>
      <c r="H45" s="20"/>
      <c r="I45" s="15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56"/>
    </row>
    <row r="46" spans="1:22" s="18" customFormat="1" ht="31.5" customHeight="1" x14ac:dyDescent="0.3">
      <c r="A46" s="13"/>
      <c r="B46" s="24"/>
      <c r="C46" s="25"/>
      <c r="D46" s="109" t="s">
        <v>133</v>
      </c>
      <c r="E46" s="123" t="s">
        <v>135</v>
      </c>
      <c r="F46" s="159">
        <v>2</v>
      </c>
      <c r="G46" s="128">
        <v>75</v>
      </c>
      <c r="H46" s="20"/>
      <c r="I46" s="15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56"/>
    </row>
    <row r="47" spans="1:22" s="18" customFormat="1" ht="31.5" customHeight="1" x14ac:dyDescent="0.3">
      <c r="A47" s="13"/>
      <c r="B47" s="24"/>
      <c r="C47" s="25"/>
      <c r="D47" s="109" t="s">
        <v>133</v>
      </c>
      <c r="E47" s="123" t="s">
        <v>136</v>
      </c>
      <c r="F47" s="159">
        <v>2</v>
      </c>
      <c r="G47" s="128">
        <v>75</v>
      </c>
      <c r="H47" s="20"/>
      <c r="I47" s="15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56"/>
    </row>
    <row r="48" spans="1:22" s="18" customFormat="1" ht="31.5" customHeight="1" x14ac:dyDescent="0.3">
      <c r="A48" s="13"/>
      <c r="B48" s="24"/>
      <c r="C48" s="25"/>
      <c r="D48" s="109" t="s">
        <v>160</v>
      </c>
      <c r="E48" s="123" t="s">
        <v>120</v>
      </c>
      <c r="F48" s="154">
        <v>2</v>
      </c>
      <c r="G48" s="122">
        <v>120</v>
      </c>
      <c r="H48" s="20"/>
      <c r="I48" s="15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56"/>
    </row>
    <row r="49" spans="1:22" s="18" customFormat="1" ht="31.5" customHeight="1" x14ac:dyDescent="0.3">
      <c r="A49" s="13">
        <v>7</v>
      </c>
      <c r="B49" s="120" t="s">
        <v>54</v>
      </c>
      <c r="C49" s="121" t="s">
        <v>55</v>
      </c>
      <c r="D49" s="88"/>
      <c r="E49" s="88"/>
      <c r="F49" s="155"/>
      <c r="G49" s="74">
        <f>SUM(G50:G57)</f>
        <v>390</v>
      </c>
      <c r="H49" s="95">
        <f>C50+C51</f>
        <v>64.5</v>
      </c>
      <c r="I49" s="70">
        <f>G49+H49</f>
        <v>454.5</v>
      </c>
      <c r="J49" s="16">
        <v>54</v>
      </c>
      <c r="K49" s="16">
        <v>54</v>
      </c>
      <c r="L49" s="16">
        <v>54</v>
      </c>
      <c r="M49" s="16">
        <v>430</v>
      </c>
      <c r="N49" s="21">
        <f>160/2.98</f>
        <v>53.691275167785236</v>
      </c>
      <c r="O49" s="21">
        <f>160/2.98</f>
        <v>53.691275167785236</v>
      </c>
      <c r="P49" s="21">
        <f>160/2.98</f>
        <v>53.691275167785236</v>
      </c>
      <c r="Q49" s="14">
        <f>I49-M49</f>
        <v>24.5</v>
      </c>
      <c r="R49" s="21">
        <f>J49-N49</f>
        <v>0.30872483221476443</v>
      </c>
      <c r="S49" s="21">
        <f>K49-O49</f>
        <v>0.30872483221476443</v>
      </c>
      <c r="T49" s="21">
        <f>L49-P49</f>
        <v>0.30872483221476443</v>
      </c>
      <c r="U49" s="16">
        <v>0</v>
      </c>
      <c r="V49" s="76">
        <f>Q49-U49</f>
        <v>24.5</v>
      </c>
    </row>
    <row r="50" spans="1:22" s="18" customFormat="1" ht="31.5" customHeight="1" x14ac:dyDescent="0.3">
      <c r="A50" s="13"/>
      <c r="B50" s="24" t="s">
        <v>91</v>
      </c>
      <c r="C50" s="75"/>
      <c r="D50" s="106" t="s">
        <v>131</v>
      </c>
      <c r="E50" s="124" t="s">
        <v>114</v>
      </c>
      <c r="F50" s="154">
        <v>1</v>
      </c>
      <c r="G50" s="108">
        <v>60</v>
      </c>
      <c r="H50" s="20"/>
      <c r="I50" s="15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56"/>
    </row>
    <row r="51" spans="1:22" s="18" customFormat="1" ht="31.5" customHeight="1" x14ac:dyDescent="0.3">
      <c r="A51" s="13"/>
      <c r="B51" s="24" t="s">
        <v>39</v>
      </c>
      <c r="C51" s="75">
        <f>430*0.15</f>
        <v>64.5</v>
      </c>
      <c r="D51" s="106" t="s">
        <v>95</v>
      </c>
      <c r="E51" s="130" t="s">
        <v>137</v>
      </c>
      <c r="F51" s="154">
        <v>1</v>
      </c>
      <c r="G51" s="108">
        <v>45</v>
      </c>
      <c r="H51" s="20"/>
      <c r="I51" s="15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56"/>
    </row>
    <row r="52" spans="1:22" s="18" customFormat="1" ht="31.5" customHeight="1" x14ac:dyDescent="0.3">
      <c r="A52" s="13"/>
      <c r="B52" s="24"/>
      <c r="C52" s="25"/>
      <c r="D52" s="106" t="s">
        <v>95</v>
      </c>
      <c r="E52" s="130" t="s">
        <v>138</v>
      </c>
      <c r="F52" s="154">
        <v>1</v>
      </c>
      <c r="G52" s="108">
        <v>45</v>
      </c>
      <c r="H52" s="20"/>
      <c r="I52" s="15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56"/>
    </row>
    <row r="53" spans="1:22" s="18" customFormat="1" ht="31.5" customHeight="1" x14ac:dyDescent="0.3">
      <c r="A53" s="13"/>
      <c r="B53" s="24"/>
      <c r="C53" s="25"/>
      <c r="D53" s="106" t="s">
        <v>95</v>
      </c>
      <c r="E53" s="130" t="s">
        <v>110</v>
      </c>
      <c r="F53" s="154">
        <v>1</v>
      </c>
      <c r="G53" s="108">
        <v>75</v>
      </c>
      <c r="H53" s="20"/>
      <c r="I53" s="1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56"/>
    </row>
    <row r="54" spans="1:22" s="18" customFormat="1" ht="31.5" customHeight="1" x14ac:dyDescent="0.3">
      <c r="A54" s="13"/>
      <c r="B54" s="24"/>
      <c r="C54" s="25"/>
      <c r="D54" s="109" t="s">
        <v>133</v>
      </c>
      <c r="E54" s="123" t="s">
        <v>158</v>
      </c>
      <c r="F54" s="160">
        <v>2</v>
      </c>
      <c r="G54" s="108">
        <v>75</v>
      </c>
      <c r="H54" s="20"/>
      <c r="I54" s="15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56"/>
    </row>
    <row r="55" spans="1:22" s="18" customFormat="1" ht="31.5" customHeight="1" x14ac:dyDescent="0.3">
      <c r="A55" s="13"/>
      <c r="B55" s="24"/>
      <c r="C55" s="25"/>
      <c r="D55" s="109" t="s">
        <v>151</v>
      </c>
      <c r="E55" s="123" t="s">
        <v>103</v>
      </c>
      <c r="F55" s="154">
        <v>2</v>
      </c>
      <c r="G55" s="108">
        <v>30</v>
      </c>
      <c r="H55" s="20"/>
      <c r="I55" s="15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56"/>
    </row>
    <row r="56" spans="1:22" s="22" customFormat="1" ht="31.5" customHeight="1" x14ac:dyDescent="0.3">
      <c r="A56" s="13"/>
      <c r="B56" s="24"/>
      <c r="C56" s="25"/>
      <c r="D56" s="109" t="s">
        <v>142</v>
      </c>
      <c r="E56" s="123" t="s">
        <v>98</v>
      </c>
      <c r="F56" s="154">
        <v>2</v>
      </c>
      <c r="G56" s="108">
        <v>30</v>
      </c>
      <c r="H56" s="17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56"/>
    </row>
    <row r="57" spans="1:22" s="18" customFormat="1" ht="37.799999999999997" customHeight="1" x14ac:dyDescent="0.3">
      <c r="A57" s="13"/>
      <c r="B57" s="24"/>
      <c r="C57" s="25"/>
      <c r="D57" s="109" t="s">
        <v>150</v>
      </c>
      <c r="E57" s="123" t="s">
        <v>107</v>
      </c>
      <c r="F57" s="154">
        <v>2</v>
      </c>
      <c r="G57" s="108">
        <v>30</v>
      </c>
      <c r="H57" s="20"/>
      <c r="I57" s="15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56"/>
    </row>
    <row r="58" spans="1:22" s="18" customFormat="1" ht="31.5" customHeight="1" x14ac:dyDescent="0.3">
      <c r="A58" s="13">
        <v>8</v>
      </c>
      <c r="B58" s="120" t="s">
        <v>56</v>
      </c>
      <c r="C58" s="121" t="s">
        <v>55</v>
      </c>
      <c r="D58" s="88"/>
      <c r="E58" s="88"/>
      <c r="F58" s="155"/>
      <c r="G58" s="74">
        <f>SUM(G59:G64)</f>
        <v>405</v>
      </c>
      <c r="H58" s="95">
        <f>C59+C60</f>
        <v>64.5</v>
      </c>
      <c r="I58" s="70">
        <f>G58+H58</f>
        <v>469.5</v>
      </c>
      <c r="J58" s="16">
        <v>54</v>
      </c>
      <c r="K58" s="16">
        <v>54</v>
      </c>
      <c r="L58" s="16">
        <v>54</v>
      </c>
      <c r="M58" s="16">
        <v>430</v>
      </c>
      <c r="N58" s="21">
        <f>160/2.98</f>
        <v>53.691275167785236</v>
      </c>
      <c r="O58" s="21">
        <f>160/2.98</f>
        <v>53.691275167785236</v>
      </c>
      <c r="P58" s="21">
        <f>160/2.98</f>
        <v>53.691275167785236</v>
      </c>
      <c r="Q58" s="14">
        <f>I58-M58</f>
        <v>39.5</v>
      </c>
      <c r="R58" s="21">
        <f>J58-N58</f>
        <v>0.30872483221476443</v>
      </c>
      <c r="S58" s="21">
        <f>K58-O58</f>
        <v>0.30872483221476443</v>
      </c>
      <c r="T58" s="21">
        <f>L58-P58</f>
        <v>0.30872483221476443</v>
      </c>
      <c r="U58" s="16">
        <v>0</v>
      </c>
      <c r="V58" s="76">
        <f>Q58-U58</f>
        <v>39.5</v>
      </c>
    </row>
    <row r="59" spans="1:22" s="18" customFormat="1" ht="31.5" customHeight="1" x14ac:dyDescent="0.3">
      <c r="A59" s="13"/>
      <c r="B59" s="24" t="s">
        <v>91</v>
      </c>
      <c r="C59" s="75"/>
      <c r="D59" s="106" t="s">
        <v>139</v>
      </c>
      <c r="E59" s="124" t="s">
        <v>109</v>
      </c>
      <c r="F59" s="154">
        <v>1</v>
      </c>
      <c r="G59" s="108">
        <v>120</v>
      </c>
      <c r="H59" s="20"/>
      <c r="I59" s="15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56"/>
    </row>
    <row r="60" spans="1:22" s="18" customFormat="1" ht="31.5" customHeight="1" x14ac:dyDescent="0.3">
      <c r="A60" s="13"/>
      <c r="B60" s="24" t="s">
        <v>39</v>
      </c>
      <c r="C60" s="75">
        <f>430*0.15</f>
        <v>64.5</v>
      </c>
      <c r="D60" s="106" t="s">
        <v>139</v>
      </c>
      <c r="E60" s="130" t="s">
        <v>110</v>
      </c>
      <c r="F60" s="154">
        <v>1</v>
      </c>
      <c r="G60" s="108">
        <v>120</v>
      </c>
      <c r="H60" s="20"/>
      <c r="I60" s="15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56"/>
    </row>
    <row r="61" spans="1:22" s="18" customFormat="1" ht="31.5" customHeight="1" x14ac:dyDescent="0.3">
      <c r="A61" s="13"/>
      <c r="B61" s="24"/>
      <c r="C61" s="25"/>
      <c r="D61" s="106" t="s">
        <v>139</v>
      </c>
      <c r="E61" s="124" t="s">
        <v>141</v>
      </c>
      <c r="F61" s="154">
        <v>1</v>
      </c>
      <c r="G61" s="108">
        <v>60</v>
      </c>
      <c r="H61" s="20"/>
      <c r="I61" s="15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56"/>
    </row>
    <row r="62" spans="1:22" s="18" customFormat="1" ht="31.5" customHeight="1" x14ac:dyDescent="0.3">
      <c r="A62" s="13"/>
      <c r="B62" s="24"/>
      <c r="C62" s="25"/>
      <c r="D62" s="106" t="s">
        <v>140</v>
      </c>
      <c r="E62" s="130" t="s">
        <v>110</v>
      </c>
      <c r="F62" s="154">
        <v>1</v>
      </c>
      <c r="G62" s="108">
        <v>45</v>
      </c>
      <c r="H62" s="20"/>
      <c r="I62" s="15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56"/>
    </row>
    <row r="63" spans="1:22" s="22" customFormat="1" ht="31.5" customHeight="1" x14ac:dyDescent="0.3">
      <c r="A63" s="13"/>
      <c r="B63" s="24"/>
      <c r="C63" s="25"/>
      <c r="D63" s="109" t="s">
        <v>142</v>
      </c>
      <c r="E63" s="123" t="s">
        <v>120</v>
      </c>
      <c r="F63" s="154">
        <v>2</v>
      </c>
      <c r="G63" s="108">
        <v>30</v>
      </c>
      <c r="H63" s="17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56"/>
    </row>
    <row r="64" spans="1:22" s="22" customFormat="1" ht="31.5" customHeight="1" x14ac:dyDescent="0.3">
      <c r="A64" s="13"/>
      <c r="B64" s="24"/>
      <c r="C64" s="25"/>
      <c r="D64" s="109" t="s">
        <v>142</v>
      </c>
      <c r="E64" s="123" t="s">
        <v>121</v>
      </c>
      <c r="F64" s="154">
        <v>2</v>
      </c>
      <c r="G64" s="108">
        <v>30</v>
      </c>
      <c r="H64" s="17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56"/>
    </row>
    <row r="65" spans="1:22" s="18" customFormat="1" ht="31.5" customHeight="1" x14ac:dyDescent="0.3">
      <c r="A65" s="13">
        <v>9</v>
      </c>
      <c r="B65" s="120" t="s">
        <v>57</v>
      </c>
      <c r="C65" s="121" t="s">
        <v>58</v>
      </c>
      <c r="D65" s="83"/>
      <c r="E65" s="83"/>
      <c r="F65" s="161"/>
      <c r="G65" s="74">
        <f>SUM(G66:G80)</f>
        <v>450</v>
      </c>
      <c r="H65" s="95">
        <f>C66+C67</f>
        <v>64.5</v>
      </c>
      <c r="I65" s="70">
        <f>G65+H65</f>
        <v>514.5</v>
      </c>
      <c r="J65" s="16">
        <v>54</v>
      </c>
      <c r="K65" s="16">
        <v>54</v>
      </c>
      <c r="L65" s="16">
        <v>54</v>
      </c>
      <c r="M65" s="16">
        <v>430</v>
      </c>
      <c r="N65" s="21">
        <f>160/2.98</f>
        <v>53.691275167785236</v>
      </c>
      <c r="O65" s="21">
        <f>160/2.98</f>
        <v>53.691275167785236</v>
      </c>
      <c r="P65" s="21">
        <f>160/2.98</f>
        <v>53.691275167785236</v>
      </c>
      <c r="Q65" s="14">
        <f>I65-M65</f>
        <v>84.5</v>
      </c>
      <c r="R65" s="21">
        <f>J65-N65</f>
        <v>0.30872483221476443</v>
      </c>
      <c r="S65" s="21">
        <f>K65-O65</f>
        <v>0.30872483221476443</v>
      </c>
      <c r="T65" s="21">
        <f>L65-P65</f>
        <v>0.30872483221476443</v>
      </c>
      <c r="U65" s="16">
        <v>0</v>
      </c>
      <c r="V65" s="76">
        <f>Q65-U65</f>
        <v>84.5</v>
      </c>
    </row>
    <row r="66" spans="1:22" s="22" customFormat="1" ht="31.5" customHeight="1" x14ac:dyDescent="0.3">
      <c r="A66" s="13"/>
      <c r="B66" s="24" t="s">
        <v>91</v>
      </c>
      <c r="C66" s="75"/>
      <c r="D66" s="106" t="s">
        <v>143</v>
      </c>
      <c r="E66" s="124" t="s">
        <v>114</v>
      </c>
      <c r="F66" s="154">
        <v>1</v>
      </c>
      <c r="G66" s="108">
        <v>30</v>
      </c>
      <c r="H66" s="17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56"/>
    </row>
    <row r="67" spans="1:22" s="22" customFormat="1" ht="31.5" customHeight="1" x14ac:dyDescent="0.3">
      <c r="A67" s="13"/>
      <c r="B67" s="24" t="s">
        <v>39</v>
      </c>
      <c r="C67" s="75">
        <f>430*0.15</f>
        <v>64.5</v>
      </c>
      <c r="D67" s="106" t="s">
        <v>144</v>
      </c>
      <c r="E67" s="130" t="s">
        <v>110</v>
      </c>
      <c r="F67" s="154">
        <v>1</v>
      </c>
      <c r="G67" s="108">
        <v>30</v>
      </c>
      <c r="H67" s="17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56"/>
    </row>
    <row r="68" spans="1:22" s="22" customFormat="1" ht="31.5" customHeight="1" x14ac:dyDescent="0.3">
      <c r="A68" s="13"/>
      <c r="B68" s="24"/>
      <c r="C68" s="25"/>
      <c r="D68" s="106" t="s">
        <v>144</v>
      </c>
      <c r="E68" s="130" t="s">
        <v>98</v>
      </c>
      <c r="F68" s="149">
        <v>1</v>
      </c>
      <c r="G68" s="108">
        <v>30</v>
      </c>
      <c r="H68" s="17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56"/>
    </row>
    <row r="69" spans="1:22" s="18" customFormat="1" ht="31.5" customHeight="1" x14ac:dyDescent="0.25">
      <c r="A69" s="13"/>
      <c r="B69" s="77"/>
      <c r="C69" s="78"/>
      <c r="D69" s="113" t="s">
        <v>143</v>
      </c>
      <c r="E69" s="89" t="s">
        <v>120</v>
      </c>
      <c r="F69" s="154">
        <v>1</v>
      </c>
      <c r="G69" s="108">
        <v>30</v>
      </c>
      <c r="H69" s="17"/>
      <c r="I69" s="70"/>
      <c r="J69" s="16"/>
      <c r="K69" s="16"/>
      <c r="L69" s="16"/>
      <c r="M69" s="16"/>
      <c r="N69" s="21"/>
      <c r="O69" s="21"/>
      <c r="P69" s="21"/>
      <c r="Q69" s="14"/>
      <c r="R69" s="21"/>
      <c r="S69" s="21"/>
      <c r="T69" s="21"/>
      <c r="U69" s="16"/>
      <c r="V69" s="76"/>
    </row>
    <row r="70" spans="1:22" s="22" customFormat="1" ht="31.5" customHeight="1" x14ac:dyDescent="0.3">
      <c r="A70" s="13"/>
      <c r="B70" s="24"/>
      <c r="C70" s="25"/>
      <c r="D70" s="113" t="s">
        <v>143</v>
      </c>
      <c r="E70" s="89" t="s">
        <v>121</v>
      </c>
      <c r="F70" s="154">
        <v>1</v>
      </c>
      <c r="G70" s="108">
        <v>30</v>
      </c>
      <c r="H70" s="17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56"/>
    </row>
    <row r="71" spans="1:22" s="22" customFormat="1" ht="31.5" customHeight="1" x14ac:dyDescent="0.3">
      <c r="A71" s="13"/>
      <c r="B71" s="24"/>
      <c r="C71" s="25"/>
      <c r="D71" s="113" t="s">
        <v>143</v>
      </c>
      <c r="E71" s="89" t="s">
        <v>146</v>
      </c>
      <c r="F71" s="154">
        <v>1</v>
      </c>
      <c r="G71" s="108">
        <v>30</v>
      </c>
      <c r="H71" s="17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56"/>
    </row>
    <row r="72" spans="1:22" s="22" customFormat="1" ht="31.5" customHeight="1" x14ac:dyDescent="0.3">
      <c r="A72" s="13"/>
      <c r="B72" s="24"/>
      <c r="C72" s="25"/>
      <c r="D72" s="113" t="s">
        <v>143</v>
      </c>
      <c r="E72" s="89" t="s">
        <v>115</v>
      </c>
      <c r="F72" s="154">
        <v>1</v>
      </c>
      <c r="G72" s="108">
        <v>30</v>
      </c>
      <c r="H72" s="17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56"/>
    </row>
    <row r="73" spans="1:22" s="22" customFormat="1" ht="31.5" customHeight="1" x14ac:dyDescent="0.3">
      <c r="A73" s="13"/>
      <c r="B73" s="24"/>
      <c r="C73" s="25"/>
      <c r="D73" s="113" t="s">
        <v>145</v>
      </c>
      <c r="E73" s="89" t="s">
        <v>120</v>
      </c>
      <c r="F73" s="154">
        <v>2</v>
      </c>
      <c r="G73" s="108">
        <v>30</v>
      </c>
      <c r="H73" s="17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56"/>
    </row>
    <row r="74" spans="1:22" s="22" customFormat="1" ht="31.5" customHeight="1" x14ac:dyDescent="0.3">
      <c r="A74" s="13"/>
      <c r="B74" s="24"/>
      <c r="C74" s="25"/>
      <c r="D74" s="113" t="s">
        <v>145</v>
      </c>
      <c r="E74" s="89" t="s">
        <v>121</v>
      </c>
      <c r="F74" s="154">
        <v>2</v>
      </c>
      <c r="G74" s="108">
        <v>30</v>
      </c>
      <c r="H74" s="17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56"/>
    </row>
    <row r="75" spans="1:22" s="22" customFormat="1" ht="31.5" customHeight="1" x14ac:dyDescent="0.3">
      <c r="A75" s="13"/>
      <c r="B75" s="24"/>
      <c r="C75" s="25"/>
      <c r="D75" s="113" t="s">
        <v>145</v>
      </c>
      <c r="E75" s="89" t="s">
        <v>146</v>
      </c>
      <c r="F75" s="154">
        <v>2</v>
      </c>
      <c r="G75" s="108">
        <v>30</v>
      </c>
      <c r="H75" s="17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56"/>
    </row>
    <row r="76" spans="1:22" s="22" customFormat="1" ht="31.5" customHeight="1" x14ac:dyDescent="0.3">
      <c r="A76" s="13"/>
      <c r="B76" s="24"/>
      <c r="C76" s="25"/>
      <c r="D76" s="113" t="s">
        <v>145</v>
      </c>
      <c r="E76" s="89" t="s">
        <v>115</v>
      </c>
      <c r="F76" s="154">
        <v>2</v>
      </c>
      <c r="G76" s="108">
        <v>30</v>
      </c>
      <c r="H76" s="17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56"/>
    </row>
    <row r="77" spans="1:22" s="22" customFormat="1" ht="31.5" customHeight="1" x14ac:dyDescent="0.3">
      <c r="A77" s="13"/>
      <c r="B77" s="24"/>
      <c r="C77" s="25"/>
      <c r="D77" s="106" t="s">
        <v>144</v>
      </c>
      <c r="E77" s="89" t="s">
        <v>120</v>
      </c>
      <c r="F77" s="154">
        <v>2</v>
      </c>
      <c r="G77" s="108">
        <v>30</v>
      </c>
      <c r="H77" s="17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56"/>
    </row>
    <row r="78" spans="1:22" s="22" customFormat="1" ht="31.5" customHeight="1" x14ac:dyDescent="0.3">
      <c r="A78" s="13"/>
      <c r="B78" s="24"/>
      <c r="C78" s="25"/>
      <c r="D78" s="106" t="s">
        <v>144</v>
      </c>
      <c r="E78" s="89" t="s">
        <v>121</v>
      </c>
      <c r="F78" s="154">
        <v>2</v>
      </c>
      <c r="G78" s="108">
        <v>30</v>
      </c>
      <c r="H78" s="1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56"/>
    </row>
    <row r="79" spans="1:22" s="22" customFormat="1" ht="31.5" customHeight="1" x14ac:dyDescent="0.3">
      <c r="A79" s="13"/>
      <c r="B79" s="24"/>
      <c r="C79" s="25"/>
      <c r="D79" s="106" t="s">
        <v>144</v>
      </c>
      <c r="E79" s="89" t="s">
        <v>146</v>
      </c>
      <c r="F79" s="154">
        <v>2</v>
      </c>
      <c r="G79" s="108">
        <v>30</v>
      </c>
      <c r="H79" s="17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56"/>
    </row>
    <row r="80" spans="1:22" s="18" customFormat="1" ht="31.5" customHeight="1" x14ac:dyDescent="0.25">
      <c r="A80" s="13"/>
      <c r="B80" s="77"/>
      <c r="C80" s="78"/>
      <c r="D80" s="106" t="s">
        <v>144</v>
      </c>
      <c r="E80" s="89" t="s">
        <v>115</v>
      </c>
      <c r="F80" s="154">
        <v>2</v>
      </c>
      <c r="G80" s="108">
        <v>30</v>
      </c>
      <c r="H80" s="17"/>
      <c r="I80" s="70"/>
      <c r="J80" s="16"/>
      <c r="K80" s="16"/>
      <c r="L80" s="16"/>
      <c r="M80" s="16"/>
      <c r="N80" s="21"/>
      <c r="O80" s="21"/>
      <c r="P80" s="21"/>
      <c r="Q80" s="14"/>
      <c r="R80" s="21"/>
      <c r="S80" s="21"/>
      <c r="T80" s="21"/>
      <c r="U80" s="16"/>
      <c r="V80" s="76"/>
    </row>
    <row r="81" spans="1:22" s="18" customFormat="1" ht="31.5" customHeight="1" x14ac:dyDescent="0.3">
      <c r="A81" s="13">
        <v>10</v>
      </c>
      <c r="B81" s="120" t="s">
        <v>59</v>
      </c>
      <c r="C81" s="121" t="s">
        <v>60</v>
      </c>
      <c r="D81" s="83"/>
      <c r="E81" s="83"/>
      <c r="F81" s="161"/>
      <c r="G81" s="74">
        <f>SUM(G82:G89)</f>
        <v>420</v>
      </c>
      <c r="H81" s="95">
        <f>C82+C83</f>
        <v>64.5</v>
      </c>
      <c r="I81" s="70">
        <f>G81+H81</f>
        <v>484.5</v>
      </c>
      <c r="J81" s="16">
        <v>54</v>
      </c>
      <c r="K81" s="16">
        <v>54</v>
      </c>
      <c r="L81" s="16">
        <v>54</v>
      </c>
      <c r="M81" s="16">
        <v>430</v>
      </c>
      <c r="N81" s="21">
        <f>160/2.98</f>
        <v>53.691275167785236</v>
      </c>
      <c r="O81" s="21">
        <f>160/2.98</f>
        <v>53.691275167785236</v>
      </c>
      <c r="P81" s="21">
        <f>160/2.98</f>
        <v>53.691275167785236</v>
      </c>
      <c r="Q81" s="14">
        <f>I81-M81</f>
        <v>54.5</v>
      </c>
      <c r="R81" s="21">
        <f>J81-N81</f>
        <v>0.30872483221476443</v>
      </c>
      <c r="S81" s="21">
        <f>K81-O81</f>
        <v>0.30872483221476443</v>
      </c>
      <c r="T81" s="21">
        <f>L81-P81</f>
        <v>0.30872483221476443</v>
      </c>
      <c r="U81" s="16">
        <v>0</v>
      </c>
      <c r="V81" s="76">
        <f>Q81-U81</f>
        <v>54.5</v>
      </c>
    </row>
    <row r="82" spans="1:22" s="22" customFormat="1" ht="31.5" customHeight="1" x14ac:dyDescent="0.3">
      <c r="A82" s="13"/>
      <c r="B82" s="24" t="s">
        <v>91</v>
      </c>
      <c r="C82" s="75"/>
      <c r="D82" s="106" t="s">
        <v>147</v>
      </c>
      <c r="E82" s="130" t="s">
        <v>117</v>
      </c>
      <c r="F82" s="154">
        <v>1</v>
      </c>
      <c r="G82" s="108">
        <v>30</v>
      </c>
      <c r="H82" s="17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56"/>
    </row>
    <row r="83" spans="1:22" s="22" customFormat="1" ht="31.5" customHeight="1" x14ac:dyDescent="0.3">
      <c r="A83" s="13"/>
      <c r="B83" s="24" t="s">
        <v>39</v>
      </c>
      <c r="C83" s="75">
        <f>430*0.15</f>
        <v>64.5</v>
      </c>
      <c r="D83" s="106" t="s">
        <v>142</v>
      </c>
      <c r="E83" s="130" t="s">
        <v>106</v>
      </c>
      <c r="F83" s="154">
        <v>1</v>
      </c>
      <c r="G83" s="108">
        <v>30</v>
      </c>
      <c r="H83" s="17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56"/>
    </row>
    <row r="84" spans="1:22" s="22" customFormat="1" ht="31.5" customHeight="1" x14ac:dyDescent="0.3">
      <c r="A84" s="13"/>
      <c r="B84" s="24"/>
      <c r="C84" s="25"/>
      <c r="D84" s="106" t="s">
        <v>142</v>
      </c>
      <c r="E84" s="130" t="s">
        <v>149</v>
      </c>
      <c r="F84" s="154">
        <v>1</v>
      </c>
      <c r="G84" s="108">
        <v>30</v>
      </c>
      <c r="H84" s="17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56"/>
    </row>
    <row r="85" spans="1:22" s="22" customFormat="1" ht="31.5" customHeight="1" x14ac:dyDescent="0.3">
      <c r="A85" s="13"/>
      <c r="B85" s="24"/>
      <c r="C85" s="25"/>
      <c r="D85" s="106" t="s">
        <v>142</v>
      </c>
      <c r="E85" s="130" t="s">
        <v>117</v>
      </c>
      <c r="F85" s="154">
        <v>1</v>
      </c>
      <c r="G85" s="108">
        <v>30</v>
      </c>
      <c r="H85" s="17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56"/>
    </row>
    <row r="86" spans="1:22" s="22" customFormat="1" ht="31.5" customHeight="1" x14ac:dyDescent="0.3">
      <c r="A86" s="13"/>
      <c r="B86" s="24"/>
      <c r="C86" s="25"/>
      <c r="D86" s="106" t="s">
        <v>142</v>
      </c>
      <c r="E86" s="130" t="s">
        <v>101</v>
      </c>
      <c r="F86" s="154">
        <v>1</v>
      </c>
      <c r="G86" s="108">
        <v>30</v>
      </c>
      <c r="H86" s="17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56"/>
    </row>
    <row r="87" spans="1:22" s="22" customFormat="1" ht="31.5" customHeight="1" x14ac:dyDescent="0.3">
      <c r="A87" s="13"/>
      <c r="B87" s="24"/>
      <c r="C87" s="25"/>
      <c r="D87" s="106" t="s">
        <v>148</v>
      </c>
      <c r="E87" s="130" t="s">
        <v>107</v>
      </c>
      <c r="F87" s="154">
        <v>1</v>
      </c>
      <c r="G87" s="108">
        <v>30</v>
      </c>
      <c r="H87" s="17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56"/>
    </row>
    <row r="88" spans="1:22" s="22" customFormat="1" ht="31.5" customHeight="1" x14ac:dyDescent="0.3">
      <c r="A88" s="13"/>
      <c r="B88" s="24"/>
      <c r="C88" s="25"/>
      <c r="D88" s="106" t="s">
        <v>92</v>
      </c>
      <c r="E88" s="130" t="s">
        <v>103</v>
      </c>
      <c r="F88" s="154">
        <v>1</v>
      </c>
      <c r="G88" s="108">
        <v>60</v>
      </c>
      <c r="H88" s="17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56"/>
    </row>
    <row r="89" spans="1:22" s="18" customFormat="1" ht="31.5" customHeight="1" x14ac:dyDescent="0.3">
      <c r="A89" s="13"/>
      <c r="B89" s="24"/>
      <c r="C89" s="25"/>
      <c r="D89" s="109" t="s">
        <v>128</v>
      </c>
      <c r="E89" s="123" t="s">
        <v>114</v>
      </c>
      <c r="F89" s="150">
        <v>2</v>
      </c>
      <c r="G89" s="131">
        <v>180</v>
      </c>
      <c r="H89" s="20"/>
      <c r="I89" s="15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56"/>
    </row>
    <row r="90" spans="1:22" s="18" customFormat="1" ht="31.5" customHeight="1" x14ac:dyDescent="0.3">
      <c r="A90" s="13">
        <v>11</v>
      </c>
      <c r="B90" s="120" t="s">
        <v>61</v>
      </c>
      <c r="C90" s="121" t="s">
        <v>62</v>
      </c>
      <c r="D90" s="83"/>
      <c r="E90" s="83"/>
      <c r="F90" s="161"/>
      <c r="G90" s="74">
        <f>SUM(G91:G96)</f>
        <v>345</v>
      </c>
      <c r="H90" s="95">
        <f>C91+C92</f>
        <v>172</v>
      </c>
      <c r="I90" s="70">
        <f>G90+H90</f>
        <v>517</v>
      </c>
      <c r="J90" s="16">
        <v>54</v>
      </c>
      <c r="K90" s="16">
        <v>54</v>
      </c>
      <c r="L90" s="16">
        <v>54</v>
      </c>
      <c r="M90" s="16">
        <v>430</v>
      </c>
      <c r="N90" s="21">
        <f>160/2.98</f>
        <v>53.691275167785236</v>
      </c>
      <c r="O90" s="21">
        <f>160/2.98</f>
        <v>53.691275167785236</v>
      </c>
      <c r="P90" s="21">
        <f>160/2.98</f>
        <v>53.691275167785236</v>
      </c>
      <c r="Q90" s="14">
        <f>I90-M90</f>
        <v>87</v>
      </c>
      <c r="R90" s="21">
        <f>J90-N90</f>
        <v>0.30872483221476443</v>
      </c>
      <c r="S90" s="21">
        <f>K90-O90</f>
        <v>0.30872483221476443</v>
      </c>
      <c r="T90" s="21">
        <f>L90-P90</f>
        <v>0.30872483221476443</v>
      </c>
      <c r="U90" s="16">
        <v>0</v>
      </c>
      <c r="V90" s="76">
        <f>Q90-U90</f>
        <v>87</v>
      </c>
    </row>
    <row r="91" spans="1:22" s="22" customFormat="1" ht="31.5" customHeight="1" x14ac:dyDescent="0.3">
      <c r="A91" s="13"/>
      <c r="B91" s="24" t="s">
        <v>216</v>
      </c>
      <c r="C91" s="75">
        <v>107.5</v>
      </c>
      <c r="D91" s="106" t="s">
        <v>111</v>
      </c>
      <c r="E91" s="130" t="s">
        <v>154</v>
      </c>
      <c r="F91" s="154">
        <v>1</v>
      </c>
      <c r="G91" s="108">
        <v>60</v>
      </c>
      <c r="H91" s="17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56"/>
    </row>
    <row r="92" spans="1:22" s="22" customFormat="1" ht="31.5" customHeight="1" x14ac:dyDescent="0.3">
      <c r="A92" s="13"/>
      <c r="B92" s="24" t="s">
        <v>39</v>
      </c>
      <c r="C92" s="75">
        <f>430*0.15</f>
        <v>64.5</v>
      </c>
      <c r="D92" s="106" t="s">
        <v>152</v>
      </c>
      <c r="E92" s="130" t="s">
        <v>117</v>
      </c>
      <c r="F92" s="154">
        <v>1</v>
      </c>
      <c r="G92" s="108">
        <v>45</v>
      </c>
      <c r="H92" s="17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56"/>
    </row>
    <row r="93" spans="1:22" s="22" customFormat="1" ht="31.5" customHeight="1" x14ac:dyDescent="0.3">
      <c r="A93" s="13"/>
      <c r="B93" s="24"/>
      <c r="C93" s="25"/>
      <c r="D93" s="106" t="s">
        <v>153</v>
      </c>
      <c r="E93" s="130" t="s">
        <v>155</v>
      </c>
      <c r="F93" s="154">
        <v>1</v>
      </c>
      <c r="G93" s="108">
        <v>45</v>
      </c>
      <c r="H93" s="17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56"/>
    </row>
    <row r="94" spans="1:22" s="22" customFormat="1" ht="31.5" customHeight="1" x14ac:dyDescent="0.3">
      <c r="A94" s="13"/>
      <c r="B94" s="24"/>
      <c r="C94" s="25"/>
      <c r="D94" s="106" t="s">
        <v>100</v>
      </c>
      <c r="E94" s="130" t="s">
        <v>112</v>
      </c>
      <c r="F94" s="154">
        <v>1</v>
      </c>
      <c r="G94" s="108">
        <v>30</v>
      </c>
      <c r="H94" s="17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56"/>
    </row>
    <row r="95" spans="1:22" s="22" customFormat="1" ht="31.5" customHeight="1" x14ac:dyDescent="0.3">
      <c r="A95" s="13"/>
      <c r="B95" s="24"/>
      <c r="C95" s="25"/>
      <c r="D95" s="106" t="s">
        <v>152</v>
      </c>
      <c r="E95" s="130" t="s">
        <v>103</v>
      </c>
      <c r="F95" s="154">
        <v>1</v>
      </c>
      <c r="G95" s="108">
        <v>45</v>
      </c>
      <c r="H95" s="17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56"/>
    </row>
    <row r="96" spans="1:22" s="22" customFormat="1" ht="31.5" customHeight="1" x14ac:dyDescent="0.3">
      <c r="A96" s="13"/>
      <c r="B96" s="24"/>
      <c r="C96" s="25"/>
      <c r="D96" s="109" t="s">
        <v>157</v>
      </c>
      <c r="E96" s="109" t="s">
        <v>121</v>
      </c>
      <c r="F96" s="150">
        <v>2</v>
      </c>
      <c r="G96" s="108">
        <v>120</v>
      </c>
      <c r="H96" s="17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56"/>
    </row>
    <row r="97" spans="1:22" s="18" customFormat="1" ht="31.5" customHeight="1" x14ac:dyDescent="0.3">
      <c r="A97" s="13">
        <v>12</v>
      </c>
      <c r="B97" s="120" t="s">
        <v>63</v>
      </c>
      <c r="C97" s="121" t="s">
        <v>62</v>
      </c>
      <c r="D97" s="83"/>
      <c r="E97" s="83"/>
      <c r="F97" s="161"/>
      <c r="G97" s="74">
        <f>SUM(G98:G103)</f>
        <v>375</v>
      </c>
      <c r="H97" s="95">
        <f>C98+C99</f>
        <v>150.5</v>
      </c>
      <c r="I97" s="70">
        <f>G97+H97</f>
        <v>525.5</v>
      </c>
      <c r="J97" s="16">
        <v>54</v>
      </c>
      <c r="K97" s="16">
        <v>54</v>
      </c>
      <c r="L97" s="16">
        <v>54</v>
      </c>
      <c r="M97" s="16">
        <v>430</v>
      </c>
      <c r="N97" s="21">
        <f>160/2.98</f>
        <v>53.691275167785236</v>
      </c>
      <c r="O97" s="21">
        <f>160/2.98</f>
        <v>53.691275167785236</v>
      </c>
      <c r="P97" s="21">
        <f>160/2.98</f>
        <v>53.691275167785236</v>
      </c>
      <c r="Q97" s="14">
        <f>I97-M97</f>
        <v>95.5</v>
      </c>
      <c r="R97" s="21">
        <f>J97-N97</f>
        <v>0.30872483221476443</v>
      </c>
      <c r="S97" s="21">
        <f>K97-O97</f>
        <v>0.30872483221476443</v>
      </c>
      <c r="T97" s="21">
        <f>L97-P97</f>
        <v>0.30872483221476443</v>
      </c>
      <c r="U97" s="16">
        <v>0</v>
      </c>
      <c r="V97" s="76">
        <f>Q97-U97</f>
        <v>95.5</v>
      </c>
    </row>
    <row r="98" spans="1:22" s="22" customFormat="1" ht="31.5" customHeight="1" x14ac:dyDescent="0.3">
      <c r="A98" s="13"/>
      <c r="B98" s="147" t="s">
        <v>217</v>
      </c>
      <c r="C98" s="75">
        <v>86</v>
      </c>
      <c r="D98" s="109" t="s">
        <v>131</v>
      </c>
      <c r="E98" s="129" t="s">
        <v>120</v>
      </c>
      <c r="F98" s="162">
        <v>1</v>
      </c>
      <c r="G98" s="133">
        <v>60</v>
      </c>
      <c r="H98" s="17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56"/>
    </row>
    <row r="99" spans="1:22" s="22" customFormat="1" ht="31.5" customHeight="1" x14ac:dyDescent="0.3">
      <c r="A99" s="13"/>
      <c r="B99" s="24" t="s">
        <v>39</v>
      </c>
      <c r="C99" s="75">
        <f>430*0.15</f>
        <v>64.5</v>
      </c>
      <c r="D99" s="109" t="s">
        <v>131</v>
      </c>
      <c r="E99" s="129" t="s">
        <v>121</v>
      </c>
      <c r="F99" s="150">
        <v>1</v>
      </c>
      <c r="G99" s="105">
        <v>60</v>
      </c>
      <c r="H99" s="17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56"/>
    </row>
    <row r="100" spans="1:22" s="22" customFormat="1" ht="31.5" customHeight="1" x14ac:dyDescent="0.3">
      <c r="A100" s="13"/>
      <c r="B100" s="24"/>
      <c r="C100" s="25"/>
      <c r="D100" s="113" t="s">
        <v>159</v>
      </c>
      <c r="E100" s="129" t="s">
        <v>120</v>
      </c>
      <c r="F100" s="150">
        <v>2</v>
      </c>
      <c r="G100" s="132">
        <v>45</v>
      </c>
      <c r="H100" s="17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56"/>
    </row>
    <row r="101" spans="1:22" s="22" customFormat="1" ht="31.5" customHeight="1" x14ac:dyDescent="0.3">
      <c r="A101" s="13"/>
      <c r="B101" s="24"/>
      <c r="C101" s="25"/>
      <c r="D101" s="109" t="s">
        <v>161</v>
      </c>
      <c r="E101" s="123" t="s">
        <v>122</v>
      </c>
      <c r="F101" s="150">
        <v>2</v>
      </c>
      <c r="G101" s="122">
        <v>120</v>
      </c>
      <c r="H101" s="17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56"/>
    </row>
    <row r="102" spans="1:22" s="22" customFormat="1" ht="31.5" customHeight="1" x14ac:dyDescent="0.3">
      <c r="A102" s="13"/>
      <c r="B102" s="26"/>
      <c r="C102" s="23"/>
      <c r="D102" s="134" t="s">
        <v>159</v>
      </c>
      <c r="E102" s="129" t="s">
        <v>120</v>
      </c>
      <c r="F102" s="150">
        <v>2</v>
      </c>
      <c r="G102" s="133">
        <v>45</v>
      </c>
      <c r="H102" s="17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56"/>
    </row>
    <row r="103" spans="1:22" s="22" customFormat="1" ht="31.5" customHeight="1" x14ac:dyDescent="0.3">
      <c r="A103" s="13"/>
      <c r="B103" s="26"/>
      <c r="C103" s="23"/>
      <c r="D103" s="135" t="s">
        <v>159</v>
      </c>
      <c r="E103" s="129" t="s">
        <v>121</v>
      </c>
      <c r="F103" s="150">
        <v>2</v>
      </c>
      <c r="G103" s="132">
        <v>45</v>
      </c>
      <c r="H103" s="17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56"/>
    </row>
    <row r="104" spans="1:22" s="18" customFormat="1" ht="31.5" customHeight="1" x14ac:dyDescent="0.3">
      <c r="A104" s="13">
        <v>13</v>
      </c>
      <c r="B104" s="120" t="s">
        <v>64</v>
      </c>
      <c r="C104" s="121" t="s">
        <v>65</v>
      </c>
      <c r="D104" s="83"/>
      <c r="E104" s="83"/>
      <c r="F104" s="161"/>
      <c r="G104" s="74">
        <f>SUM(G105:G111)</f>
        <v>435</v>
      </c>
      <c r="H104" s="95">
        <f>C105+C106</f>
        <v>86.5</v>
      </c>
      <c r="I104" s="70">
        <f>G104+H104</f>
        <v>521.5</v>
      </c>
      <c r="J104" s="16">
        <v>54</v>
      </c>
      <c r="K104" s="16">
        <v>54</v>
      </c>
      <c r="L104" s="16">
        <v>54</v>
      </c>
      <c r="M104" s="16">
        <v>430</v>
      </c>
      <c r="N104" s="21">
        <f>160/2.98</f>
        <v>53.691275167785236</v>
      </c>
      <c r="O104" s="21">
        <f>160/2.98</f>
        <v>53.691275167785236</v>
      </c>
      <c r="P104" s="21">
        <f>160/2.98</f>
        <v>53.691275167785236</v>
      </c>
      <c r="Q104" s="14">
        <f>I104-M104</f>
        <v>91.5</v>
      </c>
      <c r="R104" s="21">
        <f>J104-N104</f>
        <v>0.30872483221476443</v>
      </c>
      <c r="S104" s="21">
        <f>K104-O104</f>
        <v>0.30872483221476443</v>
      </c>
      <c r="T104" s="21">
        <f>L104-P104</f>
        <v>0.30872483221476443</v>
      </c>
      <c r="U104" s="16">
        <v>0</v>
      </c>
      <c r="V104" s="76">
        <f>Q104-U104</f>
        <v>91.5</v>
      </c>
    </row>
    <row r="105" spans="1:22" s="22" customFormat="1" ht="31.5" customHeight="1" x14ac:dyDescent="0.3">
      <c r="A105" s="13"/>
      <c r="B105" s="24" t="s">
        <v>218</v>
      </c>
      <c r="C105" s="75">
        <v>22</v>
      </c>
      <c r="D105" s="106" t="s">
        <v>140</v>
      </c>
      <c r="E105" s="130" t="s">
        <v>163</v>
      </c>
      <c r="F105" s="154">
        <v>1</v>
      </c>
      <c r="G105" s="108">
        <v>30</v>
      </c>
      <c r="H105" s="17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56"/>
    </row>
    <row r="106" spans="1:22" s="22" customFormat="1" ht="31.5" customHeight="1" x14ac:dyDescent="0.3">
      <c r="A106" s="13"/>
      <c r="B106" s="24" t="s">
        <v>39</v>
      </c>
      <c r="C106" s="75">
        <f>430*0.15</f>
        <v>64.5</v>
      </c>
      <c r="D106" s="106" t="s">
        <v>140</v>
      </c>
      <c r="E106" s="130" t="s">
        <v>112</v>
      </c>
      <c r="F106" s="154">
        <v>1</v>
      </c>
      <c r="G106" s="108">
        <v>30</v>
      </c>
      <c r="H106" s="17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56"/>
    </row>
    <row r="107" spans="1:22" s="22" customFormat="1" ht="31.5" customHeight="1" x14ac:dyDescent="0.3">
      <c r="A107" s="13"/>
      <c r="B107" s="24"/>
      <c r="C107" s="25"/>
      <c r="D107" s="106" t="s">
        <v>139</v>
      </c>
      <c r="E107" s="130" t="s">
        <v>98</v>
      </c>
      <c r="F107" s="154">
        <v>1</v>
      </c>
      <c r="G107" s="108">
        <v>120</v>
      </c>
      <c r="H107" s="17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56"/>
    </row>
    <row r="108" spans="1:22" s="22" customFormat="1" ht="31.5" customHeight="1" x14ac:dyDescent="0.3">
      <c r="A108" s="13"/>
      <c r="B108" s="24"/>
      <c r="C108" s="25"/>
      <c r="D108" s="106" t="s">
        <v>140</v>
      </c>
      <c r="E108" s="130" t="s">
        <v>98</v>
      </c>
      <c r="F108" s="154">
        <v>1</v>
      </c>
      <c r="G108" s="108">
        <v>45</v>
      </c>
      <c r="H108" s="17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56"/>
    </row>
    <row r="109" spans="1:22" s="22" customFormat="1" ht="31.5" customHeight="1" x14ac:dyDescent="0.3">
      <c r="A109" s="13"/>
      <c r="B109" s="24"/>
      <c r="C109" s="25"/>
      <c r="D109" s="106" t="s">
        <v>162</v>
      </c>
      <c r="E109" s="130" t="s">
        <v>107</v>
      </c>
      <c r="F109" s="154">
        <v>1</v>
      </c>
      <c r="G109" s="108">
        <v>60</v>
      </c>
      <c r="H109" s="17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56"/>
    </row>
    <row r="110" spans="1:22" s="22" customFormat="1" ht="31.5" customHeight="1" x14ac:dyDescent="0.3">
      <c r="A110" s="13"/>
      <c r="B110" s="24"/>
      <c r="C110" s="25"/>
      <c r="D110" s="109" t="s">
        <v>142</v>
      </c>
      <c r="E110" s="123" t="s">
        <v>146</v>
      </c>
      <c r="F110" s="150">
        <v>2</v>
      </c>
      <c r="G110" s="111">
        <v>30</v>
      </c>
      <c r="H110" s="17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56"/>
    </row>
    <row r="111" spans="1:22" s="22" customFormat="1" ht="31.5" customHeight="1" x14ac:dyDescent="0.3">
      <c r="A111" s="13"/>
      <c r="B111" s="24"/>
      <c r="C111" s="25"/>
      <c r="D111" s="109" t="s">
        <v>165</v>
      </c>
      <c r="E111" s="123" t="s">
        <v>127</v>
      </c>
      <c r="F111" s="150">
        <v>2</v>
      </c>
      <c r="G111" s="108">
        <v>120</v>
      </c>
      <c r="H111" s="17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56"/>
    </row>
    <row r="112" spans="1:22" s="18" customFormat="1" ht="31.5" customHeight="1" x14ac:dyDescent="0.3">
      <c r="A112" s="13">
        <v>14</v>
      </c>
      <c r="B112" s="136" t="s">
        <v>66</v>
      </c>
      <c r="C112" s="137" t="s">
        <v>67</v>
      </c>
      <c r="D112" s="83"/>
      <c r="E112" s="83"/>
      <c r="F112" s="161"/>
      <c r="G112" s="74">
        <f>SUM(G113:G120)</f>
        <v>420</v>
      </c>
      <c r="H112" s="95">
        <f>C113+C114</f>
        <v>64.5</v>
      </c>
      <c r="I112" s="70">
        <f>G112+H112</f>
        <v>484.5</v>
      </c>
      <c r="J112" s="16">
        <v>54</v>
      </c>
      <c r="K112" s="16">
        <v>54</v>
      </c>
      <c r="L112" s="16">
        <v>54</v>
      </c>
      <c r="M112" s="16">
        <v>430</v>
      </c>
      <c r="N112" s="21">
        <f>160/2.98</f>
        <v>53.691275167785236</v>
      </c>
      <c r="O112" s="21">
        <f>160/2.98</f>
        <v>53.691275167785236</v>
      </c>
      <c r="P112" s="21">
        <f>160/2.98</f>
        <v>53.691275167785236</v>
      </c>
      <c r="Q112" s="14">
        <f>I112-M112</f>
        <v>54.5</v>
      </c>
      <c r="R112" s="21">
        <f>J112-N112</f>
        <v>0.30872483221476443</v>
      </c>
      <c r="S112" s="21">
        <f>K112-O112</f>
        <v>0.30872483221476443</v>
      </c>
      <c r="T112" s="21">
        <f>L112-P112</f>
        <v>0.30872483221476443</v>
      </c>
      <c r="U112" s="16">
        <v>0</v>
      </c>
      <c r="V112" s="76">
        <f>Q112-U112</f>
        <v>54.5</v>
      </c>
    </row>
    <row r="113" spans="1:22" s="22" customFormat="1" ht="31.5" customHeight="1" x14ac:dyDescent="0.3">
      <c r="A113" s="13"/>
      <c r="B113" s="24" t="s">
        <v>91</v>
      </c>
      <c r="C113" s="75"/>
      <c r="D113" s="106" t="s">
        <v>164</v>
      </c>
      <c r="E113" s="130" t="s">
        <v>163</v>
      </c>
      <c r="F113" s="154">
        <v>1</v>
      </c>
      <c r="G113" s="108">
        <v>30</v>
      </c>
      <c r="H113" s="17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56"/>
    </row>
    <row r="114" spans="1:22" s="22" customFormat="1" ht="31.5" customHeight="1" x14ac:dyDescent="0.3">
      <c r="A114" s="13"/>
      <c r="B114" s="24" t="s">
        <v>39</v>
      </c>
      <c r="C114" s="75">
        <f>430*0.15</f>
        <v>64.5</v>
      </c>
      <c r="D114" s="106" t="s">
        <v>152</v>
      </c>
      <c r="E114" s="130" t="s">
        <v>163</v>
      </c>
      <c r="F114" s="154">
        <v>1</v>
      </c>
      <c r="G114" s="108">
        <v>45</v>
      </c>
      <c r="H114" s="17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56"/>
    </row>
    <row r="115" spans="1:22" s="22" customFormat="1" ht="31.5" customHeight="1" x14ac:dyDescent="0.3">
      <c r="A115" s="13"/>
      <c r="B115" s="24"/>
      <c r="C115" s="25"/>
      <c r="D115" s="106" t="s">
        <v>100</v>
      </c>
      <c r="E115" s="124" t="s">
        <v>113</v>
      </c>
      <c r="F115" s="154">
        <v>1</v>
      </c>
      <c r="G115" s="108">
        <v>30</v>
      </c>
      <c r="H115" s="17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56"/>
    </row>
    <row r="116" spans="1:22" s="22" customFormat="1" ht="31.5" customHeight="1" x14ac:dyDescent="0.3">
      <c r="A116" s="13"/>
      <c r="B116" s="24"/>
      <c r="C116" s="25"/>
      <c r="D116" s="106" t="s">
        <v>100</v>
      </c>
      <c r="E116" s="130" t="s">
        <v>98</v>
      </c>
      <c r="F116" s="154">
        <v>1</v>
      </c>
      <c r="G116" s="108">
        <v>30</v>
      </c>
      <c r="H116" s="17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56"/>
    </row>
    <row r="117" spans="1:22" s="22" customFormat="1" ht="31.5" customHeight="1" x14ac:dyDescent="0.3">
      <c r="A117" s="13"/>
      <c r="B117" s="24"/>
      <c r="C117" s="25"/>
      <c r="D117" s="109" t="s">
        <v>111</v>
      </c>
      <c r="E117" s="123" t="s">
        <v>110</v>
      </c>
      <c r="F117" s="150">
        <v>2</v>
      </c>
      <c r="G117" s="123">
        <v>60</v>
      </c>
      <c r="H117" s="17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56"/>
    </row>
    <row r="118" spans="1:22" s="22" customFormat="1" ht="31.5" customHeight="1" x14ac:dyDescent="0.3">
      <c r="A118" s="13"/>
      <c r="B118" s="24"/>
      <c r="C118" s="25"/>
      <c r="D118" s="109" t="s">
        <v>157</v>
      </c>
      <c r="E118" s="123" t="s">
        <v>120</v>
      </c>
      <c r="F118" s="150">
        <v>2</v>
      </c>
      <c r="G118" s="123">
        <v>120</v>
      </c>
      <c r="H118" s="17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56"/>
    </row>
    <row r="119" spans="1:22" s="22" customFormat="1" ht="31.5" customHeight="1" x14ac:dyDescent="0.3">
      <c r="A119" s="13"/>
      <c r="B119" s="24"/>
      <c r="C119" s="25"/>
      <c r="D119" s="113" t="s">
        <v>159</v>
      </c>
      <c r="E119" s="89" t="s">
        <v>121</v>
      </c>
      <c r="F119" s="150">
        <v>2</v>
      </c>
      <c r="G119" s="108">
        <v>45</v>
      </c>
      <c r="H119" s="17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56"/>
    </row>
    <row r="120" spans="1:22" s="22" customFormat="1" ht="31.5" customHeight="1" x14ac:dyDescent="0.3">
      <c r="A120" s="13"/>
      <c r="B120" s="24"/>
      <c r="C120" s="25"/>
      <c r="D120" s="109" t="s">
        <v>111</v>
      </c>
      <c r="E120" s="123" t="s">
        <v>156</v>
      </c>
      <c r="F120" s="150">
        <v>2</v>
      </c>
      <c r="G120" s="123">
        <v>60</v>
      </c>
      <c r="H120" s="17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56"/>
    </row>
    <row r="121" spans="1:22" s="18" customFormat="1" ht="31.5" customHeight="1" x14ac:dyDescent="0.3">
      <c r="A121" s="13">
        <v>15</v>
      </c>
      <c r="B121" s="120" t="s">
        <v>68</v>
      </c>
      <c r="C121" s="121" t="s">
        <v>69</v>
      </c>
      <c r="D121" s="83"/>
      <c r="E121" s="83"/>
      <c r="F121" s="161"/>
      <c r="G121" s="74">
        <f>SUM(G122:G127)</f>
        <v>435</v>
      </c>
      <c r="H121" s="95">
        <f>C122+C123</f>
        <v>150.5</v>
      </c>
      <c r="I121" s="70">
        <f>G121+H121</f>
        <v>585.5</v>
      </c>
      <c r="J121" s="16">
        <v>54</v>
      </c>
      <c r="K121" s="16">
        <v>54</v>
      </c>
      <c r="L121" s="16">
        <v>54</v>
      </c>
      <c r="M121" s="16">
        <v>430</v>
      </c>
      <c r="N121" s="21">
        <f>160/2.98</f>
        <v>53.691275167785236</v>
      </c>
      <c r="O121" s="21">
        <f>160/2.98</f>
        <v>53.691275167785236</v>
      </c>
      <c r="P121" s="21">
        <f>160/2.98</f>
        <v>53.691275167785236</v>
      </c>
      <c r="Q121" s="14">
        <f>I121-M121</f>
        <v>155.5</v>
      </c>
      <c r="R121" s="21">
        <f>J121-N121</f>
        <v>0.30872483221476443</v>
      </c>
      <c r="S121" s="21">
        <f>K121-O121</f>
        <v>0.30872483221476443</v>
      </c>
      <c r="T121" s="21">
        <f>L121-P121</f>
        <v>0.30872483221476443</v>
      </c>
      <c r="U121" s="16">
        <v>0</v>
      </c>
      <c r="V121" s="76">
        <f>Q121-U121</f>
        <v>155.5</v>
      </c>
    </row>
    <row r="122" spans="1:22" s="22" customFormat="1" ht="31.5" customHeight="1" x14ac:dyDescent="0.3">
      <c r="A122" s="13"/>
      <c r="B122" s="147" t="s">
        <v>217</v>
      </c>
      <c r="C122" s="75">
        <v>86</v>
      </c>
      <c r="D122" s="106" t="s">
        <v>168</v>
      </c>
      <c r="E122" s="130" t="s">
        <v>172</v>
      </c>
      <c r="F122" s="154">
        <v>1</v>
      </c>
      <c r="G122" s="108">
        <v>45</v>
      </c>
      <c r="H122" s="17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56"/>
    </row>
    <row r="123" spans="1:22" s="22" customFormat="1" ht="31.5" customHeight="1" x14ac:dyDescent="0.3">
      <c r="A123" s="13"/>
      <c r="B123" s="24" t="s">
        <v>39</v>
      </c>
      <c r="C123" s="75">
        <f>430*0.15</f>
        <v>64.5</v>
      </c>
      <c r="D123" s="106" t="s">
        <v>123</v>
      </c>
      <c r="E123" s="124" t="s">
        <v>109</v>
      </c>
      <c r="F123" s="154">
        <v>1</v>
      </c>
      <c r="G123" s="108">
        <v>180</v>
      </c>
      <c r="H123" s="17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56"/>
    </row>
    <row r="124" spans="1:22" s="22" customFormat="1" ht="31.5" customHeight="1" x14ac:dyDescent="0.3">
      <c r="A124" s="13"/>
      <c r="B124" s="24"/>
      <c r="C124" s="25"/>
      <c r="D124" s="106" t="s">
        <v>152</v>
      </c>
      <c r="E124" s="130" t="s">
        <v>149</v>
      </c>
      <c r="F124" s="154">
        <v>1</v>
      </c>
      <c r="G124" s="108">
        <v>45</v>
      </c>
      <c r="H124" s="17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56"/>
    </row>
    <row r="125" spans="1:22" s="22" customFormat="1" ht="31.5" customHeight="1" x14ac:dyDescent="0.3">
      <c r="A125" s="13"/>
      <c r="B125" s="24"/>
      <c r="C125" s="25"/>
      <c r="D125" s="106" t="s">
        <v>169</v>
      </c>
      <c r="E125" s="130" t="s">
        <v>154</v>
      </c>
      <c r="F125" s="154">
        <v>1</v>
      </c>
      <c r="G125" s="108">
        <v>30</v>
      </c>
      <c r="H125" s="17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56"/>
    </row>
    <row r="126" spans="1:22" s="22" customFormat="1" ht="31.5" customHeight="1" x14ac:dyDescent="0.3">
      <c r="A126" s="13"/>
      <c r="B126" s="24"/>
      <c r="C126" s="25"/>
      <c r="D126" s="106" t="s">
        <v>108</v>
      </c>
      <c r="E126" s="130" t="s">
        <v>112</v>
      </c>
      <c r="F126" s="150">
        <v>2</v>
      </c>
      <c r="G126" s="108">
        <v>90</v>
      </c>
      <c r="H126" s="17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56"/>
    </row>
    <row r="127" spans="1:22" s="22" customFormat="1" ht="31.5" customHeight="1" x14ac:dyDescent="0.3">
      <c r="A127" s="13"/>
      <c r="B127" s="24"/>
      <c r="C127" s="25"/>
      <c r="D127" s="106" t="s">
        <v>168</v>
      </c>
      <c r="E127" s="130" t="s">
        <v>107</v>
      </c>
      <c r="F127" s="150">
        <v>2</v>
      </c>
      <c r="G127" s="108">
        <v>45</v>
      </c>
      <c r="H127" s="17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56"/>
    </row>
    <row r="128" spans="1:22" s="18" customFormat="1" ht="31.5" customHeight="1" x14ac:dyDescent="0.3">
      <c r="A128" s="13">
        <v>16</v>
      </c>
      <c r="B128" s="120" t="s">
        <v>70</v>
      </c>
      <c r="C128" s="121" t="s">
        <v>71</v>
      </c>
      <c r="D128" s="83"/>
      <c r="E128" s="83"/>
      <c r="F128" s="161"/>
      <c r="G128" s="74">
        <f>SUM(G129:G138)</f>
        <v>450</v>
      </c>
      <c r="H128" s="95">
        <f>C129+C130</f>
        <v>64.5</v>
      </c>
      <c r="I128" s="70">
        <f>G128+H128</f>
        <v>514.5</v>
      </c>
      <c r="J128" s="16">
        <v>54</v>
      </c>
      <c r="K128" s="16">
        <v>54</v>
      </c>
      <c r="L128" s="16">
        <v>54</v>
      </c>
      <c r="M128" s="16">
        <v>430</v>
      </c>
      <c r="N128" s="21">
        <f>160/2.98</f>
        <v>53.691275167785236</v>
      </c>
      <c r="O128" s="21">
        <f>160/2.98</f>
        <v>53.691275167785236</v>
      </c>
      <c r="P128" s="21">
        <f>160/2.98</f>
        <v>53.691275167785236</v>
      </c>
      <c r="Q128" s="14">
        <f>I128-M128</f>
        <v>84.5</v>
      </c>
      <c r="R128" s="21">
        <f>J128-N128</f>
        <v>0.30872483221476443</v>
      </c>
      <c r="S128" s="21">
        <f>K128-O128</f>
        <v>0.30872483221476443</v>
      </c>
      <c r="T128" s="21">
        <f>L128-P128</f>
        <v>0.30872483221476443</v>
      </c>
      <c r="U128" s="16">
        <v>0</v>
      </c>
      <c r="V128" s="76">
        <f>Q128-U128</f>
        <v>84.5</v>
      </c>
    </row>
    <row r="129" spans="1:22" s="22" customFormat="1" ht="31.5" customHeight="1" x14ac:dyDescent="0.3">
      <c r="A129" s="13"/>
      <c r="B129" s="24" t="s">
        <v>91</v>
      </c>
      <c r="C129" s="75"/>
      <c r="D129" s="106" t="s">
        <v>153</v>
      </c>
      <c r="E129" s="130" t="s">
        <v>154</v>
      </c>
      <c r="F129" s="154">
        <v>1</v>
      </c>
      <c r="G129" s="108">
        <v>45</v>
      </c>
      <c r="H129" s="17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56"/>
    </row>
    <row r="130" spans="1:22" s="22" customFormat="1" ht="31.5" customHeight="1" x14ac:dyDescent="0.3">
      <c r="A130" s="13"/>
      <c r="B130" s="24" t="s">
        <v>39</v>
      </c>
      <c r="C130" s="75">
        <f>430*0.15</f>
        <v>64.5</v>
      </c>
      <c r="D130" s="106" t="s">
        <v>174</v>
      </c>
      <c r="E130" s="130" t="s">
        <v>154</v>
      </c>
      <c r="F130" s="154">
        <v>1</v>
      </c>
      <c r="G130" s="108">
        <v>30</v>
      </c>
      <c r="H130" s="17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56"/>
    </row>
    <row r="131" spans="1:22" s="22" customFormat="1" ht="31.5" customHeight="1" x14ac:dyDescent="0.3">
      <c r="A131" s="13"/>
      <c r="B131" s="24"/>
      <c r="C131" s="25"/>
      <c r="D131" s="106" t="s">
        <v>124</v>
      </c>
      <c r="E131" s="139" t="s">
        <v>175</v>
      </c>
      <c r="F131" s="154">
        <v>1</v>
      </c>
      <c r="G131" s="108">
        <v>60</v>
      </c>
      <c r="H131" s="17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56"/>
    </row>
    <row r="132" spans="1:22" s="22" customFormat="1" ht="31.5" customHeight="1" x14ac:dyDescent="0.3">
      <c r="A132" s="13"/>
      <c r="B132" s="24"/>
      <c r="C132" s="25"/>
      <c r="D132" s="106" t="s">
        <v>153</v>
      </c>
      <c r="E132" s="130" t="s">
        <v>112</v>
      </c>
      <c r="F132" s="154">
        <v>1</v>
      </c>
      <c r="G132" s="108">
        <v>45</v>
      </c>
      <c r="H132" s="17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56"/>
    </row>
    <row r="133" spans="1:22" s="22" customFormat="1" ht="31.5" customHeight="1" x14ac:dyDescent="0.3">
      <c r="A133" s="13"/>
      <c r="B133" s="24"/>
      <c r="C133" s="25"/>
      <c r="D133" s="106" t="s">
        <v>153</v>
      </c>
      <c r="E133" s="130" t="s">
        <v>110</v>
      </c>
      <c r="F133" s="154">
        <v>1</v>
      </c>
      <c r="G133" s="108">
        <v>45</v>
      </c>
      <c r="H133" s="17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56"/>
    </row>
    <row r="134" spans="1:22" s="22" customFormat="1" ht="31.5" customHeight="1" x14ac:dyDescent="0.3">
      <c r="A134" s="13"/>
      <c r="B134" s="24"/>
      <c r="C134" s="25"/>
      <c r="D134" s="106" t="s">
        <v>153</v>
      </c>
      <c r="E134" s="130" t="s">
        <v>98</v>
      </c>
      <c r="F134" s="154">
        <v>1</v>
      </c>
      <c r="G134" s="108">
        <v>45</v>
      </c>
      <c r="H134" s="17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56"/>
    </row>
    <row r="135" spans="1:22" s="22" customFormat="1" ht="31.5" customHeight="1" x14ac:dyDescent="0.3">
      <c r="A135" s="13"/>
      <c r="B135" s="24"/>
      <c r="C135" s="25"/>
      <c r="D135" s="106" t="s">
        <v>170</v>
      </c>
      <c r="E135" s="130" t="s">
        <v>155</v>
      </c>
      <c r="F135" s="150">
        <v>2</v>
      </c>
      <c r="G135" s="108">
        <v>30</v>
      </c>
      <c r="H135" s="17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56"/>
    </row>
    <row r="136" spans="1:22" s="22" customFormat="1" ht="31.5" customHeight="1" x14ac:dyDescent="0.3">
      <c r="A136" s="13"/>
      <c r="B136" s="24"/>
      <c r="C136" s="25"/>
      <c r="D136" s="106" t="s">
        <v>171</v>
      </c>
      <c r="E136" s="130" t="s">
        <v>155</v>
      </c>
      <c r="F136" s="150">
        <v>2</v>
      </c>
      <c r="G136" s="108">
        <v>30</v>
      </c>
      <c r="H136" s="17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56"/>
    </row>
    <row r="137" spans="1:22" s="22" customFormat="1" ht="31.5" customHeight="1" x14ac:dyDescent="0.3">
      <c r="A137" s="13"/>
      <c r="B137" s="24"/>
      <c r="C137" s="25"/>
      <c r="D137" s="109" t="s">
        <v>111</v>
      </c>
      <c r="E137" s="123" t="s">
        <v>98</v>
      </c>
      <c r="F137" s="150">
        <v>2</v>
      </c>
      <c r="G137" s="108">
        <v>60</v>
      </c>
      <c r="H137" s="17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56"/>
    </row>
    <row r="138" spans="1:22" s="22" customFormat="1" ht="31.5" customHeight="1" x14ac:dyDescent="0.3">
      <c r="A138" s="13"/>
      <c r="B138" s="24"/>
      <c r="C138" s="25"/>
      <c r="D138" s="109" t="s">
        <v>173</v>
      </c>
      <c r="E138" s="123" t="s">
        <v>103</v>
      </c>
      <c r="F138" s="150">
        <v>2</v>
      </c>
      <c r="G138" s="108">
        <v>60</v>
      </c>
      <c r="H138" s="17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56"/>
    </row>
    <row r="139" spans="1:22" s="18" customFormat="1" ht="31.5" customHeight="1" x14ac:dyDescent="0.3">
      <c r="A139" s="13">
        <v>17</v>
      </c>
      <c r="B139" s="120" t="s">
        <v>72</v>
      </c>
      <c r="C139" s="121" t="s">
        <v>71</v>
      </c>
      <c r="D139" s="83"/>
      <c r="E139" s="83"/>
      <c r="F139" s="161"/>
      <c r="G139" s="74">
        <f>SUM(G140:G145)</f>
        <v>420</v>
      </c>
      <c r="H139" s="95">
        <f>C140+C141</f>
        <v>64.5</v>
      </c>
      <c r="I139" s="70">
        <f>G139+H139</f>
        <v>484.5</v>
      </c>
      <c r="J139" s="16">
        <v>54</v>
      </c>
      <c r="K139" s="16">
        <v>54</v>
      </c>
      <c r="L139" s="16">
        <v>54</v>
      </c>
      <c r="M139" s="16">
        <v>430</v>
      </c>
      <c r="N139" s="21">
        <f>160/2.98</f>
        <v>53.691275167785236</v>
      </c>
      <c r="O139" s="21">
        <f>160/2.98</f>
        <v>53.691275167785236</v>
      </c>
      <c r="P139" s="21">
        <f>160/2.98</f>
        <v>53.691275167785236</v>
      </c>
      <c r="Q139" s="14">
        <f>I139-M139</f>
        <v>54.5</v>
      </c>
      <c r="R139" s="21">
        <f>J139-N139</f>
        <v>0.30872483221476443</v>
      </c>
      <c r="S139" s="21">
        <f>K139-O139</f>
        <v>0.30872483221476443</v>
      </c>
      <c r="T139" s="21">
        <f>L139-P139</f>
        <v>0.30872483221476443</v>
      </c>
      <c r="U139" s="16">
        <v>0</v>
      </c>
      <c r="V139" s="76">
        <f>Q139-U139</f>
        <v>54.5</v>
      </c>
    </row>
    <row r="140" spans="1:22" s="22" customFormat="1" ht="31.5" customHeight="1" x14ac:dyDescent="0.3">
      <c r="A140" s="13"/>
      <c r="B140" s="24" t="s">
        <v>91</v>
      </c>
      <c r="C140" s="75"/>
      <c r="D140" s="106" t="s">
        <v>176</v>
      </c>
      <c r="E140" s="124" t="s">
        <v>114</v>
      </c>
      <c r="F140" s="151">
        <v>1</v>
      </c>
      <c r="G140" s="108">
        <v>120</v>
      </c>
      <c r="H140" s="17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56"/>
    </row>
    <row r="141" spans="1:22" s="22" customFormat="1" ht="31.5" customHeight="1" x14ac:dyDescent="0.3">
      <c r="A141" s="13"/>
      <c r="B141" s="24" t="s">
        <v>39</v>
      </c>
      <c r="C141" s="75">
        <f>430*0.15</f>
        <v>64.5</v>
      </c>
      <c r="D141" s="106" t="s">
        <v>177</v>
      </c>
      <c r="E141" s="130" t="s">
        <v>178</v>
      </c>
      <c r="F141" s="151">
        <v>1</v>
      </c>
      <c r="G141" s="108">
        <v>60</v>
      </c>
      <c r="H141" s="17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56"/>
    </row>
    <row r="142" spans="1:22" s="22" customFormat="1" ht="31.5" customHeight="1" x14ac:dyDescent="0.3">
      <c r="A142" s="13"/>
      <c r="B142" s="24"/>
      <c r="C142" s="25"/>
      <c r="D142" s="109" t="s">
        <v>190</v>
      </c>
      <c r="E142" s="123" t="s">
        <v>191</v>
      </c>
      <c r="F142" s="151">
        <v>1</v>
      </c>
      <c r="G142" s="108">
        <v>60</v>
      </c>
      <c r="H142" s="17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56"/>
    </row>
    <row r="143" spans="1:22" s="22" customFormat="1" ht="31.5" customHeight="1" x14ac:dyDescent="0.3">
      <c r="A143" s="13"/>
      <c r="B143" s="24"/>
      <c r="C143" s="25"/>
      <c r="D143" s="109" t="s">
        <v>190</v>
      </c>
      <c r="E143" s="123" t="s">
        <v>189</v>
      </c>
      <c r="F143" s="151">
        <v>1</v>
      </c>
      <c r="G143" s="108">
        <v>60</v>
      </c>
      <c r="H143" s="17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56"/>
    </row>
    <row r="144" spans="1:22" s="22" customFormat="1" ht="31.5" customHeight="1" x14ac:dyDescent="0.3">
      <c r="A144" s="13"/>
      <c r="B144" s="24"/>
      <c r="C144" s="25"/>
      <c r="D144" s="109" t="s">
        <v>190</v>
      </c>
      <c r="E144" s="123" t="s">
        <v>179</v>
      </c>
      <c r="F144" s="151">
        <v>1</v>
      </c>
      <c r="G144" s="108">
        <v>60</v>
      </c>
      <c r="H144" s="17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56"/>
    </row>
    <row r="145" spans="1:22" s="22" customFormat="1" ht="31.5" customHeight="1" x14ac:dyDescent="0.3">
      <c r="A145" s="13"/>
      <c r="B145" s="24"/>
      <c r="C145" s="25"/>
      <c r="D145" s="109" t="s">
        <v>185</v>
      </c>
      <c r="E145" s="123" t="s">
        <v>187</v>
      </c>
      <c r="F145" s="150">
        <v>2</v>
      </c>
      <c r="G145" s="108">
        <v>60</v>
      </c>
      <c r="H145" s="17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56"/>
    </row>
    <row r="146" spans="1:22" s="18" customFormat="1" ht="31.5" customHeight="1" x14ac:dyDescent="0.3">
      <c r="A146" s="13">
        <v>18</v>
      </c>
      <c r="B146" s="120" t="s">
        <v>73</v>
      </c>
      <c r="C146" s="121" t="s">
        <v>74</v>
      </c>
      <c r="D146" s="83"/>
      <c r="E146" s="83"/>
      <c r="F146" s="161"/>
      <c r="G146" s="74">
        <f>SUM(G147:G153)</f>
        <v>420</v>
      </c>
      <c r="H146" s="95">
        <f>C147+C148</f>
        <v>64.5</v>
      </c>
      <c r="I146" s="70">
        <f>G146+H146</f>
        <v>484.5</v>
      </c>
      <c r="J146" s="16">
        <v>54</v>
      </c>
      <c r="K146" s="16">
        <v>54</v>
      </c>
      <c r="L146" s="16">
        <v>54</v>
      </c>
      <c r="M146" s="16">
        <v>430</v>
      </c>
      <c r="N146" s="21">
        <f>160/2.98</f>
        <v>53.691275167785236</v>
      </c>
      <c r="O146" s="21">
        <f>160/2.98</f>
        <v>53.691275167785236</v>
      </c>
      <c r="P146" s="21">
        <f>160/2.98</f>
        <v>53.691275167785236</v>
      </c>
      <c r="Q146" s="14">
        <f>I146-M146</f>
        <v>54.5</v>
      </c>
      <c r="R146" s="21">
        <f>J146-N146</f>
        <v>0.30872483221476443</v>
      </c>
      <c r="S146" s="21">
        <f>K146-O146</f>
        <v>0.30872483221476443</v>
      </c>
      <c r="T146" s="21">
        <f>L146-P146</f>
        <v>0.30872483221476443</v>
      </c>
      <c r="U146" s="16">
        <v>0</v>
      </c>
      <c r="V146" s="76">
        <f>Q146-U146</f>
        <v>54.5</v>
      </c>
    </row>
    <row r="147" spans="1:22" s="22" customFormat="1" ht="31.5" customHeight="1" x14ac:dyDescent="0.3">
      <c r="A147" s="13"/>
      <c r="B147" s="24" t="s">
        <v>91</v>
      </c>
      <c r="C147" s="75"/>
      <c r="D147" s="106" t="s">
        <v>177</v>
      </c>
      <c r="E147" s="130" t="s">
        <v>183</v>
      </c>
      <c r="F147" s="150">
        <v>1</v>
      </c>
      <c r="G147" s="108">
        <v>60</v>
      </c>
      <c r="H147" s="17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56"/>
    </row>
    <row r="148" spans="1:22" s="22" customFormat="1" ht="31.5" customHeight="1" x14ac:dyDescent="0.3">
      <c r="A148" s="13"/>
      <c r="B148" s="24" t="s">
        <v>39</v>
      </c>
      <c r="C148" s="75">
        <f>430*0.15</f>
        <v>64.5</v>
      </c>
      <c r="D148" s="106" t="s">
        <v>177</v>
      </c>
      <c r="E148" s="130" t="s">
        <v>184</v>
      </c>
      <c r="F148" s="150">
        <v>1</v>
      </c>
      <c r="G148" s="108">
        <v>60</v>
      </c>
      <c r="H148" s="17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56"/>
    </row>
    <row r="149" spans="1:22" s="22" customFormat="1" ht="31.5" customHeight="1" x14ac:dyDescent="0.3">
      <c r="A149" s="13"/>
      <c r="B149" s="24"/>
      <c r="C149" s="25"/>
      <c r="D149" s="109" t="s">
        <v>190</v>
      </c>
      <c r="E149" s="123" t="s">
        <v>186</v>
      </c>
      <c r="F149" s="150">
        <v>1</v>
      </c>
      <c r="G149" s="108">
        <v>60</v>
      </c>
      <c r="H149" s="17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56"/>
    </row>
    <row r="150" spans="1:22" s="22" customFormat="1" ht="31.5" customHeight="1" x14ac:dyDescent="0.3">
      <c r="A150" s="13"/>
      <c r="B150" s="24"/>
      <c r="C150" s="25"/>
      <c r="D150" s="109" t="s">
        <v>185</v>
      </c>
      <c r="E150" s="123" t="s">
        <v>186</v>
      </c>
      <c r="F150" s="151">
        <v>2</v>
      </c>
      <c r="G150" s="108">
        <v>60</v>
      </c>
      <c r="H150" s="17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56"/>
    </row>
    <row r="151" spans="1:22" s="99" customFormat="1" ht="31.5" customHeight="1" x14ac:dyDescent="0.3">
      <c r="A151" s="100"/>
      <c r="B151" s="101"/>
      <c r="C151" s="102"/>
      <c r="D151" s="109" t="s">
        <v>185</v>
      </c>
      <c r="E151" s="123" t="s">
        <v>179</v>
      </c>
      <c r="F151" s="151">
        <v>2</v>
      </c>
      <c r="G151" s="108">
        <v>60</v>
      </c>
      <c r="H151" s="103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5"/>
    </row>
    <row r="152" spans="1:22" s="22" customFormat="1" ht="31.5" customHeight="1" x14ac:dyDescent="0.3">
      <c r="A152" s="13"/>
      <c r="B152" s="24"/>
      <c r="C152" s="25"/>
      <c r="D152" s="109" t="s">
        <v>185</v>
      </c>
      <c r="E152" s="123" t="s">
        <v>181</v>
      </c>
      <c r="F152" s="151">
        <v>2</v>
      </c>
      <c r="G152" s="108">
        <v>60</v>
      </c>
      <c r="H152" s="17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56"/>
    </row>
    <row r="153" spans="1:22" s="22" customFormat="1" ht="31.5" customHeight="1" x14ac:dyDescent="0.3">
      <c r="A153" s="13"/>
      <c r="B153" s="24"/>
      <c r="C153" s="25"/>
      <c r="D153" s="109" t="s">
        <v>185</v>
      </c>
      <c r="E153" s="123" t="s">
        <v>182</v>
      </c>
      <c r="F153" s="149">
        <v>2</v>
      </c>
      <c r="G153" s="108">
        <v>60</v>
      </c>
      <c r="H153" s="17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56"/>
    </row>
    <row r="154" spans="1:22" s="18" customFormat="1" ht="31.5" customHeight="1" x14ac:dyDescent="0.3">
      <c r="A154" s="13">
        <v>19</v>
      </c>
      <c r="B154" s="120" t="s">
        <v>38</v>
      </c>
      <c r="C154" s="121" t="s">
        <v>75</v>
      </c>
      <c r="D154" s="83"/>
      <c r="E154" s="83"/>
      <c r="F154" s="161"/>
      <c r="G154" s="74">
        <f>SUM(G155:G159)</f>
        <v>480</v>
      </c>
      <c r="H154" s="95">
        <f>C155+C156</f>
        <v>64.5</v>
      </c>
      <c r="I154" s="70">
        <f>G154+H154</f>
        <v>544.5</v>
      </c>
      <c r="J154" s="16">
        <v>54</v>
      </c>
      <c r="K154" s="16">
        <v>54</v>
      </c>
      <c r="L154" s="16">
        <v>54</v>
      </c>
      <c r="M154" s="16">
        <v>430</v>
      </c>
      <c r="N154" s="21">
        <f>160/2.98</f>
        <v>53.691275167785236</v>
      </c>
      <c r="O154" s="21">
        <f>160/2.98</f>
        <v>53.691275167785236</v>
      </c>
      <c r="P154" s="21">
        <f>160/2.98</f>
        <v>53.691275167785236</v>
      </c>
      <c r="Q154" s="14">
        <f>I154-M154</f>
        <v>114.5</v>
      </c>
      <c r="R154" s="21">
        <f>J154-N154</f>
        <v>0.30872483221476443</v>
      </c>
      <c r="S154" s="21">
        <f>K154-O154</f>
        <v>0.30872483221476443</v>
      </c>
      <c r="T154" s="21">
        <f>L154-P154</f>
        <v>0.30872483221476443</v>
      </c>
      <c r="U154" s="16">
        <v>0</v>
      </c>
      <c r="V154" s="76">
        <f>Q154-U154</f>
        <v>114.5</v>
      </c>
    </row>
    <row r="155" spans="1:22" s="22" customFormat="1" ht="31.5" customHeight="1" x14ac:dyDescent="0.3">
      <c r="A155" s="13"/>
      <c r="B155" s="24" t="s">
        <v>91</v>
      </c>
      <c r="C155" s="75"/>
      <c r="D155" s="106" t="s">
        <v>188</v>
      </c>
      <c r="E155" s="124" t="s">
        <v>114</v>
      </c>
      <c r="F155" s="149">
        <v>1</v>
      </c>
      <c r="G155" s="108">
        <v>120</v>
      </c>
      <c r="H155" s="17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56"/>
    </row>
    <row r="156" spans="1:22" s="22" customFormat="1" ht="31.5" customHeight="1" x14ac:dyDescent="0.3">
      <c r="A156" s="13"/>
      <c r="B156" s="24" t="s">
        <v>39</v>
      </c>
      <c r="C156" s="75">
        <f>430*0.15</f>
        <v>64.5</v>
      </c>
      <c r="D156" s="109" t="s">
        <v>93</v>
      </c>
      <c r="E156" s="123" t="s">
        <v>191</v>
      </c>
      <c r="F156" s="150">
        <v>2</v>
      </c>
      <c r="G156" s="108">
        <v>60</v>
      </c>
      <c r="H156" s="17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56"/>
    </row>
    <row r="157" spans="1:22" s="22" customFormat="1" ht="31.5" customHeight="1" x14ac:dyDescent="0.3">
      <c r="A157" s="13"/>
      <c r="B157" s="26"/>
      <c r="C157" s="23"/>
      <c r="D157" s="109" t="s">
        <v>93</v>
      </c>
      <c r="E157" s="123" t="s">
        <v>189</v>
      </c>
      <c r="F157" s="150">
        <v>2</v>
      </c>
      <c r="G157" s="108">
        <v>60</v>
      </c>
      <c r="H157" s="17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56"/>
    </row>
    <row r="158" spans="1:22" s="22" customFormat="1" ht="31.5" customHeight="1" x14ac:dyDescent="0.3">
      <c r="A158" s="13"/>
      <c r="B158" s="26"/>
      <c r="C158" s="23"/>
      <c r="D158" s="109" t="s">
        <v>93</v>
      </c>
      <c r="E158" s="123" t="s">
        <v>120</v>
      </c>
      <c r="F158" s="150">
        <v>2</v>
      </c>
      <c r="G158" s="108">
        <v>120</v>
      </c>
      <c r="H158" s="17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56"/>
    </row>
    <row r="159" spans="1:22" s="22" customFormat="1" ht="31.5" customHeight="1" x14ac:dyDescent="0.3">
      <c r="A159" s="13"/>
      <c r="B159" s="26"/>
      <c r="C159" s="23"/>
      <c r="D159" s="109" t="s">
        <v>93</v>
      </c>
      <c r="E159" s="123" t="s">
        <v>121</v>
      </c>
      <c r="F159" s="150">
        <v>2</v>
      </c>
      <c r="G159" s="108">
        <v>120</v>
      </c>
      <c r="H159" s="17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56"/>
    </row>
    <row r="160" spans="1:22" s="18" customFormat="1" ht="31.5" customHeight="1" x14ac:dyDescent="0.3">
      <c r="A160" s="13">
        <v>20</v>
      </c>
      <c r="B160" s="120" t="s">
        <v>76</v>
      </c>
      <c r="C160" s="121" t="s">
        <v>75</v>
      </c>
      <c r="D160" s="83"/>
      <c r="E160" s="83"/>
      <c r="F160" s="161"/>
      <c r="G160" s="74">
        <f>SUM(G161:G168)</f>
        <v>435</v>
      </c>
      <c r="H160" s="95">
        <f>C161+C162</f>
        <v>64.5</v>
      </c>
      <c r="I160" s="70">
        <f>G160+H160</f>
        <v>499.5</v>
      </c>
      <c r="J160" s="16">
        <v>54</v>
      </c>
      <c r="K160" s="16">
        <v>54</v>
      </c>
      <c r="L160" s="16">
        <v>54</v>
      </c>
      <c r="M160" s="16">
        <v>430</v>
      </c>
      <c r="N160" s="21">
        <f>160/2.98</f>
        <v>53.691275167785236</v>
      </c>
      <c r="O160" s="21">
        <f>160/2.98</f>
        <v>53.691275167785236</v>
      </c>
      <c r="P160" s="21">
        <f>160/2.98</f>
        <v>53.691275167785236</v>
      </c>
      <c r="Q160" s="14">
        <f>I160-M160</f>
        <v>69.5</v>
      </c>
      <c r="R160" s="21">
        <f>J160-N160</f>
        <v>0.30872483221476443</v>
      </c>
      <c r="S160" s="21">
        <f>K160-O160</f>
        <v>0.30872483221476443</v>
      </c>
      <c r="T160" s="21">
        <f>L160-P160</f>
        <v>0.30872483221476443</v>
      </c>
      <c r="U160" s="16">
        <v>0</v>
      </c>
      <c r="V160" s="76">
        <f>Q160-U160</f>
        <v>69.5</v>
      </c>
    </row>
    <row r="161" spans="1:22" s="22" customFormat="1" ht="31.5" customHeight="1" x14ac:dyDescent="0.3">
      <c r="A161" s="13"/>
      <c r="B161" s="24" t="s">
        <v>91</v>
      </c>
      <c r="C161" s="75"/>
      <c r="D161" s="106" t="s">
        <v>193</v>
      </c>
      <c r="E161" s="130" t="s">
        <v>112</v>
      </c>
      <c r="F161" s="150">
        <v>1</v>
      </c>
      <c r="G161" s="108">
        <v>30</v>
      </c>
      <c r="H161" s="17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56"/>
    </row>
    <row r="162" spans="1:22" s="22" customFormat="1" ht="31.5" customHeight="1" x14ac:dyDescent="0.3">
      <c r="A162" s="13"/>
      <c r="B162" s="24" t="s">
        <v>39</v>
      </c>
      <c r="C162" s="75">
        <f>430*0.15</f>
        <v>64.5</v>
      </c>
      <c r="D162" s="106" t="s">
        <v>193</v>
      </c>
      <c r="E162" s="130" t="s">
        <v>110</v>
      </c>
      <c r="F162" s="150">
        <v>1</v>
      </c>
      <c r="G162" s="108">
        <v>30</v>
      </c>
      <c r="H162" s="17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56"/>
    </row>
    <row r="163" spans="1:22" s="22" customFormat="1" ht="31.5" customHeight="1" x14ac:dyDescent="0.3">
      <c r="A163" s="13"/>
      <c r="B163" s="26"/>
      <c r="C163" s="23"/>
      <c r="D163" s="106" t="s">
        <v>213</v>
      </c>
      <c r="E163" s="130" t="s">
        <v>103</v>
      </c>
      <c r="F163" s="150">
        <v>1</v>
      </c>
      <c r="G163" s="108">
        <v>60</v>
      </c>
      <c r="H163" s="17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56"/>
    </row>
    <row r="164" spans="1:22" s="22" customFormat="1" ht="31.5" customHeight="1" x14ac:dyDescent="0.3">
      <c r="A164" s="13"/>
      <c r="B164" s="24"/>
      <c r="C164" s="25"/>
      <c r="D164" s="102" t="s">
        <v>177</v>
      </c>
      <c r="E164" s="123" t="s">
        <v>189</v>
      </c>
      <c r="F164" s="150">
        <v>1</v>
      </c>
      <c r="G164" s="108">
        <v>60</v>
      </c>
      <c r="H164" s="17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56"/>
    </row>
    <row r="165" spans="1:22" s="22" customFormat="1" ht="31.5" customHeight="1" x14ac:dyDescent="0.3">
      <c r="A165" s="13"/>
      <c r="B165" s="24"/>
      <c r="C165" s="25"/>
      <c r="D165" s="102" t="s">
        <v>177</v>
      </c>
      <c r="E165" s="123" t="s">
        <v>179</v>
      </c>
      <c r="F165" s="150">
        <v>1</v>
      </c>
      <c r="G165" s="108">
        <v>60</v>
      </c>
      <c r="H165" s="17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56"/>
    </row>
    <row r="166" spans="1:22" s="22" customFormat="1" ht="31.5" customHeight="1" x14ac:dyDescent="0.3">
      <c r="A166" s="13"/>
      <c r="B166" s="24"/>
      <c r="C166" s="25"/>
      <c r="D166" s="102" t="s">
        <v>177</v>
      </c>
      <c r="E166" s="123" t="s">
        <v>180</v>
      </c>
      <c r="F166" s="150">
        <v>1</v>
      </c>
      <c r="G166" s="108">
        <v>60</v>
      </c>
      <c r="H166" s="17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56"/>
    </row>
    <row r="167" spans="1:22" s="22" customFormat="1" ht="31.5" customHeight="1" x14ac:dyDescent="0.3">
      <c r="A167" s="13"/>
      <c r="B167" s="26"/>
      <c r="C167" s="23"/>
      <c r="D167" s="109" t="s">
        <v>133</v>
      </c>
      <c r="E167" s="123" t="s">
        <v>194</v>
      </c>
      <c r="F167" s="150">
        <v>2</v>
      </c>
      <c r="G167" s="108">
        <v>75</v>
      </c>
      <c r="H167" s="17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56"/>
    </row>
    <row r="168" spans="1:22" s="22" customFormat="1" ht="31.5" customHeight="1" x14ac:dyDescent="0.3">
      <c r="A168" s="13"/>
      <c r="B168" s="26"/>
      <c r="C168" s="23"/>
      <c r="D168" s="109" t="s">
        <v>93</v>
      </c>
      <c r="E168" s="123" t="s">
        <v>192</v>
      </c>
      <c r="F168" s="150">
        <v>2</v>
      </c>
      <c r="G168" s="108">
        <v>60</v>
      </c>
      <c r="H168" s="17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56"/>
    </row>
    <row r="169" spans="1:22" s="18" customFormat="1" ht="31.5" customHeight="1" x14ac:dyDescent="0.3">
      <c r="A169" s="13">
        <v>21</v>
      </c>
      <c r="B169" s="120" t="s">
        <v>50</v>
      </c>
      <c r="C169" s="121" t="s">
        <v>77</v>
      </c>
      <c r="D169" s="83"/>
      <c r="E169" s="83"/>
      <c r="F169" s="161"/>
      <c r="G169" s="74">
        <f>SUM(G170:G174)</f>
        <v>390</v>
      </c>
      <c r="H169" s="95">
        <f>C170+C171</f>
        <v>64.5</v>
      </c>
      <c r="I169" s="70">
        <f>G169+H169</f>
        <v>454.5</v>
      </c>
      <c r="J169" s="16">
        <v>54</v>
      </c>
      <c r="K169" s="16">
        <v>54</v>
      </c>
      <c r="L169" s="16">
        <v>54</v>
      </c>
      <c r="M169" s="16">
        <v>430</v>
      </c>
      <c r="N169" s="21">
        <f>160/2.98</f>
        <v>53.691275167785236</v>
      </c>
      <c r="O169" s="21">
        <f>160/2.98</f>
        <v>53.691275167785236</v>
      </c>
      <c r="P169" s="21">
        <f>160/2.98</f>
        <v>53.691275167785236</v>
      </c>
      <c r="Q169" s="14">
        <f>I169-M169</f>
        <v>24.5</v>
      </c>
      <c r="R169" s="21">
        <f>J169-N169</f>
        <v>0.30872483221476443</v>
      </c>
      <c r="S169" s="21">
        <f>K169-O169</f>
        <v>0.30872483221476443</v>
      </c>
      <c r="T169" s="21">
        <f>L169-P169</f>
        <v>0.30872483221476443</v>
      </c>
      <c r="U169" s="16">
        <v>0</v>
      </c>
      <c r="V169" s="76">
        <f>Q169-U169</f>
        <v>24.5</v>
      </c>
    </row>
    <row r="170" spans="1:22" s="22" customFormat="1" ht="31.5" customHeight="1" x14ac:dyDescent="0.3">
      <c r="A170" s="13"/>
      <c r="B170" s="24" t="s">
        <v>91</v>
      </c>
      <c r="C170" s="75"/>
      <c r="D170" s="106" t="s">
        <v>195</v>
      </c>
      <c r="E170" s="107" t="s">
        <v>107</v>
      </c>
      <c r="F170" s="149">
        <v>1</v>
      </c>
      <c r="G170" s="108">
        <v>60</v>
      </c>
      <c r="H170" s="17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56"/>
    </row>
    <row r="171" spans="1:22" s="22" customFormat="1" ht="31.5" customHeight="1" x14ac:dyDescent="0.3">
      <c r="A171" s="13"/>
      <c r="B171" s="24" t="s">
        <v>39</v>
      </c>
      <c r="C171" s="75">
        <f>430*0.15</f>
        <v>64.5</v>
      </c>
      <c r="D171" s="106" t="s">
        <v>166</v>
      </c>
      <c r="E171" s="107" t="s">
        <v>107</v>
      </c>
      <c r="F171" s="150">
        <v>1</v>
      </c>
      <c r="G171" s="108">
        <v>120</v>
      </c>
      <c r="H171" s="17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56"/>
    </row>
    <row r="172" spans="1:22" s="22" customFormat="1" ht="31.5" customHeight="1" x14ac:dyDescent="0.3">
      <c r="A172" s="13"/>
      <c r="B172" s="26"/>
      <c r="C172" s="23"/>
      <c r="D172" s="106" t="s">
        <v>193</v>
      </c>
      <c r="E172" s="130" t="s">
        <v>98</v>
      </c>
      <c r="F172" s="150">
        <v>1</v>
      </c>
      <c r="G172" s="108">
        <v>30</v>
      </c>
      <c r="H172" s="17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56"/>
    </row>
    <row r="173" spans="1:22" s="22" customFormat="1" ht="31.5" customHeight="1" x14ac:dyDescent="0.3">
      <c r="A173" s="13"/>
      <c r="B173" s="24"/>
      <c r="C173" s="25"/>
      <c r="D173" s="109" t="s">
        <v>185</v>
      </c>
      <c r="E173" s="123" t="s">
        <v>180</v>
      </c>
      <c r="F173" s="150">
        <v>2</v>
      </c>
      <c r="G173" s="108">
        <v>60</v>
      </c>
      <c r="H173" s="17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56"/>
    </row>
    <row r="174" spans="1:22" s="22" customFormat="1" ht="31.5" customHeight="1" x14ac:dyDescent="0.3">
      <c r="A174" s="13"/>
      <c r="B174" s="24"/>
      <c r="C174" s="25"/>
      <c r="D174" s="127" t="s">
        <v>160</v>
      </c>
      <c r="E174" s="123" t="s">
        <v>121</v>
      </c>
      <c r="F174" s="150">
        <v>2</v>
      </c>
      <c r="G174" s="145">
        <v>120</v>
      </c>
      <c r="H174" s="17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56"/>
    </row>
    <row r="175" spans="1:22" s="18" customFormat="1" ht="31.5" customHeight="1" x14ac:dyDescent="0.3">
      <c r="A175" s="13">
        <v>22</v>
      </c>
      <c r="B175" s="120" t="s">
        <v>78</v>
      </c>
      <c r="C175" s="121" t="s">
        <v>79</v>
      </c>
      <c r="D175" s="83"/>
      <c r="E175" s="83"/>
      <c r="F175" s="161"/>
      <c r="G175" s="74">
        <f>SUM(G176:G177)</f>
        <v>180</v>
      </c>
      <c r="H175" s="95">
        <f>C176+C177</f>
        <v>0</v>
      </c>
      <c r="I175" s="70">
        <f>G175+H175</f>
        <v>180</v>
      </c>
      <c r="J175" s="16">
        <v>54</v>
      </c>
      <c r="K175" s="16">
        <v>54</v>
      </c>
      <c r="L175" s="16">
        <v>54</v>
      </c>
      <c r="M175" s="16">
        <v>430</v>
      </c>
      <c r="N175" s="21">
        <f>160/2.98</f>
        <v>53.691275167785236</v>
      </c>
      <c r="O175" s="21">
        <f>160/2.98</f>
        <v>53.691275167785236</v>
      </c>
      <c r="P175" s="21">
        <f>160/2.98</f>
        <v>53.691275167785236</v>
      </c>
      <c r="Q175" s="14">
        <f>I175-M175</f>
        <v>-250</v>
      </c>
      <c r="R175" s="21">
        <f>J175-N175</f>
        <v>0.30872483221476443</v>
      </c>
      <c r="S175" s="21">
        <f>K175-O175</f>
        <v>0.30872483221476443</v>
      </c>
      <c r="T175" s="21">
        <f>L175-P175</f>
        <v>0.30872483221476443</v>
      </c>
      <c r="U175" s="16">
        <v>0</v>
      </c>
      <c r="V175" s="76">
        <f>Q175-U175</f>
        <v>-250</v>
      </c>
    </row>
    <row r="176" spans="1:22" s="22" customFormat="1" ht="31.5" customHeight="1" x14ac:dyDescent="0.3">
      <c r="A176" s="13"/>
      <c r="B176" s="24" t="s">
        <v>91</v>
      </c>
      <c r="C176" s="75"/>
      <c r="D176" s="106" t="s">
        <v>94</v>
      </c>
      <c r="E176" s="130" t="s">
        <v>149</v>
      </c>
      <c r="F176" s="152">
        <v>1</v>
      </c>
      <c r="G176" s="108">
        <v>120</v>
      </c>
      <c r="H176" s="17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56"/>
    </row>
    <row r="177" spans="1:22" s="22" customFormat="1" ht="31.5" customHeight="1" x14ac:dyDescent="0.3">
      <c r="A177" s="13"/>
      <c r="B177" s="24" t="s">
        <v>39</v>
      </c>
      <c r="C177" s="75"/>
      <c r="D177" s="106" t="s">
        <v>94</v>
      </c>
      <c r="E177" s="130" t="s">
        <v>117</v>
      </c>
      <c r="F177" s="153">
        <v>1</v>
      </c>
      <c r="G177" s="108">
        <v>60</v>
      </c>
      <c r="H177" s="17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56"/>
    </row>
    <row r="178" spans="1:22" s="18" customFormat="1" ht="31.5" customHeight="1" x14ac:dyDescent="0.3">
      <c r="A178" s="13">
        <v>23</v>
      </c>
      <c r="B178" s="120" t="s">
        <v>80</v>
      </c>
      <c r="C178" s="121" t="s">
        <v>81</v>
      </c>
      <c r="D178" s="114"/>
      <c r="E178" s="114"/>
      <c r="F178" s="163"/>
      <c r="G178" s="115">
        <f>SUM(G179:G183)</f>
        <v>480</v>
      </c>
      <c r="H178" s="95">
        <f>C179+C180</f>
        <v>64.5</v>
      </c>
      <c r="I178" s="70">
        <f>G178+H178</f>
        <v>544.5</v>
      </c>
      <c r="J178" s="16">
        <v>54</v>
      </c>
      <c r="K178" s="16">
        <v>54</v>
      </c>
      <c r="L178" s="16">
        <v>54</v>
      </c>
      <c r="M178" s="16">
        <v>430</v>
      </c>
      <c r="N178" s="21">
        <f>160/2.98</f>
        <v>53.691275167785236</v>
      </c>
      <c r="O178" s="21">
        <f>160/2.98</f>
        <v>53.691275167785236</v>
      </c>
      <c r="P178" s="21">
        <f>160/2.98</f>
        <v>53.691275167785236</v>
      </c>
      <c r="Q178" s="14">
        <f>I178-M178</f>
        <v>114.5</v>
      </c>
      <c r="R178" s="21">
        <f>J178-N178</f>
        <v>0.30872483221476443</v>
      </c>
      <c r="S178" s="21">
        <f>K178-O178</f>
        <v>0.30872483221476443</v>
      </c>
      <c r="T178" s="21">
        <f>L178-P178</f>
        <v>0.30872483221476443</v>
      </c>
      <c r="U178" s="16">
        <v>0</v>
      </c>
      <c r="V178" s="76">
        <f>Q178-U178</f>
        <v>114.5</v>
      </c>
    </row>
    <row r="179" spans="1:22" s="22" customFormat="1" ht="31.5" customHeight="1" x14ac:dyDescent="0.3">
      <c r="A179" s="13"/>
      <c r="B179" s="24" t="s">
        <v>91</v>
      </c>
      <c r="C179" s="75"/>
      <c r="D179" s="106" t="s">
        <v>139</v>
      </c>
      <c r="E179" s="124" t="s">
        <v>113</v>
      </c>
      <c r="F179" s="150">
        <v>1</v>
      </c>
      <c r="G179" s="108">
        <v>120</v>
      </c>
      <c r="H179" s="17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56"/>
    </row>
    <row r="180" spans="1:22" s="22" customFormat="1" ht="31.5" customHeight="1" x14ac:dyDescent="0.3">
      <c r="A180" s="13"/>
      <c r="B180" s="24" t="s">
        <v>39</v>
      </c>
      <c r="C180" s="75">
        <f>430*0.15</f>
        <v>64.5</v>
      </c>
      <c r="D180" s="106" t="s">
        <v>201</v>
      </c>
      <c r="E180" s="130" t="s">
        <v>103</v>
      </c>
      <c r="F180" s="150">
        <v>1</v>
      </c>
      <c r="G180" s="108">
        <v>60</v>
      </c>
      <c r="H180" s="17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56"/>
    </row>
    <row r="181" spans="1:22" s="22" customFormat="1" ht="31.5" customHeight="1" x14ac:dyDescent="0.3">
      <c r="A181" s="13"/>
      <c r="B181" s="26"/>
      <c r="C181" s="23"/>
      <c r="D181" s="106" t="s">
        <v>202</v>
      </c>
      <c r="E181" s="130" t="s">
        <v>107</v>
      </c>
      <c r="F181" s="150">
        <v>1</v>
      </c>
      <c r="G181" s="108">
        <v>120</v>
      </c>
      <c r="H181" s="17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56"/>
    </row>
    <row r="182" spans="1:22" s="22" customFormat="1" ht="31.5" customHeight="1" x14ac:dyDescent="0.3">
      <c r="A182" s="13"/>
      <c r="B182" s="26"/>
      <c r="C182" s="23"/>
      <c r="D182" s="109" t="s">
        <v>203</v>
      </c>
      <c r="E182" s="123" t="s">
        <v>107</v>
      </c>
      <c r="F182" s="153">
        <v>2</v>
      </c>
      <c r="G182" s="108">
        <v>60</v>
      </c>
      <c r="H182" s="17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56"/>
    </row>
    <row r="183" spans="1:22" s="22" customFormat="1" ht="31.5" customHeight="1" x14ac:dyDescent="0.3">
      <c r="A183" s="13"/>
      <c r="B183" s="26"/>
      <c r="C183" s="23"/>
      <c r="D183" s="109" t="s">
        <v>165</v>
      </c>
      <c r="E183" s="123" t="s">
        <v>122</v>
      </c>
      <c r="F183" s="153">
        <v>2</v>
      </c>
      <c r="G183" s="108">
        <v>120</v>
      </c>
      <c r="H183" s="17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56"/>
    </row>
    <row r="184" spans="1:22" s="18" customFormat="1" ht="31.5" customHeight="1" x14ac:dyDescent="0.3">
      <c r="A184" s="13">
        <v>24</v>
      </c>
      <c r="B184" s="120" t="s">
        <v>82</v>
      </c>
      <c r="C184" s="121" t="s">
        <v>83</v>
      </c>
      <c r="D184" s="83"/>
      <c r="E184" s="83"/>
      <c r="F184" s="161"/>
      <c r="G184" s="74">
        <f>SUM(G185:G196)</f>
        <v>390</v>
      </c>
      <c r="H184" s="95">
        <f>C185+C186</f>
        <v>64.5</v>
      </c>
      <c r="I184" s="70">
        <f>G184+H184</f>
        <v>454.5</v>
      </c>
      <c r="J184" s="16">
        <v>54</v>
      </c>
      <c r="K184" s="16">
        <v>54</v>
      </c>
      <c r="L184" s="16">
        <v>54</v>
      </c>
      <c r="M184" s="16">
        <v>430</v>
      </c>
      <c r="N184" s="21">
        <f>160/2.98</f>
        <v>53.691275167785236</v>
      </c>
      <c r="O184" s="21">
        <f>160/2.98</f>
        <v>53.691275167785236</v>
      </c>
      <c r="P184" s="21">
        <f>160/2.98</f>
        <v>53.691275167785236</v>
      </c>
      <c r="Q184" s="14">
        <f>I184-M184</f>
        <v>24.5</v>
      </c>
      <c r="R184" s="21">
        <f>J184-N184</f>
        <v>0.30872483221476443</v>
      </c>
      <c r="S184" s="21">
        <f>K184-O184</f>
        <v>0.30872483221476443</v>
      </c>
      <c r="T184" s="21">
        <f>L184-P184</f>
        <v>0.30872483221476443</v>
      </c>
      <c r="U184" s="16">
        <v>0</v>
      </c>
      <c r="V184" s="76">
        <f>Q184-U184</f>
        <v>24.5</v>
      </c>
    </row>
    <row r="185" spans="1:22" s="22" customFormat="1" ht="31.5" customHeight="1" x14ac:dyDescent="0.3">
      <c r="A185" s="13"/>
      <c r="B185" s="24" t="s">
        <v>91</v>
      </c>
      <c r="C185" s="75"/>
      <c r="D185" s="106" t="s">
        <v>140</v>
      </c>
      <c r="E185" s="124" t="s">
        <v>141</v>
      </c>
      <c r="F185" s="150">
        <v>1</v>
      </c>
      <c r="G185" s="108">
        <v>30</v>
      </c>
      <c r="H185" s="17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56"/>
    </row>
    <row r="186" spans="1:22" s="22" customFormat="1" ht="31.5" customHeight="1" x14ac:dyDescent="0.3">
      <c r="A186" s="13"/>
      <c r="B186" s="24" t="s">
        <v>39</v>
      </c>
      <c r="C186" s="75">
        <f>430*0.15</f>
        <v>64.5</v>
      </c>
      <c r="D186" s="106" t="s">
        <v>116</v>
      </c>
      <c r="E186" s="130" t="s">
        <v>149</v>
      </c>
      <c r="F186" s="150">
        <v>1</v>
      </c>
      <c r="G186" s="108">
        <v>30</v>
      </c>
      <c r="H186" s="17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56"/>
    </row>
    <row r="187" spans="1:22" s="22" customFormat="1" ht="31.5" customHeight="1" x14ac:dyDescent="0.3">
      <c r="A187" s="13"/>
      <c r="B187" s="26"/>
      <c r="C187" s="23"/>
      <c r="D187" s="127" t="s">
        <v>131</v>
      </c>
      <c r="E187" s="89" t="s">
        <v>115</v>
      </c>
      <c r="F187" s="150">
        <v>1</v>
      </c>
      <c r="G187" s="108">
        <v>60</v>
      </c>
      <c r="H187" s="17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56"/>
    </row>
    <row r="188" spans="1:22" s="22" customFormat="1" ht="31.5" customHeight="1" x14ac:dyDescent="0.3">
      <c r="A188" s="13"/>
      <c r="B188" s="26"/>
      <c r="C188" s="23"/>
      <c r="D188" s="109" t="s">
        <v>204</v>
      </c>
      <c r="E188" s="123" t="s">
        <v>120</v>
      </c>
      <c r="F188" s="151">
        <v>2</v>
      </c>
      <c r="G188" s="108">
        <v>30</v>
      </c>
      <c r="H188" s="17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56"/>
    </row>
    <row r="189" spans="1:22" s="22" customFormat="1" ht="31.5" customHeight="1" x14ac:dyDescent="0.3">
      <c r="A189" s="13"/>
      <c r="B189" s="26"/>
      <c r="C189" s="23"/>
      <c r="D189" s="109" t="s">
        <v>204</v>
      </c>
      <c r="E189" s="123" t="s">
        <v>121</v>
      </c>
      <c r="F189" s="151">
        <v>2</v>
      </c>
      <c r="G189" s="108">
        <v>30</v>
      </c>
      <c r="H189" s="17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56"/>
    </row>
    <row r="190" spans="1:22" s="22" customFormat="1" ht="31.5" customHeight="1" x14ac:dyDescent="0.3">
      <c r="A190" s="13"/>
      <c r="B190" s="26"/>
      <c r="C190" s="23"/>
      <c r="D190" s="109" t="s">
        <v>204</v>
      </c>
      <c r="E190" s="123" t="s">
        <v>146</v>
      </c>
      <c r="F190" s="151">
        <v>2</v>
      </c>
      <c r="G190" s="108">
        <v>30</v>
      </c>
      <c r="H190" s="17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56"/>
    </row>
    <row r="191" spans="1:22" s="22" customFormat="1" ht="31.5" customHeight="1" x14ac:dyDescent="0.3">
      <c r="A191" s="13"/>
      <c r="B191" s="26"/>
      <c r="C191" s="23"/>
      <c r="D191" s="109" t="s">
        <v>204</v>
      </c>
      <c r="E191" s="130" t="s">
        <v>115</v>
      </c>
      <c r="F191" s="151">
        <v>2</v>
      </c>
      <c r="G191" s="108">
        <v>30</v>
      </c>
      <c r="H191" s="17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56"/>
    </row>
    <row r="192" spans="1:22" s="22" customFormat="1" ht="31.5" customHeight="1" x14ac:dyDescent="0.3">
      <c r="A192" s="13"/>
      <c r="B192" s="26"/>
      <c r="C192" s="23"/>
      <c r="D192" s="109" t="s">
        <v>205</v>
      </c>
      <c r="E192" s="123" t="s">
        <v>120</v>
      </c>
      <c r="F192" s="151">
        <v>2</v>
      </c>
      <c r="G192" s="108">
        <v>30</v>
      </c>
      <c r="H192" s="17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56"/>
    </row>
    <row r="193" spans="1:22" s="22" customFormat="1" ht="31.5" customHeight="1" x14ac:dyDescent="0.3">
      <c r="A193" s="13"/>
      <c r="B193" s="26"/>
      <c r="C193" s="23"/>
      <c r="D193" s="109" t="s">
        <v>205</v>
      </c>
      <c r="E193" s="123" t="s">
        <v>121</v>
      </c>
      <c r="F193" s="151">
        <v>2</v>
      </c>
      <c r="G193" s="108">
        <v>30</v>
      </c>
      <c r="H193" s="17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56"/>
    </row>
    <row r="194" spans="1:22" s="22" customFormat="1" ht="31.5" customHeight="1" x14ac:dyDescent="0.3">
      <c r="A194" s="13"/>
      <c r="B194" s="26"/>
      <c r="C194" s="23"/>
      <c r="D194" s="109" t="s">
        <v>205</v>
      </c>
      <c r="E194" s="123" t="s">
        <v>146</v>
      </c>
      <c r="F194" s="151">
        <v>2</v>
      </c>
      <c r="G194" s="108">
        <v>30</v>
      </c>
      <c r="H194" s="17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56"/>
    </row>
    <row r="195" spans="1:22" s="22" customFormat="1" ht="31.5" customHeight="1" x14ac:dyDescent="0.3">
      <c r="A195" s="13"/>
      <c r="B195" s="26"/>
      <c r="C195" s="23"/>
      <c r="D195" s="109" t="s">
        <v>205</v>
      </c>
      <c r="E195" s="130" t="s">
        <v>115</v>
      </c>
      <c r="F195" s="151">
        <v>2</v>
      </c>
      <c r="G195" s="108">
        <v>30</v>
      </c>
      <c r="H195" s="17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56"/>
    </row>
    <row r="196" spans="1:22" s="22" customFormat="1" ht="31.5" customHeight="1" x14ac:dyDescent="0.3">
      <c r="A196" s="13"/>
      <c r="B196" s="24"/>
      <c r="C196" s="25"/>
      <c r="D196" s="109" t="s">
        <v>142</v>
      </c>
      <c r="E196" s="123" t="s">
        <v>115</v>
      </c>
      <c r="F196" s="151">
        <v>2</v>
      </c>
      <c r="G196" s="108">
        <v>30</v>
      </c>
      <c r="H196" s="17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56"/>
    </row>
    <row r="197" spans="1:22" s="18" customFormat="1" ht="31.5" customHeight="1" x14ac:dyDescent="0.3">
      <c r="A197" s="13">
        <v>25</v>
      </c>
      <c r="B197" s="120" t="s">
        <v>84</v>
      </c>
      <c r="C197" s="121" t="s">
        <v>85</v>
      </c>
      <c r="D197" s="83"/>
      <c r="E197" s="83"/>
      <c r="F197" s="161"/>
      <c r="G197" s="74">
        <f>SUM(G198:G203)</f>
        <v>390</v>
      </c>
      <c r="H197" s="95">
        <f>C198+C207</f>
        <v>86</v>
      </c>
      <c r="I197" s="70">
        <f>G197+H197</f>
        <v>476</v>
      </c>
      <c r="J197" s="16">
        <v>54</v>
      </c>
      <c r="K197" s="16">
        <v>54</v>
      </c>
      <c r="L197" s="16">
        <v>54</v>
      </c>
      <c r="M197" s="16">
        <v>430</v>
      </c>
      <c r="N197" s="21">
        <f>160/2.98</f>
        <v>53.691275167785236</v>
      </c>
      <c r="O197" s="21">
        <f>160/2.98</f>
        <v>53.691275167785236</v>
      </c>
      <c r="P197" s="21">
        <f>160/2.98</f>
        <v>53.691275167785236</v>
      </c>
      <c r="Q197" s="14">
        <f>I197-M197</f>
        <v>46</v>
      </c>
      <c r="R197" s="21">
        <f>J197-N197</f>
        <v>0.30872483221476443</v>
      </c>
      <c r="S197" s="21">
        <f>K197-O197</f>
        <v>0.30872483221476443</v>
      </c>
      <c r="T197" s="21">
        <f>L197-P197</f>
        <v>0.30872483221476443</v>
      </c>
      <c r="U197" s="16">
        <v>0</v>
      </c>
      <c r="V197" s="76">
        <f>Q197-U197</f>
        <v>46</v>
      </c>
    </row>
    <row r="198" spans="1:22" s="22" customFormat="1" ht="31.5" customHeight="1" x14ac:dyDescent="0.3">
      <c r="A198" s="13"/>
      <c r="B198" s="147" t="s">
        <v>217</v>
      </c>
      <c r="C198" s="75">
        <v>86</v>
      </c>
      <c r="D198" s="106" t="s">
        <v>196</v>
      </c>
      <c r="E198" s="138" t="s">
        <v>197</v>
      </c>
      <c r="F198" s="150">
        <v>1</v>
      </c>
      <c r="G198" s="108">
        <v>60</v>
      </c>
      <c r="H198" s="17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56"/>
    </row>
    <row r="199" spans="1:22" s="22" customFormat="1" ht="31.5" customHeight="1" x14ac:dyDescent="0.3">
      <c r="A199" s="13"/>
      <c r="B199" s="24" t="s">
        <v>39</v>
      </c>
      <c r="C199" s="75">
        <f>430*0.15</f>
        <v>64.5</v>
      </c>
      <c r="D199" s="106" t="s">
        <v>166</v>
      </c>
      <c r="E199" s="130" t="s">
        <v>149</v>
      </c>
      <c r="F199" s="150">
        <v>1</v>
      </c>
      <c r="G199" s="108">
        <v>120</v>
      </c>
      <c r="H199" s="17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56"/>
    </row>
    <row r="200" spans="1:22" s="22" customFormat="1" ht="31.5" customHeight="1" x14ac:dyDescent="0.3">
      <c r="A200" s="13"/>
      <c r="B200" s="26"/>
      <c r="C200" s="23"/>
      <c r="D200" s="106" t="s">
        <v>196</v>
      </c>
      <c r="E200" s="139" t="s">
        <v>175</v>
      </c>
      <c r="F200" s="150">
        <v>1</v>
      </c>
      <c r="G200" s="108">
        <v>60</v>
      </c>
      <c r="H200" s="17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56"/>
    </row>
    <row r="201" spans="1:22" s="22" customFormat="1" ht="31.5" customHeight="1" x14ac:dyDescent="0.3">
      <c r="A201" s="13"/>
      <c r="B201" s="26"/>
      <c r="C201" s="23"/>
      <c r="D201" s="106" t="s">
        <v>196</v>
      </c>
      <c r="E201" s="130" t="s">
        <v>101</v>
      </c>
      <c r="F201" s="150">
        <v>1</v>
      </c>
      <c r="G201" s="108">
        <v>60</v>
      </c>
      <c r="H201" s="17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56"/>
    </row>
    <row r="202" spans="1:22" s="22" customFormat="1" ht="31.5" customHeight="1" x14ac:dyDescent="0.3">
      <c r="A202" s="13"/>
      <c r="B202" s="26"/>
      <c r="C202" s="23"/>
      <c r="D202" s="109" t="s">
        <v>198</v>
      </c>
      <c r="E202" s="123" t="s">
        <v>200</v>
      </c>
      <c r="F202" s="153">
        <v>2</v>
      </c>
      <c r="G202" s="108">
        <v>60</v>
      </c>
      <c r="H202" s="17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56"/>
    </row>
    <row r="203" spans="1:22" s="22" customFormat="1" ht="31.5" customHeight="1" x14ac:dyDescent="0.3">
      <c r="A203" s="13"/>
      <c r="B203" s="26"/>
      <c r="C203" s="23"/>
      <c r="D203" s="109" t="s">
        <v>193</v>
      </c>
      <c r="E203" s="123" t="s">
        <v>107</v>
      </c>
      <c r="F203" s="153">
        <v>2</v>
      </c>
      <c r="G203" s="108">
        <v>30</v>
      </c>
      <c r="H203" s="17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56"/>
    </row>
    <row r="204" spans="1:22" s="18" customFormat="1" ht="31.5" customHeight="1" x14ac:dyDescent="0.3">
      <c r="A204" s="13">
        <v>26</v>
      </c>
      <c r="B204" s="120" t="s">
        <v>86</v>
      </c>
      <c r="C204" s="121" t="s">
        <v>87</v>
      </c>
      <c r="D204" s="83"/>
      <c r="E204" s="83"/>
      <c r="F204" s="161"/>
      <c r="G204" s="74">
        <f>SUM(G205:G209)</f>
        <v>300</v>
      </c>
      <c r="H204" s="95">
        <f>C205+C214</f>
        <v>129</v>
      </c>
      <c r="I204" s="70">
        <f>G204+H204</f>
        <v>429</v>
      </c>
      <c r="J204" s="16">
        <v>54</v>
      </c>
      <c r="K204" s="16">
        <v>54</v>
      </c>
      <c r="L204" s="16">
        <v>54</v>
      </c>
      <c r="M204" s="16">
        <v>430</v>
      </c>
      <c r="N204" s="21">
        <f>160/2.98</f>
        <v>53.691275167785236</v>
      </c>
      <c r="O204" s="21">
        <f>160/2.98</f>
        <v>53.691275167785236</v>
      </c>
      <c r="P204" s="21">
        <f>160/2.98</f>
        <v>53.691275167785236</v>
      </c>
      <c r="Q204" s="14">
        <f>I204-M204</f>
        <v>-1</v>
      </c>
      <c r="R204" s="21">
        <f>J204-N204</f>
        <v>0.30872483221476443</v>
      </c>
      <c r="S204" s="21">
        <f>K204-O204</f>
        <v>0.30872483221476443</v>
      </c>
      <c r="T204" s="21">
        <f>L204-P204</f>
        <v>0.30872483221476443</v>
      </c>
      <c r="U204" s="16">
        <v>0</v>
      </c>
      <c r="V204" s="76">
        <f>Q204-U204</f>
        <v>-1</v>
      </c>
    </row>
    <row r="205" spans="1:22" s="22" customFormat="1" ht="31.5" customHeight="1" x14ac:dyDescent="0.3">
      <c r="A205" s="13"/>
      <c r="B205" s="148" t="s">
        <v>219</v>
      </c>
      <c r="C205" s="75">
        <v>129</v>
      </c>
      <c r="D205" s="106" t="s">
        <v>140</v>
      </c>
      <c r="E205" s="130" t="s">
        <v>154</v>
      </c>
      <c r="F205" s="150">
        <v>1</v>
      </c>
      <c r="G205" s="108">
        <v>30</v>
      </c>
      <c r="H205" s="17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56"/>
    </row>
    <row r="206" spans="1:22" s="22" customFormat="1" ht="31.5" customHeight="1" x14ac:dyDescent="0.3">
      <c r="A206" s="13"/>
      <c r="B206" s="24" t="s">
        <v>39</v>
      </c>
      <c r="C206" s="75">
        <f>430*0.15</f>
        <v>64.5</v>
      </c>
      <c r="D206" s="106" t="s">
        <v>214</v>
      </c>
      <c r="E206" s="130" t="s">
        <v>103</v>
      </c>
      <c r="F206" s="150">
        <v>1</v>
      </c>
      <c r="G206" s="108">
        <v>60</v>
      </c>
      <c r="H206" s="17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56"/>
    </row>
    <row r="207" spans="1:22" s="22" customFormat="1" ht="31.5" customHeight="1" x14ac:dyDescent="0.3">
      <c r="A207" s="13"/>
      <c r="B207" s="26"/>
      <c r="C207" s="23"/>
      <c r="D207" s="106" t="s">
        <v>166</v>
      </c>
      <c r="E207" s="130" t="s">
        <v>117</v>
      </c>
      <c r="F207" s="150">
        <v>1</v>
      </c>
      <c r="G207" s="108">
        <v>60</v>
      </c>
      <c r="H207" s="17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56"/>
    </row>
    <row r="208" spans="1:22" s="22" customFormat="1" ht="31.5" customHeight="1" x14ac:dyDescent="0.3">
      <c r="A208" s="13"/>
      <c r="B208" s="24"/>
      <c r="C208" s="25"/>
      <c r="D208" s="106" t="s">
        <v>123</v>
      </c>
      <c r="E208" s="124" t="s">
        <v>141</v>
      </c>
      <c r="F208" s="154">
        <v>1</v>
      </c>
      <c r="G208" s="108">
        <v>90</v>
      </c>
      <c r="H208" s="17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56"/>
    </row>
    <row r="209" spans="1:22" s="22" customFormat="1" ht="31.5" customHeight="1" x14ac:dyDescent="0.3">
      <c r="A209" s="13"/>
      <c r="B209" s="26"/>
      <c r="C209" s="23"/>
      <c r="D209" s="109" t="s">
        <v>199</v>
      </c>
      <c r="E209" s="123" t="s">
        <v>107</v>
      </c>
      <c r="F209" s="153">
        <v>2</v>
      </c>
      <c r="G209" s="108">
        <v>60</v>
      </c>
      <c r="H209" s="17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56"/>
    </row>
    <row r="210" spans="1:22" s="18" customFormat="1" ht="31.5" customHeight="1" x14ac:dyDescent="0.3">
      <c r="A210" s="13">
        <v>27</v>
      </c>
      <c r="B210" s="120" t="s">
        <v>88</v>
      </c>
      <c r="C210" s="121" t="s">
        <v>89</v>
      </c>
      <c r="D210" s="83"/>
      <c r="E210" s="83"/>
      <c r="F210" s="161"/>
      <c r="G210" s="74">
        <f>SUM(G211:G217)</f>
        <v>375</v>
      </c>
      <c r="H210" s="95">
        <f>C211+C212</f>
        <v>64.5</v>
      </c>
      <c r="I210" s="70">
        <f>G210+H210</f>
        <v>439.5</v>
      </c>
      <c r="J210" s="16">
        <v>54</v>
      </c>
      <c r="K210" s="16">
        <v>54</v>
      </c>
      <c r="L210" s="16">
        <v>54</v>
      </c>
      <c r="M210" s="16">
        <v>430</v>
      </c>
      <c r="N210" s="21">
        <f>160/2.98</f>
        <v>53.691275167785236</v>
      </c>
      <c r="O210" s="21">
        <f>160/2.98</f>
        <v>53.691275167785236</v>
      </c>
      <c r="P210" s="21">
        <f>160/2.98</f>
        <v>53.691275167785236</v>
      </c>
      <c r="Q210" s="14">
        <f>I210-M210</f>
        <v>9.5</v>
      </c>
      <c r="R210" s="21">
        <f>J210-N210</f>
        <v>0.30872483221476443</v>
      </c>
      <c r="S210" s="21">
        <f>K210-O210</f>
        <v>0.30872483221476443</v>
      </c>
      <c r="T210" s="21">
        <f>L210-P210</f>
        <v>0.30872483221476443</v>
      </c>
      <c r="U210" s="16">
        <v>0</v>
      </c>
      <c r="V210" s="76">
        <f>Q210-U210</f>
        <v>9.5</v>
      </c>
    </row>
    <row r="211" spans="1:22" s="22" customFormat="1" ht="31.5" customHeight="1" x14ac:dyDescent="0.3">
      <c r="A211" s="13"/>
      <c r="B211" s="24" t="s">
        <v>91</v>
      </c>
      <c r="C211" s="75"/>
      <c r="D211" s="140" t="s">
        <v>95</v>
      </c>
      <c r="E211" s="107" t="s">
        <v>206</v>
      </c>
      <c r="F211" s="164">
        <v>1</v>
      </c>
      <c r="G211" s="108">
        <v>60</v>
      </c>
      <c r="H211" s="17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56"/>
    </row>
    <row r="212" spans="1:22" s="22" customFormat="1" ht="31.5" customHeight="1" x14ac:dyDescent="0.3">
      <c r="A212" s="13"/>
      <c r="B212" s="24" t="s">
        <v>39</v>
      </c>
      <c r="C212" s="75">
        <f>430*0.15</f>
        <v>64.5</v>
      </c>
      <c r="D212" s="140" t="s">
        <v>95</v>
      </c>
      <c r="E212" s="107" t="s">
        <v>207</v>
      </c>
      <c r="F212" s="164">
        <v>1</v>
      </c>
      <c r="G212" s="108">
        <v>60</v>
      </c>
      <c r="H212" s="17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56"/>
    </row>
    <row r="213" spans="1:22" s="22" customFormat="1" ht="31.5" customHeight="1" x14ac:dyDescent="0.3">
      <c r="A213" s="13"/>
      <c r="B213" s="26"/>
      <c r="C213" s="23"/>
      <c r="D213" s="140" t="s">
        <v>95</v>
      </c>
      <c r="E213" s="107" t="s">
        <v>208</v>
      </c>
      <c r="F213" s="164">
        <v>1</v>
      </c>
      <c r="G213" s="108">
        <v>45</v>
      </c>
      <c r="H213" s="17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56"/>
    </row>
    <row r="214" spans="1:22" s="22" customFormat="1" ht="31.5" customHeight="1" x14ac:dyDescent="0.3">
      <c r="A214" s="13"/>
      <c r="B214" s="26"/>
      <c r="C214" s="23"/>
      <c r="D214" s="140" t="s">
        <v>95</v>
      </c>
      <c r="E214" s="107" t="s">
        <v>209</v>
      </c>
      <c r="F214" s="164">
        <v>1</v>
      </c>
      <c r="G214" s="108">
        <v>45</v>
      </c>
      <c r="H214" s="17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56"/>
    </row>
    <row r="215" spans="1:22" s="22" customFormat="1" ht="31.5" customHeight="1" x14ac:dyDescent="0.3">
      <c r="A215" s="13"/>
      <c r="B215" s="26"/>
      <c r="C215" s="23"/>
      <c r="D215" s="140" t="s">
        <v>95</v>
      </c>
      <c r="E215" s="107" t="s">
        <v>210</v>
      </c>
      <c r="F215" s="164">
        <v>1</v>
      </c>
      <c r="G215" s="108">
        <v>45</v>
      </c>
      <c r="H215" s="17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56"/>
    </row>
    <row r="216" spans="1:22" s="22" customFormat="1" ht="31.5" customHeight="1" x14ac:dyDescent="0.3">
      <c r="A216" s="13"/>
      <c r="B216" s="26"/>
      <c r="C216" s="23"/>
      <c r="D216" s="140" t="s">
        <v>95</v>
      </c>
      <c r="E216" s="107" t="s">
        <v>112</v>
      </c>
      <c r="F216" s="164">
        <v>1</v>
      </c>
      <c r="G216" s="108">
        <v>75</v>
      </c>
      <c r="H216" s="17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56"/>
    </row>
    <row r="217" spans="1:22" s="22" customFormat="1" ht="31.5" customHeight="1" x14ac:dyDescent="0.3">
      <c r="A217" s="13"/>
      <c r="B217" s="26"/>
      <c r="C217" s="23"/>
      <c r="D217" s="143" t="s">
        <v>159</v>
      </c>
      <c r="E217" s="129" t="s">
        <v>115</v>
      </c>
      <c r="F217" s="153">
        <v>2</v>
      </c>
      <c r="G217" s="142">
        <v>45</v>
      </c>
      <c r="H217" s="17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56"/>
    </row>
    <row r="218" spans="1:22" s="18" customFormat="1" ht="31.5" customHeight="1" x14ac:dyDescent="0.3">
      <c r="A218" s="13">
        <v>28</v>
      </c>
      <c r="B218" s="120" t="s">
        <v>90</v>
      </c>
      <c r="C218" s="121" t="s">
        <v>89</v>
      </c>
      <c r="D218" s="83"/>
      <c r="E218" s="83"/>
      <c r="F218" s="161"/>
      <c r="G218" s="74">
        <f>SUM(G219:G225)</f>
        <v>375</v>
      </c>
      <c r="H218" s="95">
        <f>C219+C220</f>
        <v>64.5</v>
      </c>
      <c r="I218" s="70">
        <f>G218+H218</f>
        <v>439.5</v>
      </c>
      <c r="J218" s="16">
        <v>54</v>
      </c>
      <c r="K218" s="16">
        <v>54</v>
      </c>
      <c r="L218" s="16">
        <v>54</v>
      </c>
      <c r="M218" s="16">
        <v>430</v>
      </c>
      <c r="N218" s="21">
        <f>160/2.98</f>
        <v>53.691275167785236</v>
      </c>
      <c r="O218" s="21">
        <f>160/2.98</f>
        <v>53.691275167785236</v>
      </c>
      <c r="P218" s="21">
        <f>160/2.98</f>
        <v>53.691275167785236</v>
      </c>
      <c r="Q218" s="14">
        <f>I218-M218</f>
        <v>9.5</v>
      </c>
      <c r="R218" s="21">
        <f>J218-N218</f>
        <v>0.30872483221476443</v>
      </c>
      <c r="S218" s="21">
        <f>K218-O218</f>
        <v>0.30872483221476443</v>
      </c>
      <c r="T218" s="21">
        <f>L218-P218</f>
        <v>0.30872483221476443</v>
      </c>
      <c r="U218" s="16">
        <v>0</v>
      </c>
      <c r="V218" s="76">
        <f>Q218-U218</f>
        <v>9.5</v>
      </c>
    </row>
    <row r="219" spans="1:22" s="22" customFormat="1" ht="31.5" customHeight="1" x14ac:dyDescent="0.3">
      <c r="A219" s="13"/>
      <c r="B219" s="24" t="s">
        <v>91</v>
      </c>
      <c r="C219" s="75"/>
      <c r="D219" s="140" t="s">
        <v>211</v>
      </c>
      <c r="E219" s="130" t="s">
        <v>101</v>
      </c>
      <c r="F219" s="150">
        <v>1</v>
      </c>
      <c r="G219" s="108">
        <v>45</v>
      </c>
      <c r="H219" s="17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56"/>
    </row>
    <row r="220" spans="1:22" s="22" customFormat="1" ht="31.5" customHeight="1" x14ac:dyDescent="0.3">
      <c r="A220" s="13"/>
      <c r="B220" s="24" t="s">
        <v>39</v>
      </c>
      <c r="C220" s="75">
        <f>430*0.15</f>
        <v>64.5</v>
      </c>
      <c r="D220" s="127" t="s">
        <v>131</v>
      </c>
      <c r="E220" s="123" t="s">
        <v>114</v>
      </c>
      <c r="F220" s="150">
        <v>1</v>
      </c>
      <c r="G220" s="108">
        <v>60</v>
      </c>
      <c r="H220" s="17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56"/>
    </row>
    <row r="221" spans="1:22" s="22" customFormat="1" ht="31.5" customHeight="1" x14ac:dyDescent="0.3">
      <c r="A221" s="13"/>
      <c r="B221" s="26"/>
      <c r="C221" s="23"/>
      <c r="D221" s="127" t="s">
        <v>131</v>
      </c>
      <c r="E221" s="89" t="s">
        <v>146</v>
      </c>
      <c r="F221" s="150">
        <v>1</v>
      </c>
      <c r="G221" s="108">
        <v>60</v>
      </c>
      <c r="H221" s="17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56"/>
    </row>
    <row r="222" spans="1:22" s="22" customFormat="1" ht="31.5" customHeight="1" x14ac:dyDescent="0.3">
      <c r="A222" s="13"/>
      <c r="B222" s="26"/>
      <c r="C222" s="23"/>
      <c r="D222" s="127" t="s">
        <v>131</v>
      </c>
      <c r="E222" s="89" t="s">
        <v>115</v>
      </c>
      <c r="F222" s="150">
        <v>1</v>
      </c>
      <c r="G222" s="108">
        <v>60</v>
      </c>
      <c r="H222" s="17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56"/>
    </row>
    <row r="223" spans="1:22" s="22" customFormat="1" ht="31.5" customHeight="1" x14ac:dyDescent="0.3">
      <c r="A223" s="13"/>
      <c r="B223" s="26"/>
      <c r="C223" s="23"/>
      <c r="D223" s="140" t="s">
        <v>139</v>
      </c>
      <c r="E223" s="130" t="s">
        <v>112</v>
      </c>
      <c r="F223" s="150">
        <v>1</v>
      </c>
      <c r="G223" s="108">
        <v>60</v>
      </c>
      <c r="H223" s="17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56"/>
    </row>
    <row r="224" spans="1:22" s="22" customFormat="1" ht="31.5" customHeight="1" x14ac:dyDescent="0.3">
      <c r="A224" s="13"/>
      <c r="B224" s="26"/>
      <c r="C224" s="23"/>
      <c r="D224" s="141" t="s">
        <v>159</v>
      </c>
      <c r="E224" s="125" t="s">
        <v>114</v>
      </c>
      <c r="F224" s="153">
        <v>2</v>
      </c>
      <c r="G224" s="142">
        <v>45</v>
      </c>
      <c r="H224" s="17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56"/>
    </row>
    <row r="225" spans="1:22" s="22" customFormat="1" ht="31.5" customHeight="1" x14ac:dyDescent="0.3">
      <c r="A225" s="13"/>
      <c r="B225" s="26"/>
      <c r="C225" s="23"/>
      <c r="D225" s="146" t="s">
        <v>159</v>
      </c>
      <c r="E225" s="144" t="s">
        <v>146</v>
      </c>
      <c r="F225" s="153">
        <v>2</v>
      </c>
      <c r="G225" s="142">
        <v>45</v>
      </c>
      <c r="H225" s="17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56"/>
    </row>
    <row r="226" spans="1:22" x14ac:dyDescent="0.3">
      <c r="K226" s="29"/>
      <c r="L226" s="30"/>
      <c r="M226" s="30"/>
    </row>
    <row r="227" spans="1:22" x14ac:dyDescent="0.3">
      <c r="K227" s="29"/>
      <c r="L227" s="30"/>
      <c r="M227" s="30"/>
      <c r="N227" s="168" t="s">
        <v>23</v>
      </c>
      <c r="O227" s="168"/>
      <c r="P227" s="168"/>
      <c r="Q227" s="168"/>
      <c r="R227" s="168"/>
      <c r="S227" s="168"/>
      <c r="T227" s="168"/>
      <c r="U227" s="168"/>
      <c r="V227" s="168"/>
    </row>
    <row r="228" spans="1:22" x14ac:dyDescent="0.3">
      <c r="B228" s="169"/>
      <c r="C228" s="169"/>
      <c r="D228" s="31"/>
      <c r="E228" s="31"/>
      <c r="F228" s="34"/>
      <c r="K228" s="29"/>
      <c r="L228" s="30"/>
      <c r="M228" s="30"/>
      <c r="N228" s="169" t="s">
        <v>5</v>
      </c>
      <c r="O228" s="169"/>
      <c r="P228" s="169"/>
      <c r="Q228" s="169"/>
      <c r="R228" s="169"/>
      <c r="S228" s="169"/>
      <c r="T228" s="169"/>
      <c r="U228" s="169"/>
      <c r="V228" s="169"/>
    </row>
    <row r="229" spans="1:22" x14ac:dyDescent="0.3">
      <c r="K229" s="29"/>
      <c r="L229" s="30"/>
      <c r="M229" s="30"/>
    </row>
  </sheetData>
  <mergeCells count="20">
    <mergeCell ref="N227:V227"/>
    <mergeCell ref="B228:C228"/>
    <mergeCell ref="N228:V228"/>
    <mergeCell ref="A6:V6"/>
    <mergeCell ref="A8:A9"/>
    <mergeCell ref="B8:C9"/>
    <mergeCell ref="D8:D9"/>
    <mergeCell ref="F8:F9"/>
    <mergeCell ref="V8:V9"/>
    <mergeCell ref="E8:E9"/>
    <mergeCell ref="G8:L8"/>
    <mergeCell ref="M8:P8"/>
    <mergeCell ref="Q8:T8"/>
    <mergeCell ref="U8:U9"/>
    <mergeCell ref="A5:V5"/>
    <mergeCell ref="A1:G1"/>
    <mergeCell ref="K1:T1"/>
    <mergeCell ref="A2:G2"/>
    <mergeCell ref="K2:T2"/>
    <mergeCell ref="A3:G3"/>
  </mergeCells>
  <printOptions horizontalCentered="1"/>
  <pageMargins left="0.47244094488188981" right="0.31496062992125984" top="0.59055118110236227" bottom="0.55118110236220474" header="0.31496062992125984" footer="0.31496062992125984"/>
  <pageSetup paperSize="8" scale="85" orientation="landscape" r:id="rId1"/>
  <headerFooter differentFirst="1">
    <oddHeader>Page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G11" sqref="G11"/>
    </sheetView>
  </sheetViews>
  <sheetFormatPr defaultColWidth="10.109375" defaultRowHeight="15.6" x14ac:dyDescent="0.3"/>
  <cols>
    <col min="1" max="1" width="3.88671875" style="61" customWidth="1"/>
    <col min="2" max="2" width="18.44140625" style="61" customWidth="1"/>
    <col min="3" max="3" width="8.33203125" style="62" customWidth="1"/>
    <col min="4" max="4" width="24.5546875" style="39" customWidth="1"/>
    <col min="5" max="5" width="22.33203125" style="39" customWidth="1"/>
    <col min="6" max="6" width="19" style="39" customWidth="1"/>
    <col min="7" max="9" width="11.109375" style="39" customWidth="1"/>
    <col min="10" max="10" width="11.109375" style="63" customWidth="1"/>
    <col min="11" max="11" width="11.109375" style="39" customWidth="1"/>
    <col min="12" max="12" width="11.109375" style="64" customWidth="1"/>
    <col min="13" max="13" width="27" style="39" customWidth="1"/>
    <col min="14" max="235" width="10.109375" style="39"/>
    <col min="236" max="236" width="3.88671875" style="39" customWidth="1"/>
    <col min="237" max="237" width="13.109375" style="39" customWidth="1"/>
    <col min="238" max="238" width="7.5546875" style="39" customWidth="1"/>
    <col min="239" max="239" width="5.109375" style="39" customWidth="1"/>
    <col min="240" max="240" width="6.33203125" style="39" customWidth="1"/>
    <col min="241" max="241" width="5.33203125" style="39" customWidth="1"/>
    <col min="242" max="242" width="0" style="39" hidden="1" customWidth="1"/>
    <col min="243" max="243" width="16" style="39" customWidth="1"/>
    <col min="244" max="244" width="14.5546875" style="39" customWidth="1"/>
    <col min="245" max="245" width="11.5546875" style="39" customWidth="1"/>
    <col min="246" max="246" width="7" style="39" customWidth="1"/>
    <col min="247" max="247" width="6.6640625" style="39" customWidth="1"/>
    <col min="248" max="248" width="7.33203125" style="39" customWidth="1"/>
    <col min="249" max="249" width="6.5546875" style="39" customWidth="1"/>
    <col min="250" max="250" width="7.33203125" style="39" customWidth="1"/>
    <col min="251" max="251" width="10.44140625" style="39" customWidth="1"/>
    <col min="252" max="252" width="13.6640625" style="39" customWidth="1"/>
    <col min="253" max="491" width="10.109375" style="39"/>
    <col min="492" max="492" width="3.88671875" style="39" customWidth="1"/>
    <col min="493" max="493" width="13.109375" style="39" customWidth="1"/>
    <col min="494" max="494" width="7.5546875" style="39" customWidth="1"/>
    <col min="495" max="495" width="5.109375" style="39" customWidth="1"/>
    <col min="496" max="496" width="6.33203125" style="39" customWidth="1"/>
    <col min="497" max="497" width="5.33203125" style="39" customWidth="1"/>
    <col min="498" max="498" width="0" style="39" hidden="1" customWidth="1"/>
    <col min="499" max="499" width="16" style="39" customWidth="1"/>
    <col min="500" max="500" width="14.5546875" style="39" customWidth="1"/>
    <col min="501" max="501" width="11.5546875" style="39" customWidth="1"/>
    <col min="502" max="502" width="7" style="39" customWidth="1"/>
    <col min="503" max="503" width="6.6640625" style="39" customWidth="1"/>
    <col min="504" max="504" width="7.33203125" style="39" customWidth="1"/>
    <col min="505" max="505" width="6.5546875" style="39" customWidth="1"/>
    <col min="506" max="506" width="7.33203125" style="39" customWidth="1"/>
    <col min="507" max="507" width="10.44140625" style="39" customWidth="1"/>
    <col min="508" max="508" width="13.6640625" style="39" customWidth="1"/>
    <col min="509" max="747" width="10.109375" style="39"/>
    <col min="748" max="748" width="3.88671875" style="39" customWidth="1"/>
    <col min="749" max="749" width="13.109375" style="39" customWidth="1"/>
    <col min="750" max="750" width="7.5546875" style="39" customWidth="1"/>
    <col min="751" max="751" width="5.109375" style="39" customWidth="1"/>
    <col min="752" max="752" width="6.33203125" style="39" customWidth="1"/>
    <col min="753" max="753" width="5.33203125" style="39" customWidth="1"/>
    <col min="754" max="754" width="0" style="39" hidden="1" customWidth="1"/>
    <col min="755" max="755" width="16" style="39" customWidth="1"/>
    <col min="756" max="756" width="14.5546875" style="39" customWidth="1"/>
    <col min="757" max="757" width="11.5546875" style="39" customWidth="1"/>
    <col min="758" max="758" width="7" style="39" customWidth="1"/>
    <col min="759" max="759" width="6.6640625" style="39" customWidth="1"/>
    <col min="760" max="760" width="7.33203125" style="39" customWidth="1"/>
    <col min="761" max="761" width="6.5546875" style="39" customWidth="1"/>
    <col min="762" max="762" width="7.33203125" style="39" customWidth="1"/>
    <col min="763" max="763" width="10.44140625" style="39" customWidth="1"/>
    <col min="764" max="764" width="13.6640625" style="39" customWidth="1"/>
    <col min="765" max="1003" width="10.109375" style="39"/>
    <col min="1004" max="1004" width="3.88671875" style="39" customWidth="1"/>
    <col min="1005" max="1005" width="13.109375" style="39" customWidth="1"/>
    <col min="1006" max="1006" width="7.5546875" style="39" customWidth="1"/>
    <col min="1007" max="1007" width="5.109375" style="39" customWidth="1"/>
    <col min="1008" max="1008" width="6.33203125" style="39" customWidth="1"/>
    <col min="1009" max="1009" width="5.33203125" style="39" customWidth="1"/>
    <col min="1010" max="1010" width="0" style="39" hidden="1" customWidth="1"/>
    <col min="1011" max="1011" width="16" style="39" customWidth="1"/>
    <col min="1012" max="1012" width="14.5546875" style="39" customWidth="1"/>
    <col min="1013" max="1013" width="11.5546875" style="39" customWidth="1"/>
    <col min="1014" max="1014" width="7" style="39" customWidth="1"/>
    <col min="1015" max="1015" width="6.6640625" style="39" customWidth="1"/>
    <col min="1016" max="1016" width="7.33203125" style="39" customWidth="1"/>
    <col min="1017" max="1017" width="6.5546875" style="39" customWidth="1"/>
    <col min="1018" max="1018" width="7.33203125" style="39" customWidth="1"/>
    <col min="1019" max="1019" width="10.44140625" style="39" customWidth="1"/>
    <col min="1020" max="1020" width="13.6640625" style="39" customWidth="1"/>
    <col min="1021" max="1259" width="10.109375" style="39"/>
    <col min="1260" max="1260" width="3.88671875" style="39" customWidth="1"/>
    <col min="1261" max="1261" width="13.109375" style="39" customWidth="1"/>
    <col min="1262" max="1262" width="7.5546875" style="39" customWidth="1"/>
    <col min="1263" max="1263" width="5.109375" style="39" customWidth="1"/>
    <col min="1264" max="1264" width="6.33203125" style="39" customWidth="1"/>
    <col min="1265" max="1265" width="5.33203125" style="39" customWidth="1"/>
    <col min="1266" max="1266" width="0" style="39" hidden="1" customWidth="1"/>
    <col min="1267" max="1267" width="16" style="39" customWidth="1"/>
    <col min="1268" max="1268" width="14.5546875" style="39" customWidth="1"/>
    <col min="1269" max="1269" width="11.5546875" style="39" customWidth="1"/>
    <col min="1270" max="1270" width="7" style="39" customWidth="1"/>
    <col min="1271" max="1271" width="6.6640625" style="39" customWidth="1"/>
    <col min="1272" max="1272" width="7.33203125" style="39" customWidth="1"/>
    <col min="1273" max="1273" width="6.5546875" style="39" customWidth="1"/>
    <col min="1274" max="1274" width="7.33203125" style="39" customWidth="1"/>
    <col min="1275" max="1275" width="10.44140625" style="39" customWidth="1"/>
    <col min="1276" max="1276" width="13.6640625" style="39" customWidth="1"/>
    <col min="1277" max="1515" width="10.109375" style="39"/>
    <col min="1516" max="1516" width="3.88671875" style="39" customWidth="1"/>
    <col min="1517" max="1517" width="13.109375" style="39" customWidth="1"/>
    <col min="1518" max="1518" width="7.5546875" style="39" customWidth="1"/>
    <col min="1519" max="1519" width="5.109375" style="39" customWidth="1"/>
    <col min="1520" max="1520" width="6.33203125" style="39" customWidth="1"/>
    <col min="1521" max="1521" width="5.33203125" style="39" customWidth="1"/>
    <col min="1522" max="1522" width="0" style="39" hidden="1" customWidth="1"/>
    <col min="1523" max="1523" width="16" style="39" customWidth="1"/>
    <col min="1524" max="1524" width="14.5546875" style="39" customWidth="1"/>
    <col min="1525" max="1525" width="11.5546875" style="39" customWidth="1"/>
    <col min="1526" max="1526" width="7" style="39" customWidth="1"/>
    <col min="1527" max="1527" width="6.6640625" style="39" customWidth="1"/>
    <col min="1528" max="1528" width="7.33203125" style="39" customWidth="1"/>
    <col min="1529" max="1529" width="6.5546875" style="39" customWidth="1"/>
    <col min="1530" max="1530" width="7.33203125" style="39" customWidth="1"/>
    <col min="1531" max="1531" width="10.44140625" style="39" customWidth="1"/>
    <col min="1532" max="1532" width="13.6640625" style="39" customWidth="1"/>
    <col min="1533" max="1771" width="10.109375" style="39"/>
    <col min="1772" max="1772" width="3.88671875" style="39" customWidth="1"/>
    <col min="1773" max="1773" width="13.109375" style="39" customWidth="1"/>
    <col min="1774" max="1774" width="7.5546875" style="39" customWidth="1"/>
    <col min="1775" max="1775" width="5.109375" style="39" customWidth="1"/>
    <col min="1776" max="1776" width="6.33203125" style="39" customWidth="1"/>
    <col min="1777" max="1777" width="5.33203125" style="39" customWidth="1"/>
    <col min="1778" max="1778" width="0" style="39" hidden="1" customWidth="1"/>
    <col min="1779" max="1779" width="16" style="39" customWidth="1"/>
    <col min="1780" max="1780" width="14.5546875" style="39" customWidth="1"/>
    <col min="1781" max="1781" width="11.5546875" style="39" customWidth="1"/>
    <col min="1782" max="1782" width="7" style="39" customWidth="1"/>
    <col min="1783" max="1783" width="6.6640625" style="39" customWidth="1"/>
    <col min="1784" max="1784" width="7.33203125" style="39" customWidth="1"/>
    <col min="1785" max="1785" width="6.5546875" style="39" customWidth="1"/>
    <col min="1786" max="1786" width="7.33203125" style="39" customWidth="1"/>
    <col min="1787" max="1787" width="10.44140625" style="39" customWidth="1"/>
    <col min="1788" max="1788" width="13.6640625" style="39" customWidth="1"/>
    <col min="1789" max="2027" width="10.109375" style="39"/>
    <col min="2028" max="2028" width="3.88671875" style="39" customWidth="1"/>
    <col min="2029" max="2029" width="13.109375" style="39" customWidth="1"/>
    <col min="2030" max="2030" width="7.5546875" style="39" customWidth="1"/>
    <col min="2031" max="2031" width="5.109375" style="39" customWidth="1"/>
    <col min="2032" max="2032" width="6.33203125" style="39" customWidth="1"/>
    <col min="2033" max="2033" width="5.33203125" style="39" customWidth="1"/>
    <col min="2034" max="2034" width="0" style="39" hidden="1" customWidth="1"/>
    <col min="2035" max="2035" width="16" style="39" customWidth="1"/>
    <col min="2036" max="2036" width="14.5546875" style="39" customWidth="1"/>
    <col min="2037" max="2037" width="11.5546875" style="39" customWidth="1"/>
    <col min="2038" max="2038" width="7" style="39" customWidth="1"/>
    <col min="2039" max="2039" width="6.6640625" style="39" customWidth="1"/>
    <col min="2040" max="2040" width="7.33203125" style="39" customWidth="1"/>
    <col min="2041" max="2041" width="6.5546875" style="39" customWidth="1"/>
    <col min="2042" max="2042" width="7.33203125" style="39" customWidth="1"/>
    <col min="2043" max="2043" width="10.44140625" style="39" customWidth="1"/>
    <col min="2044" max="2044" width="13.6640625" style="39" customWidth="1"/>
    <col min="2045" max="2283" width="10.109375" style="39"/>
    <col min="2284" max="2284" width="3.88671875" style="39" customWidth="1"/>
    <col min="2285" max="2285" width="13.109375" style="39" customWidth="1"/>
    <col min="2286" max="2286" width="7.5546875" style="39" customWidth="1"/>
    <col min="2287" max="2287" width="5.109375" style="39" customWidth="1"/>
    <col min="2288" max="2288" width="6.33203125" style="39" customWidth="1"/>
    <col min="2289" max="2289" width="5.33203125" style="39" customWidth="1"/>
    <col min="2290" max="2290" width="0" style="39" hidden="1" customWidth="1"/>
    <col min="2291" max="2291" width="16" style="39" customWidth="1"/>
    <col min="2292" max="2292" width="14.5546875" style="39" customWidth="1"/>
    <col min="2293" max="2293" width="11.5546875" style="39" customWidth="1"/>
    <col min="2294" max="2294" width="7" style="39" customWidth="1"/>
    <col min="2295" max="2295" width="6.6640625" style="39" customWidth="1"/>
    <col min="2296" max="2296" width="7.33203125" style="39" customWidth="1"/>
    <col min="2297" max="2297" width="6.5546875" style="39" customWidth="1"/>
    <col min="2298" max="2298" width="7.33203125" style="39" customWidth="1"/>
    <col min="2299" max="2299" width="10.44140625" style="39" customWidth="1"/>
    <col min="2300" max="2300" width="13.6640625" style="39" customWidth="1"/>
    <col min="2301" max="2539" width="10.109375" style="39"/>
    <col min="2540" max="2540" width="3.88671875" style="39" customWidth="1"/>
    <col min="2541" max="2541" width="13.109375" style="39" customWidth="1"/>
    <col min="2542" max="2542" width="7.5546875" style="39" customWidth="1"/>
    <col min="2543" max="2543" width="5.109375" style="39" customWidth="1"/>
    <col min="2544" max="2544" width="6.33203125" style="39" customWidth="1"/>
    <col min="2545" max="2545" width="5.33203125" style="39" customWidth="1"/>
    <col min="2546" max="2546" width="0" style="39" hidden="1" customWidth="1"/>
    <col min="2547" max="2547" width="16" style="39" customWidth="1"/>
    <col min="2548" max="2548" width="14.5546875" style="39" customWidth="1"/>
    <col min="2549" max="2549" width="11.5546875" style="39" customWidth="1"/>
    <col min="2550" max="2550" width="7" style="39" customWidth="1"/>
    <col min="2551" max="2551" width="6.6640625" style="39" customWidth="1"/>
    <col min="2552" max="2552" width="7.33203125" style="39" customWidth="1"/>
    <col min="2553" max="2553" width="6.5546875" style="39" customWidth="1"/>
    <col min="2554" max="2554" width="7.33203125" style="39" customWidth="1"/>
    <col min="2555" max="2555" width="10.44140625" style="39" customWidth="1"/>
    <col min="2556" max="2556" width="13.6640625" style="39" customWidth="1"/>
    <col min="2557" max="2795" width="10.109375" style="39"/>
    <col min="2796" max="2796" width="3.88671875" style="39" customWidth="1"/>
    <col min="2797" max="2797" width="13.109375" style="39" customWidth="1"/>
    <col min="2798" max="2798" width="7.5546875" style="39" customWidth="1"/>
    <col min="2799" max="2799" width="5.109375" style="39" customWidth="1"/>
    <col min="2800" max="2800" width="6.33203125" style="39" customWidth="1"/>
    <col min="2801" max="2801" width="5.33203125" style="39" customWidth="1"/>
    <col min="2802" max="2802" width="0" style="39" hidden="1" customWidth="1"/>
    <col min="2803" max="2803" width="16" style="39" customWidth="1"/>
    <col min="2804" max="2804" width="14.5546875" style="39" customWidth="1"/>
    <col min="2805" max="2805" width="11.5546875" style="39" customWidth="1"/>
    <col min="2806" max="2806" width="7" style="39" customWidth="1"/>
    <col min="2807" max="2807" width="6.6640625" style="39" customWidth="1"/>
    <col min="2808" max="2808" width="7.33203125" style="39" customWidth="1"/>
    <col min="2809" max="2809" width="6.5546875" style="39" customWidth="1"/>
    <col min="2810" max="2810" width="7.33203125" style="39" customWidth="1"/>
    <col min="2811" max="2811" width="10.44140625" style="39" customWidth="1"/>
    <col min="2812" max="2812" width="13.6640625" style="39" customWidth="1"/>
    <col min="2813" max="3051" width="10.109375" style="39"/>
    <col min="3052" max="3052" width="3.88671875" style="39" customWidth="1"/>
    <col min="3053" max="3053" width="13.109375" style="39" customWidth="1"/>
    <col min="3054" max="3054" width="7.5546875" style="39" customWidth="1"/>
    <col min="3055" max="3055" width="5.109375" style="39" customWidth="1"/>
    <col min="3056" max="3056" width="6.33203125" style="39" customWidth="1"/>
    <col min="3057" max="3057" width="5.33203125" style="39" customWidth="1"/>
    <col min="3058" max="3058" width="0" style="39" hidden="1" customWidth="1"/>
    <col min="3059" max="3059" width="16" style="39" customWidth="1"/>
    <col min="3060" max="3060" width="14.5546875" style="39" customWidth="1"/>
    <col min="3061" max="3061" width="11.5546875" style="39" customWidth="1"/>
    <col min="3062" max="3062" width="7" style="39" customWidth="1"/>
    <col min="3063" max="3063" width="6.6640625" style="39" customWidth="1"/>
    <col min="3064" max="3064" width="7.33203125" style="39" customWidth="1"/>
    <col min="3065" max="3065" width="6.5546875" style="39" customWidth="1"/>
    <col min="3066" max="3066" width="7.33203125" style="39" customWidth="1"/>
    <col min="3067" max="3067" width="10.44140625" style="39" customWidth="1"/>
    <col min="3068" max="3068" width="13.6640625" style="39" customWidth="1"/>
    <col min="3069" max="3307" width="10.109375" style="39"/>
    <col min="3308" max="3308" width="3.88671875" style="39" customWidth="1"/>
    <col min="3309" max="3309" width="13.109375" style="39" customWidth="1"/>
    <col min="3310" max="3310" width="7.5546875" style="39" customWidth="1"/>
    <col min="3311" max="3311" width="5.109375" style="39" customWidth="1"/>
    <col min="3312" max="3312" width="6.33203125" style="39" customWidth="1"/>
    <col min="3313" max="3313" width="5.33203125" style="39" customWidth="1"/>
    <col min="3314" max="3314" width="0" style="39" hidden="1" customWidth="1"/>
    <col min="3315" max="3315" width="16" style="39" customWidth="1"/>
    <col min="3316" max="3316" width="14.5546875" style="39" customWidth="1"/>
    <col min="3317" max="3317" width="11.5546875" style="39" customWidth="1"/>
    <col min="3318" max="3318" width="7" style="39" customWidth="1"/>
    <col min="3319" max="3319" width="6.6640625" style="39" customWidth="1"/>
    <col min="3320" max="3320" width="7.33203125" style="39" customWidth="1"/>
    <col min="3321" max="3321" width="6.5546875" style="39" customWidth="1"/>
    <col min="3322" max="3322" width="7.33203125" style="39" customWidth="1"/>
    <col min="3323" max="3323" width="10.44140625" style="39" customWidth="1"/>
    <col min="3324" max="3324" width="13.6640625" style="39" customWidth="1"/>
    <col min="3325" max="3563" width="10.109375" style="39"/>
    <col min="3564" max="3564" width="3.88671875" style="39" customWidth="1"/>
    <col min="3565" max="3565" width="13.109375" style="39" customWidth="1"/>
    <col min="3566" max="3566" width="7.5546875" style="39" customWidth="1"/>
    <col min="3567" max="3567" width="5.109375" style="39" customWidth="1"/>
    <col min="3568" max="3568" width="6.33203125" style="39" customWidth="1"/>
    <col min="3569" max="3569" width="5.33203125" style="39" customWidth="1"/>
    <col min="3570" max="3570" width="0" style="39" hidden="1" customWidth="1"/>
    <col min="3571" max="3571" width="16" style="39" customWidth="1"/>
    <col min="3572" max="3572" width="14.5546875" style="39" customWidth="1"/>
    <col min="3573" max="3573" width="11.5546875" style="39" customWidth="1"/>
    <col min="3574" max="3574" width="7" style="39" customWidth="1"/>
    <col min="3575" max="3575" width="6.6640625" style="39" customWidth="1"/>
    <col min="3576" max="3576" width="7.33203125" style="39" customWidth="1"/>
    <col min="3577" max="3577" width="6.5546875" style="39" customWidth="1"/>
    <col min="3578" max="3578" width="7.33203125" style="39" customWidth="1"/>
    <col min="3579" max="3579" width="10.44140625" style="39" customWidth="1"/>
    <col min="3580" max="3580" width="13.6640625" style="39" customWidth="1"/>
    <col min="3581" max="3819" width="10.109375" style="39"/>
    <col min="3820" max="3820" width="3.88671875" style="39" customWidth="1"/>
    <col min="3821" max="3821" width="13.109375" style="39" customWidth="1"/>
    <col min="3822" max="3822" width="7.5546875" style="39" customWidth="1"/>
    <col min="3823" max="3823" width="5.109375" style="39" customWidth="1"/>
    <col min="3824" max="3824" width="6.33203125" style="39" customWidth="1"/>
    <col min="3825" max="3825" width="5.33203125" style="39" customWidth="1"/>
    <col min="3826" max="3826" width="0" style="39" hidden="1" customWidth="1"/>
    <col min="3827" max="3827" width="16" style="39" customWidth="1"/>
    <col min="3828" max="3828" width="14.5546875" style="39" customWidth="1"/>
    <col min="3829" max="3829" width="11.5546875" style="39" customWidth="1"/>
    <col min="3830" max="3830" width="7" style="39" customWidth="1"/>
    <col min="3831" max="3831" width="6.6640625" style="39" customWidth="1"/>
    <col min="3832" max="3832" width="7.33203125" style="39" customWidth="1"/>
    <col min="3833" max="3833" width="6.5546875" style="39" customWidth="1"/>
    <col min="3834" max="3834" width="7.33203125" style="39" customWidth="1"/>
    <col min="3835" max="3835" width="10.44140625" style="39" customWidth="1"/>
    <col min="3836" max="3836" width="13.6640625" style="39" customWidth="1"/>
    <col min="3837" max="4075" width="10.109375" style="39"/>
    <col min="4076" max="4076" width="3.88671875" style="39" customWidth="1"/>
    <col min="4077" max="4077" width="13.109375" style="39" customWidth="1"/>
    <col min="4078" max="4078" width="7.5546875" style="39" customWidth="1"/>
    <col min="4079" max="4079" width="5.109375" style="39" customWidth="1"/>
    <col min="4080" max="4080" width="6.33203125" style="39" customWidth="1"/>
    <col min="4081" max="4081" width="5.33203125" style="39" customWidth="1"/>
    <col min="4082" max="4082" width="0" style="39" hidden="1" customWidth="1"/>
    <col min="4083" max="4083" width="16" style="39" customWidth="1"/>
    <col min="4084" max="4084" width="14.5546875" style="39" customWidth="1"/>
    <col min="4085" max="4085" width="11.5546875" style="39" customWidth="1"/>
    <col min="4086" max="4086" width="7" style="39" customWidth="1"/>
    <col min="4087" max="4087" width="6.6640625" style="39" customWidth="1"/>
    <col min="4088" max="4088" width="7.33203125" style="39" customWidth="1"/>
    <col min="4089" max="4089" width="6.5546875" style="39" customWidth="1"/>
    <col min="4090" max="4090" width="7.33203125" style="39" customWidth="1"/>
    <col min="4091" max="4091" width="10.44140625" style="39" customWidth="1"/>
    <col min="4092" max="4092" width="13.6640625" style="39" customWidth="1"/>
    <col min="4093" max="4331" width="10.109375" style="39"/>
    <col min="4332" max="4332" width="3.88671875" style="39" customWidth="1"/>
    <col min="4333" max="4333" width="13.109375" style="39" customWidth="1"/>
    <col min="4334" max="4334" width="7.5546875" style="39" customWidth="1"/>
    <col min="4335" max="4335" width="5.109375" style="39" customWidth="1"/>
    <col min="4336" max="4336" width="6.33203125" style="39" customWidth="1"/>
    <col min="4337" max="4337" width="5.33203125" style="39" customWidth="1"/>
    <col min="4338" max="4338" width="0" style="39" hidden="1" customWidth="1"/>
    <col min="4339" max="4339" width="16" style="39" customWidth="1"/>
    <col min="4340" max="4340" width="14.5546875" style="39" customWidth="1"/>
    <col min="4341" max="4341" width="11.5546875" style="39" customWidth="1"/>
    <col min="4342" max="4342" width="7" style="39" customWidth="1"/>
    <col min="4343" max="4343" width="6.6640625" style="39" customWidth="1"/>
    <col min="4344" max="4344" width="7.33203125" style="39" customWidth="1"/>
    <col min="4345" max="4345" width="6.5546875" style="39" customWidth="1"/>
    <col min="4346" max="4346" width="7.33203125" style="39" customWidth="1"/>
    <col min="4347" max="4347" width="10.44140625" style="39" customWidth="1"/>
    <col min="4348" max="4348" width="13.6640625" style="39" customWidth="1"/>
    <col min="4349" max="4587" width="10.109375" style="39"/>
    <col min="4588" max="4588" width="3.88671875" style="39" customWidth="1"/>
    <col min="4589" max="4589" width="13.109375" style="39" customWidth="1"/>
    <col min="4590" max="4590" width="7.5546875" style="39" customWidth="1"/>
    <col min="4591" max="4591" width="5.109375" style="39" customWidth="1"/>
    <col min="4592" max="4592" width="6.33203125" style="39" customWidth="1"/>
    <col min="4593" max="4593" width="5.33203125" style="39" customWidth="1"/>
    <col min="4594" max="4594" width="0" style="39" hidden="1" customWidth="1"/>
    <col min="4595" max="4595" width="16" style="39" customWidth="1"/>
    <col min="4596" max="4596" width="14.5546875" style="39" customWidth="1"/>
    <col min="4597" max="4597" width="11.5546875" style="39" customWidth="1"/>
    <col min="4598" max="4598" width="7" style="39" customWidth="1"/>
    <col min="4599" max="4599" width="6.6640625" style="39" customWidth="1"/>
    <col min="4600" max="4600" width="7.33203125" style="39" customWidth="1"/>
    <col min="4601" max="4601" width="6.5546875" style="39" customWidth="1"/>
    <col min="4602" max="4602" width="7.33203125" style="39" customWidth="1"/>
    <col min="4603" max="4603" width="10.44140625" style="39" customWidth="1"/>
    <col min="4604" max="4604" width="13.6640625" style="39" customWidth="1"/>
    <col min="4605" max="4843" width="10.109375" style="39"/>
    <col min="4844" max="4844" width="3.88671875" style="39" customWidth="1"/>
    <col min="4845" max="4845" width="13.109375" style="39" customWidth="1"/>
    <col min="4846" max="4846" width="7.5546875" style="39" customWidth="1"/>
    <col min="4847" max="4847" width="5.109375" style="39" customWidth="1"/>
    <col min="4848" max="4848" width="6.33203125" style="39" customWidth="1"/>
    <col min="4849" max="4849" width="5.33203125" style="39" customWidth="1"/>
    <col min="4850" max="4850" width="0" style="39" hidden="1" customWidth="1"/>
    <col min="4851" max="4851" width="16" style="39" customWidth="1"/>
    <col min="4852" max="4852" width="14.5546875" style="39" customWidth="1"/>
    <col min="4853" max="4853" width="11.5546875" style="39" customWidth="1"/>
    <col min="4854" max="4854" width="7" style="39" customWidth="1"/>
    <col min="4855" max="4855" width="6.6640625" style="39" customWidth="1"/>
    <col min="4856" max="4856" width="7.33203125" style="39" customWidth="1"/>
    <col min="4857" max="4857" width="6.5546875" style="39" customWidth="1"/>
    <col min="4858" max="4858" width="7.33203125" style="39" customWidth="1"/>
    <col min="4859" max="4859" width="10.44140625" style="39" customWidth="1"/>
    <col min="4860" max="4860" width="13.6640625" style="39" customWidth="1"/>
    <col min="4861" max="5099" width="10.109375" style="39"/>
    <col min="5100" max="5100" width="3.88671875" style="39" customWidth="1"/>
    <col min="5101" max="5101" width="13.109375" style="39" customWidth="1"/>
    <col min="5102" max="5102" width="7.5546875" style="39" customWidth="1"/>
    <col min="5103" max="5103" width="5.109375" style="39" customWidth="1"/>
    <col min="5104" max="5104" width="6.33203125" style="39" customWidth="1"/>
    <col min="5105" max="5105" width="5.33203125" style="39" customWidth="1"/>
    <col min="5106" max="5106" width="0" style="39" hidden="1" customWidth="1"/>
    <col min="5107" max="5107" width="16" style="39" customWidth="1"/>
    <col min="5108" max="5108" width="14.5546875" style="39" customWidth="1"/>
    <col min="5109" max="5109" width="11.5546875" style="39" customWidth="1"/>
    <col min="5110" max="5110" width="7" style="39" customWidth="1"/>
    <col min="5111" max="5111" width="6.6640625" style="39" customWidth="1"/>
    <col min="5112" max="5112" width="7.33203125" style="39" customWidth="1"/>
    <col min="5113" max="5113" width="6.5546875" style="39" customWidth="1"/>
    <col min="5114" max="5114" width="7.33203125" style="39" customWidth="1"/>
    <col min="5115" max="5115" width="10.44140625" style="39" customWidth="1"/>
    <col min="5116" max="5116" width="13.6640625" style="39" customWidth="1"/>
    <col min="5117" max="5355" width="10.109375" style="39"/>
    <col min="5356" max="5356" width="3.88671875" style="39" customWidth="1"/>
    <col min="5357" max="5357" width="13.109375" style="39" customWidth="1"/>
    <col min="5358" max="5358" width="7.5546875" style="39" customWidth="1"/>
    <col min="5359" max="5359" width="5.109375" style="39" customWidth="1"/>
    <col min="5360" max="5360" width="6.33203125" style="39" customWidth="1"/>
    <col min="5361" max="5361" width="5.33203125" style="39" customWidth="1"/>
    <col min="5362" max="5362" width="0" style="39" hidden="1" customWidth="1"/>
    <col min="5363" max="5363" width="16" style="39" customWidth="1"/>
    <col min="5364" max="5364" width="14.5546875" style="39" customWidth="1"/>
    <col min="5365" max="5365" width="11.5546875" style="39" customWidth="1"/>
    <col min="5366" max="5366" width="7" style="39" customWidth="1"/>
    <col min="5367" max="5367" width="6.6640625" style="39" customWidth="1"/>
    <col min="5368" max="5368" width="7.33203125" style="39" customWidth="1"/>
    <col min="5369" max="5369" width="6.5546875" style="39" customWidth="1"/>
    <col min="5370" max="5370" width="7.33203125" style="39" customWidth="1"/>
    <col min="5371" max="5371" width="10.44140625" style="39" customWidth="1"/>
    <col min="5372" max="5372" width="13.6640625" style="39" customWidth="1"/>
    <col min="5373" max="5611" width="10.109375" style="39"/>
    <col min="5612" max="5612" width="3.88671875" style="39" customWidth="1"/>
    <col min="5613" max="5613" width="13.109375" style="39" customWidth="1"/>
    <col min="5614" max="5614" width="7.5546875" style="39" customWidth="1"/>
    <col min="5615" max="5615" width="5.109375" style="39" customWidth="1"/>
    <col min="5616" max="5616" width="6.33203125" style="39" customWidth="1"/>
    <col min="5617" max="5617" width="5.33203125" style="39" customWidth="1"/>
    <col min="5618" max="5618" width="0" style="39" hidden="1" customWidth="1"/>
    <col min="5619" max="5619" width="16" style="39" customWidth="1"/>
    <col min="5620" max="5620" width="14.5546875" style="39" customWidth="1"/>
    <col min="5621" max="5621" width="11.5546875" style="39" customWidth="1"/>
    <col min="5622" max="5622" width="7" style="39" customWidth="1"/>
    <col min="5623" max="5623" width="6.6640625" style="39" customWidth="1"/>
    <col min="5624" max="5624" width="7.33203125" style="39" customWidth="1"/>
    <col min="5625" max="5625" width="6.5546875" style="39" customWidth="1"/>
    <col min="5626" max="5626" width="7.33203125" style="39" customWidth="1"/>
    <col min="5627" max="5627" width="10.44140625" style="39" customWidth="1"/>
    <col min="5628" max="5628" width="13.6640625" style="39" customWidth="1"/>
    <col min="5629" max="5867" width="10.109375" style="39"/>
    <col min="5868" max="5868" width="3.88671875" style="39" customWidth="1"/>
    <col min="5869" max="5869" width="13.109375" style="39" customWidth="1"/>
    <col min="5870" max="5870" width="7.5546875" style="39" customWidth="1"/>
    <col min="5871" max="5871" width="5.109375" style="39" customWidth="1"/>
    <col min="5872" max="5872" width="6.33203125" style="39" customWidth="1"/>
    <col min="5873" max="5873" width="5.33203125" style="39" customWidth="1"/>
    <col min="5874" max="5874" width="0" style="39" hidden="1" customWidth="1"/>
    <col min="5875" max="5875" width="16" style="39" customWidth="1"/>
    <col min="5876" max="5876" width="14.5546875" style="39" customWidth="1"/>
    <col min="5877" max="5877" width="11.5546875" style="39" customWidth="1"/>
    <col min="5878" max="5878" width="7" style="39" customWidth="1"/>
    <col min="5879" max="5879" width="6.6640625" style="39" customWidth="1"/>
    <col min="5880" max="5880" width="7.33203125" style="39" customWidth="1"/>
    <col min="5881" max="5881" width="6.5546875" style="39" customWidth="1"/>
    <col min="5882" max="5882" width="7.33203125" style="39" customWidth="1"/>
    <col min="5883" max="5883" width="10.44140625" style="39" customWidth="1"/>
    <col min="5884" max="5884" width="13.6640625" style="39" customWidth="1"/>
    <col min="5885" max="6123" width="10.109375" style="39"/>
    <col min="6124" max="6124" width="3.88671875" style="39" customWidth="1"/>
    <col min="6125" max="6125" width="13.109375" style="39" customWidth="1"/>
    <col min="6126" max="6126" width="7.5546875" style="39" customWidth="1"/>
    <col min="6127" max="6127" width="5.109375" style="39" customWidth="1"/>
    <col min="6128" max="6128" width="6.33203125" style="39" customWidth="1"/>
    <col min="6129" max="6129" width="5.33203125" style="39" customWidth="1"/>
    <col min="6130" max="6130" width="0" style="39" hidden="1" customWidth="1"/>
    <col min="6131" max="6131" width="16" style="39" customWidth="1"/>
    <col min="6132" max="6132" width="14.5546875" style="39" customWidth="1"/>
    <col min="6133" max="6133" width="11.5546875" style="39" customWidth="1"/>
    <col min="6134" max="6134" width="7" style="39" customWidth="1"/>
    <col min="6135" max="6135" width="6.6640625" style="39" customWidth="1"/>
    <col min="6136" max="6136" width="7.33203125" style="39" customWidth="1"/>
    <col min="6137" max="6137" width="6.5546875" style="39" customWidth="1"/>
    <col min="6138" max="6138" width="7.33203125" style="39" customWidth="1"/>
    <col min="6139" max="6139" width="10.44140625" style="39" customWidth="1"/>
    <col min="6140" max="6140" width="13.6640625" style="39" customWidth="1"/>
    <col min="6141" max="6379" width="10.109375" style="39"/>
    <col min="6380" max="6380" width="3.88671875" style="39" customWidth="1"/>
    <col min="6381" max="6381" width="13.109375" style="39" customWidth="1"/>
    <col min="6382" max="6382" width="7.5546875" style="39" customWidth="1"/>
    <col min="6383" max="6383" width="5.109375" style="39" customWidth="1"/>
    <col min="6384" max="6384" width="6.33203125" style="39" customWidth="1"/>
    <col min="6385" max="6385" width="5.33203125" style="39" customWidth="1"/>
    <col min="6386" max="6386" width="0" style="39" hidden="1" customWidth="1"/>
    <col min="6387" max="6387" width="16" style="39" customWidth="1"/>
    <col min="6388" max="6388" width="14.5546875" style="39" customWidth="1"/>
    <col min="6389" max="6389" width="11.5546875" style="39" customWidth="1"/>
    <col min="6390" max="6390" width="7" style="39" customWidth="1"/>
    <col min="6391" max="6391" width="6.6640625" style="39" customWidth="1"/>
    <col min="6392" max="6392" width="7.33203125" style="39" customWidth="1"/>
    <col min="6393" max="6393" width="6.5546875" style="39" customWidth="1"/>
    <col min="6394" max="6394" width="7.33203125" style="39" customWidth="1"/>
    <col min="6395" max="6395" width="10.44140625" style="39" customWidth="1"/>
    <col min="6396" max="6396" width="13.6640625" style="39" customWidth="1"/>
    <col min="6397" max="6635" width="10.109375" style="39"/>
    <col min="6636" max="6636" width="3.88671875" style="39" customWidth="1"/>
    <col min="6637" max="6637" width="13.109375" style="39" customWidth="1"/>
    <col min="6638" max="6638" width="7.5546875" style="39" customWidth="1"/>
    <col min="6639" max="6639" width="5.109375" style="39" customWidth="1"/>
    <col min="6640" max="6640" width="6.33203125" style="39" customWidth="1"/>
    <col min="6641" max="6641" width="5.33203125" style="39" customWidth="1"/>
    <col min="6642" max="6642" width="0" style="39" hidden="1" customWidth="1"/>
    <col min="6643" max="6643" width="16" style="39" customWidth="1"/>
    <col min="6644" max="6644" width="14.5546875" style="39" customWidth="1"/>
    <col min="6645" max="6645" width="11.5546875" style="39" customWidth="1"/>
    <col min="6646" max="6646" width="7" style="39" customWidth="1"/>
    <col min="6647" max="6647" width="6.6640625" style="39" customWidth="1"/>
    <col min="6648" max="6648" width="7.33203125" style="39" customWidth="1"/>
    <col min="6649" max="6649" width="6.5546875" style="39" customWidth="1"/>
    <col min="6650" max="6650" width="7.33203125" style="39" customWidth="1"/>
    <col min="6651" max="6651" width="10.44140625" style="39" customWidth="1"/>
    <col min="6652" max="6652" width="13.6640625" style="39" customWidth="1"/>
    <col min="6653" max="6891" width="10.109375" style="39"/>
    <col min="6892" max="6892" width="3.88671875" style="39" customWidth="1"/>
    <col min="6893" max="6893" width="13.109375" style="39" customWidth="1"/>
    <col min="6894" max="6894" width="7.5546875" style="39" customWidth="1"/>
    <col min="6895" max="6895" width="5.109375" style="39" customWidth="1"/>
    <col min="6896" max="6896" width="6.33203125" style="39" customWidth="1"/>
    <col min="6897" max="6897" width="5.33203125" style="39" customWidth="1"/>
    <col min="6898" max="6898" width="0" style="39" hidden="1" customWidth="1"/>
    <col min="6899" max="6899" width="16" style="39" customWidth="1"/>
    <col min="6900" max="6900" width="14.5546875" style="39" customWidth="1"/>
    <col min="6901" max="6901" width="11.5546875" style="39" customWidth="1"/>
    <col min="6902" max="6902" width="7" style="39" customWidth="1"/>
    <col min="6903" max="6903" width="6.6640625" style="39" customWidth="1"/>
    <col min="6904" max="6904" width="7.33203125" style="39" customWidth="1"/>
    <col min="6905" max="6905" width="6.5546875" style="39" customWidth="1"/>
    <col min="6906" max="6906" width="7.33203125" style="39" customWidth="1"/>
    <col min="6907" max="6907" width="10.44140625" style="39" customWidth="1"/>
    <col min="6908" max="6908" width="13.6640625" style="39" customWidth="1"/>
    <col min="6909" max="7147" width="10.109375" style="39"/>
    <col min="7148" max="7148" width="3.88671875" style="39" customWidth="1"/>
    <col min="7149" max="7149" width="13.109375" style="39" customWidth="1"/>
    <col min="7150" max="7150" width="7.5546875" style="39" customWidth="1"/>
    <col min="7151" max="7151" width="5.109375" style="39" customWidth="1"/>
    <col min="7152" max="7152" width="6.33203125" style="39" customWidth="1"/>
    <col min="7153" max="7153" width="5.33203125" style="39" customWidth="1"/>
    <col min="7154" max="7154" width="0" style="39" hidden="1" customWidth="1"/>
    <col min="7155" max="7155" width="16" style="39" customWidth="1"/>
    <col min="7156" max="7156" width="14.5546875" style="39" customWidth="1"/>
    <col min="7157" max="7157" width="11.5546875" style="39" customWidth="1"/>
    <col min="7158" max="7158" width="7" style="39" customWidth="1"/>
    <col min="7159" max="7159" width="6.6640625" style="39" customWidth="1"/>
    <col min="7160" max="7160" width="7.33203125" style="39" customWidth="1"/>
    <col min="7161" max="7161" width="6.5546875" style="39" customWidth="1"/>
    <col min="7162" max="7162" width="7.33203125" style="39" customWidth="1"/>
    <col min="7163" max="7163" width="10.44140625" style="39" customWidth="1"/>
    <col min="7164" max="7164" width="13.6640625" style="39" customWidth="1"/>
    <col min="7165" max="7403" width="10.109375" style="39"/>
    <col min="7404" max="7404" width="3.88671875" style="39" customWidth="1"/>
    <col min="7405" max="7405" width="13.109375" style="39" customWidth="1"/>
    <col min="7406" max="7406" width="7.5546875" style="39" customWidth="1"/>
    <col min="7407" max="7407" width="5.109375" style="39" customWidth="1"/>
    <col min="7408" max="7408" width="6.33203125" style="39" customWidth="1"/>
    <col min="7409" max="7409" width="5.33203125" style="39" customWidth="1"/>
    <col min="7410" max="7410" width="0" style="39" hidden="1" customWidth="1"/>
    <col min="7411" max="7411" width="16" style="39" customWidth="1"/>
    <col min="7412" max="7412" width="14.5546875" style="39" customWidth="1"/>
    <col min="7413" max="7413" width="11.5546875" style="39" customWidth="1"/>
    <col min="7414" max="7414" width="7" style="39" customWidth="1"/>
    <col min="7415" max="7415" width="6.6640625" style="39" customWidth="1"/>
    <col min="7416" max="7416" width="7.33203125" style="39" customWidth="1"/>
    <col min="7417" max="7417" width="6.5546875" style="39" customWidth="1"/>
    <col min="7418" max="7418" width="7.33203125" style="39" customWidth="1"/>
    <col min="7419" max="7419" width="10.44140625" style="39" customWidth="1"/>
    <col min="7420" max="7420" width="13.6640625" style="39" customWidth="1"/>
    <col min="7421" max="7659" width="10.109375" style="39"/>
    <col min="7660" max="7660" width="3.88671875" style="39" customWidth="1"/>
    <col min="7661" max="7661" width="13.109375" style="39" customWidth="1"/>
    <col min="7662" max="7662" width="7.5546875" style="39" customWidth="1"/>
    <col min="7663" max="7663" width="5.109375" style="39" customWidth="1"/>
    <col min="7664" max="7664" width="6.33203125" style="39" customWidth="1"/>
    <col min="7665" max="7665" width="5.33203125" style="39" customWidth="1"/>
    <col min="7666" max="7666" width="0" style="39" hidden="1" customWidth="1"/>
    <col min="7667" max="7667" width="16" style="39" customWidth="1"/>
    <col min="7668" max="7668" width="14.5546875" style="39" customWidth="1"/>
    <col min="7669" max="7669" width="11.5546875" style="39" customWidth="1"/>
    <col min="7670" max="7670" width="7" style="39" customWidth="1"/>
    <col min="7671" max="7671" width="6.6640625" style="39" customWidth="1"/>
    <col min="7672" max="7672" width="7.33203125" style="39" customWidth="1"/>
    <col min="7673" max="7673" width="6.5546875" style="39" customWidth="1"/>
    <col min="7674" max="7674" width="7.33203125" style="39" customWidth="1"/>
    <col min="7675" max="7675" width="10.44140625" style="39" customWidth="1"/>
    <col min="7676" max="7676" width="13.6640625" style="39" customWidth="1"/>
    <col min="7677" max="7915" width="10.109375" style="39"/>
    <col min="7916" max="7916" width="3.88671875" style="39" customWidth="1"/>
    <col min="7917" max="7917" width="13.109375" style="39" customWidth="1"/>
    <col min="7918" max="7918" width="7.5546875" style="39" customWidth="1"/>
    <col min="7919" max="7919" width="5.109375" style="39" customWidth="1"/>
    <col min="7920" max="7920" width="6.33203125" style="39" customWidth="1"/>
    <col min="7921" max="7921" width="5.33203125" style="39" customWidth="1"/>
    <col min="7922" max="7922" width="0" style="39" hidden="1" customWidth="1"/>
    <col min="7923" max="7923" width="16" style="39" customWidth="1"/>
    <col min="7924" max="7924" width="14.5546875" style="39" customWidth="1"/>
    <col min="7925" max="7925" width="11.5546875" style="39" customWidth="1"/>
    <col min="7926" max="7926" width="7" style="39" customWidth="1"/>
    <col min="7927" max="7927" width="6.6640625" style="39" customWidth="1"/>
    <col min="7928" max="7928" width="7.33203125" style="39" customWidth="1"/>
    <col min="7929" max="7929" width="6.5546875" style="39" customWidth="1"/>
    <col min="7930" max="7930" width="7.33203125" style="39" customWidth="1"/>
    <col min="7931" max="7931" width="10.44140625" style="39" customWidth="1"/>
    <col min="7932" max="7932" width="13.6640625" style="39" customWidth="1"/>
    <col min="7933" max="8171" width="10.109375" style="39"/>
    <col min="8172" max="8172" width="3.88671875" style="39" customWidth="1"/>
    <col min="8173" max="8173" width="13.109375" style="39" customWidth="1"/>
    <col min="8174" max="8174" width="7.5546875" style="39" customWidth="1"/>
    <col min="8175" max="8175" width="5.109375" style="39" customWidth="1"/>
    <col min="8176" max="8176" width="6.33203125" style="39" customWidth="1"/>
    <col min="8177" max="8177" width="5.33203125" style="39" customWidth="1"/>
    <col min="8178" max="8178" width="0" style="39" hidden="1" customWidth="1"/>
    <col min="8179" max="8179" width="16" style="39" customWidth="1"/>
    <col min="8180" max="8180" width="14.5546875" style="39" customWidth="1"/>
    <col min="8181" max="8181" width="11.5546875" style="39" customWidth="1"/>
    <col min="8182" max="8182" width="7" style="39" customWidth="1"/>
    <col min="8183" max="8183" width="6.6640625" style="39" customWidth="1"/>
    <col min="8184" max="8184" width="7.33203125" style="39" customWidth="1"/>
    <col min="8185" max="8185" width="6.5546875" style="39" customWidth="1"/>
    <col min="8186" max="8186" width="7.33203125" style="39" customWidth="1"/>
    <col min="8187" max="8187" width="10.44140625" style="39" customWidth="1"/>
    <col min="8188" max="8188" width="13.6640625" style="39" customWidth="1"/>
    <col min="8189" max="8427" width="10.109375" style="39"/>
    <col min="8428" max="8428" width="3.88671875" style="39" customWidth="1"/>
    <col min="8429" max="8429" width="13.109375" style="39" customWidth="1"/>
    <col min="8430" max="8430" width="7.5546875" style="39" customWidth="1"/>
    <col min="8431" max="8431" width="5.109375" style="39" customWidth="1"/>
    <col min="8432" max="8432" width="6.33203125" style="39" customWidth="1"/>
    <col min="8433" max="8433" width="5.33203125" style="39" customWidth="1"/>
    <col min="8434" max="8434" width="0" style="39" hidden="1" customWidth="1"/>
    <col min="8435" max="8435" width="16" style="39" customWidth="1"/>
    <col min="8436" max="8436" width="14.5546875" style="39" customWidth="1"/>
    <col min="8437" max="8437" width="11.5546875" style="39" customWidth="1"/>
    <col min="8438" max="8438" width="7" style="39" customWidth="1"/>
    <col min="8439" max="8439" width="6.6640625" style="39" customWidth="1"/>
    <col min="8440" max="8440" width="7.33203125" style="39" customWidth="1"/>
    <col min="8441" max="8441" width="6.5546875" style="39" customWidth="1"/>
    <col min="8442" max="8442" width="7.33203125" style="39" customWidth="1"/>
    <col min="8443" max="8443" width="10.44140625" style="39" customWidth="1"/>
    <col min="8444" max="8444" width="13.6640625" style="39" customWidth="1"/>
    <col min="8445" max="8683" width="10.109375" style="39"/>
    <col min="8684" max="8684" width="3.88671875" style="39" customWidth="1"/>
    <col min="8685" max="8685" width="13.109375" style="39" customWidth="1"/>
    <col min="8686" max="8686" width="7.5546875" style="39" customWidth="1"/>
    <col min="8687" max="8687" width="5.109375" style="39" customWidth="1"/>
    <col min="8688" max="8688" width="6.33203125" style="39" customWidth="1"/>
    <col min="8689" max="8689" width="5.33203125" style="39" customWidth="1"/>
    <col min="8690" max="8690" width="0" style="39" hidden="1" customWidth="1"/>
    <col min="8691" max="8691" width="16" style="39" customWidth="1"/>
    <col min="8692" max="8692" width="14.5546875" style="39" customWidth="1"/>
    <col min="8693" max="8693" width="11.5546875" style="39" customWidth="1"/>
    <col min="8694" max="8694" width="7" style="39" customWidth="1"/>
    <col min="8695" max="8695" width="6.6640625" style="39" customWidth="1"/>
    <col min="8696" max="8696" width="7.33203125" style="39" customWidth="1"/>
    <col min="8697" max="8697" width="6.5546875" style="39" customWidth="1"/>
    <col min="8698" max="8698" width="7.33203125" style="39" customWidth="1"/>
    <col min="8699" max="8699" width="10.44140625" style="39" customWidth="1"/>
    <col min="8700" max="8700" width="13.6640625" style="39" customWidth="1"/>
    <col min="8701" max="8939" width="10.109375" style="39"/>
    <col min="8940" max="8940" width="3.88671875" style="39" customWidth="1"/>
    <col min="8941" max="8941" width="13.109375" style="39" customWidth="1"/>
    <col min="8942" max="8942" width="7.5546875" style="39" customWidth="1"/>
    <col min="8943" max="8943" width="5.109375" style="39" customWidth="1"/>
    <col min="8944" max="8944" width="6.33203125" style="39" customWidth="1"/>
    <col min="8945" max="8945" width="5.33203125" style="39" customWidth="1"/>
    <col min="8946" max="8946" width="0" style="39" hidden="1" customWidth="1"/>
    <col min="8947" max="8947" width="16" style="39" customWidth="1"/>
    <col min="8948" max="8948" width="14.5546875" style="39" customWidth="1"/>
    <col min="8949" max="8949" width="11.5546875" style="39" customWidth="1"/>
    <col min="8950" max="8950" width="7" style="39" customWidth="1"/>
    <col min="8951" max="8951" width="6.6640625" style="39" customWidth="1"/>
    <col min="8952" max="8952" width="7.33203125" style="39" customWidth="1"/>
    <col min="8953" max="8953" width="6.5546875" style="39" customWidth="1"/>
    <col min="8954" max="8954" width="7.33203125" style="39" customWidth="1"/>
    <col min="8955" max="8955" width="10.44140625" style="39" customWidth="1"/>
    <col min="8956" max="8956" width="13.6640625" style="39" customWidth="1"/>
    <col min="8957" max="9195" width="10.109375" style="39"/>
    <col min="9196" max="9196" width="3.88671875" style="39" customWidth="1"/>
    <col min="9197" max="9197" width="13.109375" style="39" customWidth="1"/>
    <col min="9198" max="9198" width="7.5546875" style="39" customWidth="1"/>
    <col min="9199" max="9199" width="5.109375" style="39" customWidth="1"/>
    <col min="9200" max="9200" width="6.33203125" style="39" customWidth="1"/>
    <col min="9201" max="9201" width="5.33203125" style="39" customWidth="1"/>
    <col min="9202" max="9202" width="0" style="39" hidden="1" customWidth="1"/>
    <col min="9203" max="9203" width="16" style="39" customWidth="1"/>
    <col min="9204" max="9204" width="14.5546875" style="39" customWidth="1"/>
    <col min="9205" max="9205" width="11.5546875" style="39" customWidth="1"/>
    <col min="9206" max="9206" width="7" style="39" customWidth="1"/>
    <col min="9207" max="9207" width="6.6640625" style="39" customWidth="1"/>
    <col min="9208" max="9208" width="7.33203125" style="39" customWidth="1"/>
    <col min="9209" max="9209" width="6.5546875" style="39" customWidth="1"/>
    <col min="9210" max="9210" width="7.33203125" style="39" customWidth="1"/>
    <col min="9211" max="9211" width="10.44140625" style="39" customWidth="1"/>
    <col min="9212" max="9212" width="13.6640625" style="39" customWidth="1"/>
    <col min="9213" max="9451" width="10.109375" style="39"/>
    <col min="9452" max="9452" width="3.88671875" style="39" customWidth="1"/>
    <col min="9453" max="9453" width="13.109375" style="39" customWidth="1"/>
    <col min="9454" max="9454" width="7.5546875" style="39" customWidth="1"/>
    <col min="9455" max="9455" width="5.109375" style="39" customWidth="1"/>
    <col min="9456" max="9456" width="6.33203125" style="39" customWidth="1"/>
    <col min="9457" max="9457" width="5.33203125" style="39" customWidth="1"/>
    <col min="9458" max="9458" width="0" style="39" hidden="1" customWidth="1"/>
    <col min="9459" max="9459" width="16" style="39" customWidth="1"/>
    <col min="9460" max="9460" width="14.5546875" style="39" customWidth="1"/>
    <col min="9461" max="9461" width="11.5546875" style="39" customWidth="1"/>
    <col min="9462" max="9462" width="7" style="39" customWidth="1"/>
    <col min="9463" max="9463" width="6.6640625" style="39" customWidth="1"/>
    <col min="9464" max="9464" width="7.33203125" style="39" customWidth="1"/>
    <col min="9465" max="9465" width="6.5546875" style="39" customWidth="1"/>
    <col min="9466" max="9466" width="7.33203125" style="39" customWidth="1"/>
    <col min="9467" max="9467" width="10.44140625" style="39" customWidth="1"/>
    <col min="9468" max="9468" width="13.6640625" style="39" customWidth="1"/>
    <col min="9469" max="9707" width="10.109375" style="39"/>
    <col min="9708" max="9708" width="3.88671875" style="39" customWidth="1"/>
    <col min="9709" max="9709" width="13.109375" style="39" customWidth="1"/>
    <col min="9710" max="9710" width="7.5546875" style="39" customWidth="1"/>
    <col min="9711" max="9711" width="5.109375" style="39" customWidth="1"/>
    <col min="9712" max="9712" width="6.33203125" style="39" customWidth="1"/>
    <col min="9713" max="9713" width="5.33203125" style="39" customWidth="1"/>
    <col min="9714" max="9714" width="0" style="39" hidden="1" customWidth="1"/>
    <col min="9715" max="9715" width="16" style="39" customWidth="1"/>
    <col min="9716" max="9716" width="14.5546875" style="39" customWidth="1"/>
    <col min="9717" max="9717" width="11.5546875" style="39" customWidth="1"/>
    <col min="9718" max="9718" width="7" style="39" customWidth="1"/>
    <col min="9719" max="9719" width="6.6640625" style="39" customWidth="1"/>
    <col min="9720" max="9720" width="7.33203125" style="39" customWidth="1"/>
    <col min="9721" max="9721" width="6.5546875" style="39" customWidth="1"/>
    <col min="9722" max="9722" width="7.33203125" style="39" customWidth="1"/>
    <col min="9723" max="9723" width="10.44140625" style="39" customWidth="1"/>
    <col min="9724" max="9724" width="13.6640625" style="39" customWidth="1"/>
    <col min="9725" max="9963" width="10.109375" style="39"/>
    <col min="9964" max="9964" width="3.88671875" style="39" customWidth="1"/>
    <col min="9965" max="9965" width="13.109375" style="39" customWidth="1"/>
    <col min="9966" max="9966" width="7.5546875" style="39" customWidth="1"/>
    <col min="9967" max="9967" width="5.109375" style="39" customWidth="1"/>
    <col min="9968" max="9968" width="6.33203125" style="39" customWidth="1"/>
    <col min="9969" max="9969" width="5.33203125" style="39" customWidth="1"/>
    <col min="9970" max="9970" width="0" style="39" hidden="1" customWidth="1"/>
    <col min="9971" max="9971" width="16" style="39" customWidth="1"/>
    <col min="9972" max="9972" width="14.5546875" style="39" customWidth="1"/>
    <col min="9973" max="9973" width="11.5546875" style="39" customWidth="1"/>
    <col min="9974" max="9974" width="7" style="39" customWidth="1"/>
    <col min="9975" max="9975" width="6.6640625" style="39" customWidth="1"/>
    <col min="9976" max="9976" width="7.33203125" style="39" customWidth="1"/>
    <col min="9977" max="9977" width="6.5546875" style="39" customWidth="1"/>
    <col min="9978" max="9978" width="7.33203125" style="39" customWidth="1"/>
    <col min="9979" max="9979" width="10.44140625" style="39" customWidth="1"/>
    <col min="9980" max="9980" width="13.6640625" style="39" customWidth="1"/>
    <col min="9981" max="10219" width="10.109375" style="39"/>
    <col min="10220" max="10220" width="3.88671875" style="39" customWidth="1"/>
    <col min="10221" max="10221" width="13.109375" style="39" customWidth="1"/>
    <col min="10222" max="10222" width="7.5546875" style="39" customWidth="1"/>
    <col min="10223" max="10223" width="5.109375" style="39" customWidth="1"/>
    <col min="10224" max="10224" width="6.33203125" style="39" customWidth="1"/>
    <col min="10225" max="10225" width="5.33203125" style="39" customWidth="1"/>
    <col min="10226" max="10226" width="0" style="39" hidden="1" customWidth="1"/>
    <col min="10227" max="10227" width="16" style="39" customWidth="1"/>
    <col min="10228" max="10228" width="14.5546875" style="39" customWidth="1"/>
    <col min="10229" max="10229" width="11.5546875" style="39" customWidth="1"/>
    <col min="10230" max="10230" width="7" style="39" customWidth="1"/>
    <col min="10231" max="10231" width="6.6640625" style="39" customWidth="1"/>
    <col min="10232" max="10232" width="7.33203125" style="39" customWidth="1"/>
    <col min="10233" max="10233" width="6.5546875" style="39" customWidth="1"/>
    <col min="10234" max="10234" width="7.33203125" style="39" customWidth="1"/>
    <col min="10235" max="10235" width="10.44140625" style="39" customWidth="1"/>
    <col min="10236" max="10236" width="13.6640625" style="39" customWidth="1"/>
    <col min="10237" max="10475" width="10.109375" style="39"/>
    <col min="10476" max="10476" width="3.88671875" style="39" customWidth="1"/>
    <col min="10477" max="10477" width="13.109375" style="39" customWidth="1"/>
    <col min="10478" max="10478" width="7.5546875" style="39" customWidth="1"/>
    <col min="10479" max="10479" width="5.109375" style="39" customWidth="1"/>
    <col min="10480" max="10480" width="6.33203125" style="39" customWidth="1"/>
    <col min="10481" max="10481" width="5.33203125" style="39" customWidth="1"/>
    <col min="10482" max="10482" width="0" style="39" hidden="1" customWidth="1"/>
    <col min="10483" max="10483" width="16" style="39" customWidth="1"/>
    <col min="10484" max="10484" width="14.5546875" style="39" customWidth="1"/>
    <col min="10485" max="10485" width="11.5546875" style="39" customWidth="1"/>
    <col min="10486" max="10486" width="7" style="39" customWidth="1"/>
    <col min="10487" max="10487" width="6.6640625" style="39" customWidth="1"/>
    <col min="10488" max="10488" width="7.33203125" style="39" customWidth="1"/>
    <col min="10489" max="10489" width="6.5546875" style="39" customWidth="1"/>
    <col min="10490" max="10490" width="7.33203125" style="39" customWidth="1"/>
    <col min="10491" max="10491" width="10.44140625" style="39" customWidth="1"/>
    <col min="10492" max="10492" width="13.6640625" style="39" customWidth="1"/>
    <col min="10493" max="10731" width="10.109375" style="39"/>
    <col min="10732" max="10732" width="3.88671875" style="39" customWidth="1"/>
    <col min="10733" max="10733" width="13.109375" style="39" customWidth="1"/>
    <col min="10734" max="10734" width="7.5546875" style="39" customWidth="1"/>
    <col min="10735" max="10735" width="5.109375" style="39" customWidth="1"/>
    <col min="10736" max="10736" width="6.33203125" style="39" customWidth="1"/>
    <col min="10737" max="10737" width="5.33203125" style="39" customWidth="1"/>
    <col min="10738" max="10738" width="0" style="39" hidden="1" customWidth="1"/>
    <col min="10739" max="10739" width="16" style="39" customWidth="1"/>
    <col min="10740" max="10740" width="14.5546875" style="39" customWidth="1"/>
    <col min="10741" max="10741" width="11.5546875" style="39" customWidth="1"/>
    <col min="10742" max="10742" width="7" style="39" customWidth="1"/>
    <col min="10743" max="10743" width="6.6640625" style="39" customWidth="1"/>
    <col min="10744" max="10744" width="7.33203125" style="39" customWidth="1"/>
    <col min="10745" max="10745" width="6.5546875" style="39" customWidth="1"/>
    <col min="10746" max="10746" width="7.33203125" style="39" customWidth="1"/>
    <col min="10747" max="10747" width="10.44140625" style="39" customWidth="1"/>
    <col min="10748" max="10748" width="13.6640625" style="39" customWidth="1"/>
    <col min="10749" max="10987" width="10.109375" style="39"/>
    <col min="10988" max="10988" width="3.88671875" style="39" customWidth="1"/>
    <col min="10989" max="10989" width="13.109375" style="39" customWidth="1"/>
    <col min="10990" max="10990" width="7.5546875" style="39" customWidth="1"/>
    <col min="10991" max="10991" width="5.109375" style="39" customWidth="1"/>
    <col min="10992" max="10992" width="6.33203125" style="39" customWidth="1"/>
    <col min="10993" max="10993" width="5.33203125" style="39" customWidth="1"/>
    <col min="10994" max="10994" width="0" style="39" hidden="1" customWidth="1"/>
    <col min="10995" max="10995" width="16" style="39" customWidth="1"/>
    <col min="10996" max="10996" width="14.5546875" style="39" customWidth="1"/>
    <col min="10997" max="10997" width="11.5546875" style="39" customWidth="1"/>
    <col min="10998" max="10998" width="7" style="39" customWidth="1"/>
    <col min="10999" max="10999" width="6.6640625" style="39" customWidth="1"/>
    <col min="11000" max="11000" width="7.33203125" style="39" customWidth="1"/>
    <col min="11001" max="11001" width="6.5546875" style="39" customWidth="1"/>
    <col min="11002" max="11002" width="7.33203125" style="39" customWidth="1"/>
    <col min="11003" max="11003" width="10.44140625" style="39" customWidth="1"/>
    <col min="11004" max="11004" width="13.6640625" style="39" customWidth="1"/>
    <col min="11005" max="11243" width="10.109375" style="39"/>
    <col min="11244" max="11244" width="3.88671875" style="39" customWidth="1"/>
    <col min="11245" max="11245" width="13.109375" style="39" customWidth="1"/>
    <col min="11246" max="11246" width="7.5546875" style="39" customWidth="1"/>
    <col min="11247" max="11247" width="5.109375" style="39" customWidth="1"/>
    <col min="11248" max="11248" width="6.33203125" style="39" customWidth="1"/>
    <col min="11249" max="11249" width="5.33203125" style="39" customWidth="1"/>
    <col min="11250" max="11250" width="0" style="39" hidden="1" customWidth="1"/>
    <col min="11251" max="11251" width="16" style="39" customWidth="1"/>
    <col min="11252" max="11252" width="14.5546875" style="39" customWidth="1"/>
    <col min="11253" max="11253" width="11.5546875" style="39" customWidth="1"/>
    <col min="11254" max="11254" width="7" style="39" customWidth="1"/>
    <col min="11255" max="11255" width="6.6640625" style="39" customWidth="1"/>
    <col min="11256" max="11256" width="7.33203125" style="39" customWidth="1"/>
    <col min="11257" max="11257" width="6.5546875" style="39" customWidth="1"/>
    <col min="11258" max="11258" width="7.33203125" style="39" customWidth="1"/>
    <col min="11259" max="11259" width="10.44140625" style="39" customWidth="1"/>
    <col min="11260" max="11260" width="13.6640625" style="39" customWidth="1"/>
    <col min="11261" max="11499" width="10.109375" style="39"/>
    <col min="11500" max="11500" width="3.88671875" style="39" customWidth="1"/>
    <col min="11501" max="11501" width="13.109375" style="39" customWidth="1"/>
    <col min="11502" max="11502" width="7.5546875" style="39" customWidth="1"/>
    <col min="11503" max="11503" width="5.109375" style="39" customWidth="1"/>
    <col min="11504" max="11504" width="6.33203125" style="39" customWidth="1"/>
    <col min="11505" max="11505" width="5.33203125" style="39" customWidth="1"/>
    <col min="11506" max="11506" width="0" style="39" hidden="1" customWidth="1"/>
    <col min="11507" max="11507" width="16" style="39" customWidth="1"/>
    <col min="11508" max="11508" width="14.5546875" style="39" customWidth="1"/>
    <col min="11509" max="11509" width="11.5546875" style="39" customWidth="1"/>
    <col min="11510" max="11510" width="7" style="39" customWidth="1"/>
    <col min="11511" max="11511" width="6.6640625" style="39" customWidth="1"/>
    <col min="11512" max="11512" width="7.33203125" style="39" customWidth="1"/>
    <col min="11513" max="11513" width="6.5546875" style="39" customWidth="1"/>
    <col min="11514" max="11514" width="7.33203125" style="39" customWidth="1"/>
    <col min="11515" max="11515" width="10.44140625" style="39" customWidth="1"/>
    <col min="11516" max="11516" width="13.6640625" style="39" customWidth="1"/>
    <col min="11517" max="11755" width="10.109375" style="39"/>
    <col min="11756" max="11756" width="3.88671875" style="39" customWidth="1"/>
    <col min="11757" max="11757" width="13.109375" style="39" customWidth="1"/>
    <col min="11758" max="11758" width="7.5546875" style="39" customWidth="1"/>
    <col min="11759" max="11759" width="5.109375" style="39" customWidth="1"/>
    <col min="11760" max="11760" width="6.33203125" style="39" customWidth="1"/>
    <col min="11761" max="11761" width="5.33203125" style="39" customWidth="1"/>
    <col min="11762" max="11762" width="0" style="39" hidden="1" customWidth="1"/>
    <col min="11763" max="11763" width="16" style="39" customWidth="1"/>
    <col min="11764" max="11764" width="14.5546875" style="39" customWidth="1"/>
    <col min="11765" max="11765" width="11.5546875" style="39" customWidth="1"/>
    <col min="11766" max="11766" width="7" style="39" customWidth="1"/>
    <col min="11767" max="11767" width="6.6640625" style="39" customWidth="1"/>
    <col min="11768" max="11768" width="7.33203125" style="39" customWidth="1"/>
    <col min="11769" max="11769" width="6.5546875" style="39" customWidth="1"/>
    <col min="11770" max="11770" width="7.33203125" style="39" customWidth="1"/>
    <col min="11771" max="11771" width="10.44140625" style="39" customWidth="1"/>
    <col min="11772" max="11772" width="13.6640625" style="39" customWidth="1"/>
    <col min="11773" max="12011" width="10.109375" style="39"/>
    <col min="12012" max="12012" width="3.88671875" style="39" customWidth="1"/>
    <col min="12013" max="12013" width="13.109375" style="39" customWidth="1"/>
    <col min="12014" max="12014" width="7.5546875" style="39" customWidth="1"/>
    <col min="12015" max="12015" width="5.109375" style="39" customWidth="1"/>
    <col min="12016" max="12016" width="6.33203125" style="39" customWidth="1"/>
    <col min="12017" max="12017" width="5.33203125" style="39" customWidth="1"/>
    <col min="12018" max="12018" width="0" style="39" hidden="1" customWidth="1"/>
    <col min="12019" max="12019" width="16" style="39" customWidth="1"/>
    <col min="12020" max="12020" width="14.5546875" style="39" customWidth="1"/>
    <col min="12021" max="12021" width="11.5546875" style="39" customWidth="1"/>
    <col min="12022" max="12022" width="7" style="39" customWidth="1"/>
    <col min="12023" max="12023" width="6.6640625" style="39" customWidth="1"/>
    <col min="12024" max="12024" width="7.33203125" style="39" customWidth="1"/>
    <col min="12025" max="12025" width="6.5546875" style="39" customWidth="1"/>
    <col min="12026" max="12026" width="7.33203125" style="39" customWidth="1"/>
    <col min="12027" max="12027" width="10.44140625" style="39" customWidth="1"/>
    <col min="12028" max="12028" width="13.6640625" style="39" customWidth="1"/>
    <col min="12029" max="12267" width="10.109375" style="39"/>
    <col min="12268" max="12268" width="3.88671875" style="39" customWidth="1"/>
    <col min="12269" max="12269" width="13.109375" style="39" customWidth="1"/>
    <col min="12270" max="12270" width="7.5546875" style="39" customWidth="1"/>
    <col min="12271" max="12271" width="5.109375" style="39" customWidth="1"/>
    <col min="12272" max="12272" width="6.33203125" style="39" customWidth="1"/>
    <col min="12273" max="12273" width="5.33203125" style="39" customWidth="1"/>
    <col min="12274" max="12274" width="0" style="39" hidden="1" customWidth="1"/>
    <col min="12275" max="12275" width="16" style="39" customWidth="1"/>
    <col min="12276" max="12276" width="14.5546875" style="39" customWidth="1"/>
    <col min="12277" max="12277" width="11.5546875" style="39" customWidth="1"/>
    <col min="12278" max="12278" width="7" style="39" customWidth="1"/>
    <col min="12279" max="12279" width="6.6640625" style="39" customWidth="1"/>
    <col min="12280" max="12280" width="7.33203125" style="39" customWidth="1"/>
    <col min="12281" max="12281" width="6.5546875" style="39" customWidth="1"/>
    <col min="12282" max="12282" width="7.33203125" style="39" customWidth="1"/>
    <col min="12283" max="12283" width="10.44140625" style="39" customWidth="1"/>
    <col min="12284" max="12284" width="13.6640625" style="39" customWidth="1"/>
    <col min="12285" max="12523" width="10.109375" style="39"/>
    <col min="12524" max="12524" width="3.88671875" style="39" customWidth="1"/>
    <col min="12525" max="12525" width="13.109375" style="39" customWidth="1"/>
    <col min="12526" max="12526" width="7.5546875" style="39" customWidth="1"/>
    <col min="12527" max="12527" width="5.109375" style="39" customWidth="1"/>
    <col min="12528" max="12528" width="6.33203125" style="39" customWidth="1"/>
    <col min="12529" max="12529" width="5.33203125" style="39" customWidth="1"/>
    <col min="12530" max="12530" width="0" style="39" hidden="1" customWidth="1"/>
    <col min="12531" max="12531" width="16" style="39" customWidth="1"/>
    <col min="12532" max="12532" width="14.5546875" style="39" customWidth="1"/>
    <col min="12533" max="12533" width="11.5546875" style="39" customWidth="1"/>
    <col min="12534" max="12534" width="7" style="39" customWidth="1"/>
    <col min="12535" max="12535" width="6.6640625" style="39" customWidth="1"/>
    <col min="12536" max="12536" width="7.33203125" style="39" customWidth="1"/>
    <col min="12537" max="12537" width="6.5546875" style="39" customWidth="1"/>
    <col min="12538" max="12538" width="7.33203125" style="39" customWidth="1"/>
    <col min="12539" max="12539" width="10.44140625" style="39" customWidth="1"/>
    <col min="12540" max="12540" width="13.6640625" style="39" customWidth="1"/>
    <col min="12541" max="12779" width="10.109375" style="39"/>
    <col min="12780" max="12780" width="3.88671875" style="39" customWidth="1"/>
    <col min="12781" max="12781" width="13.109375" style="39" customWidth="1"/>
    <col min="12782" max="12782" width="7.5546875" style="39" customWidth="1"/>
    <col min="12783" max="12783" width="5.109375" style="39" customWidth="1"/>
    <col min="12784" max="12784" width="6.33203125" style="39" customWidth="1"/>
    <col min="12785" max="12785" width="5.33203125" style="39" customWidth="1"/>
    <col min="12786" max="12786" width="0" style="39" hidden="1" customWidth="1"/>
    <col min="12787" max="12787" width="16" style="39" customWidth="1"/>
    <col min="12788" max="12788" width="14.5546875" style="39" customWidth="1"/>
    <col min="12789" max="12789" width="11.5546875" style="39" customWidth="1"/>
    <col min="12790" max="12790" width="7" style="39" customWidth="1"/>
    <col min="12791" max="12791" width="6.6640625" style="39" customWidth="1"/>
    <col min="12792" max="12792" width="7.33203125" style="39" customWidth="1"/>
    <col min="12793" max="12793" width="6.5546875" style="39" customWidth="1"/>
    <col min="12794" max="12794" width="7.33203125" style="39" customWidth="1"/>
    <col min="12795" max="12795" width="10.44140625" style="39" customWidth="1"/>
    <col min="12796" max="12796" width="13.6640625" style="39" customWidth="1"/>
    <col min="12797" max="13035" width="10.109375" style="39"/>
    <col min="13036" max="13036" width="3.88671875" style="39" customWidth="1"/>
    <col min="13037" max="13037" width="13.109375" style="39" customWidth="1"/>
    <col min="13038" max="13038" width="7.5546875" style="39" customWidth="1"/>
    <col min="13039" max="13039" width="5.109375" style="39" customWidth="1"/>
    <col min="13040" max="13040" width="6.33203125" style="39" customWidth="1"/>
    <col min="13041" max="13041" width="5.33203125" style="39" customWidth="1"/>
    <col min="13042" max="13042" width="0" style="39" hidden="1" customWidth="1"/>
    <col min="13043" max="13043" width="16" style="39" customWidth="1"/>
    <col min="13044" max="13044" width="14.5546875" style="39" customWidth="1"/>
    <col min="13045" max="13045" width="11.5546875" style="39" customWidth="1"/>
    <col min="13046" max="13046" width="7" style="39" customWidth="1"/>
    <col min="13047" max="13047" width="6.6640625" style="39" customWidth="1"/>
    <col min="13048" max="13048" width="7.33203125" style="39" customWidth="1"/>
    <col min="13049" max="13049" width="6.5546875" style="39" customWidth="1"/>
    <col min="13050" max="13050" width="7.33203125" style="39" customWidth="1"/>
    <col min="13051" max="13051" width="10.44140625" style="39" customWidth="1"/>
    <col min="13052" max="13052" width="13.6640625" style="39" customWidth="1"/>
    <col min="13053" max="13291" width="10.109375" style="39"/>
    <col min="13292" max="13292" width="3.88671875" style="39" customWidth="1"/>
    <col min="13293" max="13293" width="13.109375" style="39" customWidth="1"/>
    <col min="13294" max="13294" width="7.5546875" style="39" customWidth="1"/>
    <col min="13295" max="13295" width="5.109375" style="39" customWidth="1"/>
    <col min="13296" max="13296" width="6.33203125" style="39" customWidth="1"/>
    <col min="13297" max="13297" width="5.33203125" style="39" customWidth="1"/>
    <col min="13298" max="13298" width="0" style="39" hidden="1" customWidth="1"/>
    <col min="13299" max="13299" width="16" style="39" customWidth="1"/>
    <col min="13300" max="13300" width="14.5546875" style="39" customWidth="1"/>
    <col min="13301" max="13301" width="11.5546875" style="39" customWidth="1"/>
    <col min="13302" max="13302" width="7" style="39" customWidth="1"/>
    <col min="13303" max="13303" width="6.6640625" style="39" customWidth="1"/>
    <col min="13304" max="13304" width="7.33203125" style="39" customWidth="1"/>
    <col min="13305" max="13305" width="6.5546875" style="39" customWidth="1"/>
    <col min="13306" max="13306" width="7.33203125" style="39" customWidth="1"/>
    <col min="13307" max="13307" width="10.44140625" style="39" customWidth="1"/>
    <col min="13308" max="13308" width="13.6640625" style="39" customWidth="1"/>
    <col min="13309" max="13547" width="10.109375" style="39"/>
    <col min="13548" max="13548" width="3.88671875" style="39" customWidth="1"/>
    <col min="13549" max="13549" width="13.109375" style="39" customWidth="1"/>
    <col min="13550" max="13550" width="7.5546875" style="39" customWidth="1"/>
    <col min="13551" max="13551" width="5.109375" style="39" customWidth="1"/>
    <col min="13552" max="13552" width="6.33203125" style="39" customWidth="1"/>
    <col min="13553" max="13553" width="5.33203125" style="39" customWidth="1"/>
    <col min="13554" max="13554" width="0" style="39" hidden="1" customWidth="1"/>
    <col min="13555" max="13555" width="16" style="39" customWidth="1"/>
    <col min="13556" max="13556" width="14.5546875" style="39" customWidth="1"/>
    <col min="13557" max="13557" width="11.5546875" style="39" customWidth="1"/>
    <col min="13558" max="13558" width="7" style="39" customWidth="1"/>
    <col min="13559" max="13559" width="6.6640625" style="39" customWidth="1"/>
    <col min="13560" max="13560" width="7.33203125" style="39" customWidth="1"/>
    <col min="13561" max="13561" width="6.5546875" style="39" customWidth="1"/>
    <col min="13562" max="13562" width="7.33203125" style="39" customWidth="1"/>
    <col min="13563" max="13563" width="10.44140625" style="39" customWidth="1"/>
    <col min="13564" max="13564" width="13.6640625" style="39" customWidth="1"/>
    <col min="13565" max="13803" width="10.109375" style="39"/>
    <col min="13804" max="13804" width="3.88671875" style="39" customWidth="1"/>
    <col min="13805" max="13805" width="13.109375" style="39" customWidth="1"/>
    <col min="13806" max="13806" width="7.5546875" style="39" customWidth="1"/>
    <col min="13807" max="13807" width="5.109375" style="39" customWidth="1"/>
    <col min="13808" max="13808" width="6.33203125" style="39" customWidth="1"/>
    <col min="13809" max="13809" width="5.33203125" style="39" customWidth="1"/>
    <col min="13810" max="13810" width="0" style="39" hidden="1" customWidth="1"/>
    <col min="13811" max="13811" width="16" style="39" customWidth="1"/>
    <col min="13812" max="13812" width="14.5546875" style="39" customWidth="1"/>
    <col min="13813" max="13813" width="11.5546875" style="39" customWidth="1"/>
    <col min="13814" max="13814" width="7" style="39" customWidth="1"/>
    <col min="13815" max="13815" width="6.6640625" style="39" customWidth="1"/>
    <col min="13816" max="13816" width="7.33203125" style="39" customWidth="1"/>
    <col min="13817" max="13817" width="6.5546875" style="39" customWidth="1"/>
    <col min="13818" max="13818" width="7.33203125" style="39" customWidth="1"/>
    <col min="13819" max="13819" width="10.44140625" style="39" customWidth="1"/>
    <col min="13820" max="13820" width="13.6640625" style="39" customWidth="1"/>
    <col min="13821" max="14059" width="10.109375" style="39"/>
    <col min="14060" max="14060" width="3.88671875" style="39" customWidth="1"/>
    <col min="14061" max="14061" width="13.109375" style="39" customWidth="1"/>
    <col min="14062" max="14062" width="7.5546875" style="39" customWidth="1"/>
    <col min="14063" max="14063" width="5.109375" style="39" customWidth="1"/>
    <col min="14064" max="14064" width="6.33203125" style="39" customWidth="1"/>
    <col min="14065" max="14065" width="5.33203125" style="39" customWidth="1"/>
    <col min="14066" max="14066" width="0" style="39" hidden="1" customWidth="1"/>
    <col min="14067" max="14067" width="16" style="39" customWidth="1"/>
    <col min="14068" max="14068" width="14.5546875" style="39" customWidth="1"/>
    <col min="14069" max="14069" width="11.5546875" style="39" customWidth="1"/>
    <col min="14070" max="14070" width="7" style="39" customWidth="1"/>
    <col min="14071" max="14071" width="6.6640625" style="39" customWidth="1"/>
    <col min="14072" max="14072" width="7.33203125" style="39" customWidth="1"/>
    <col min="14073" max="14073" width="6.5546875" style="39" customWidth="1"/>
    <col min="14074" max="14074" width="7.33203125" style="39" customWidth="1"/>
    <col min="14075" max="14075" width="10.44140625" style="39" customWidth="1"/>
    <col min="14076" max="14076" width="13.6640625" style="39" customWidth="1"/>
    <col min="14077" max="14315" width="10.109375" style="39"/>
    <col min="14316" max="14316" width="3.88671875" style="39" customWidth="1"/>
    <col min="14317" max="14317" width="13.109375" style="39" customWidth="1"/>
    <col min="14318" max="14318" width="7.5546875" style="39" customWidth="1"/>
    <col min="14319" max="14319" width="5.109375" style="39" customWidth="1"/>
    <col min="14320" max="14320" width="6.33203125" style="39" customWidth="1"/>
    <col min="14321" max="14321" width="5.33203125" style="39" customWidth="1"/>
    <col min="14322" max="14322" width="0" style="39" hidden="1" customWidth="1"/>
    <col min="14323" max="14323" width="16" style="39" customWidth="1"/>
    <col min="14324" max="14324" width="14.5546875" style="39" customWidth="1"/>
    <col min="14325" max="14325" width="11.5546875" style="39" customWidth="1"/>
    <col min="14326" max="14326" width="7" style="39" customWidth="1"/>
    <col min="14327" max="14327" width="6.6640625" style="39" customWidth="1"/>
    <col min="14328" max="14328" width="7.33203125" style="39" customWidth="1"/>
    <col min="14329" max="14329" width="6.5546875" style="39" customWidth="1"/>
    <col min="14330" max="14330" width="7.33203125" style="39" customWidth="1"/>
    <col min="14331" max="14331" width="10.44140625" style="39" customWidth="1"/>
    <col min="14332" max="14332" width="13.6640625" style="39" customWidth="1"/>
    <col min="14333" max="14571" width="10.109375" style="39"/>
    <col min="14572" max="14572" width="3.88671875" style="39" customWidth="1"/>
    <col min="14573" max="14573" width="13.109375" style="39" customWidth="1"/>
    <col min="14574" max="14574" width="7.5546875" style="39" customWidth="1"/>
    <col min="14575" max="14575" width="5.109375" style="39" customWidth="1"/>
    <col min="14576" max="14576" width="6.33203125" style="39" customWidth="1"/>
    <col min="14577" max="14577" width="5.33203125" style="39" customWidth="1"/>
    <col min="14578" max="14578" width="0" style="39" hidden="1" customWidth="1"/>
    <col min="14579" max="14579" width="16" style="39" customWidth="1"/>
    <col min="14580" max="14580" width="14.5546875" style="39" customWidth="1"/>
    <col min="14581" max="14581" width="11.5546875" style="39" customWidth="1"/>
    <col min="14582" max="14582" width="7" style="39" customWidth="1"/>
    <col min="14583" max="14583" width="6.6640625" style="39" customWidth="1"/>
    <col min="14584" max="14584" width="7.33203125" style="39" customWidth="1"/>
    <col min="14585" max="14585" width="6.5546875" style="39" customWidth="1"/>
    <col min="14586" max="14586" width="7.33203125" style="39" customWidth="1"/>
    <col min="14587" max="14587" width="10.44140625" style="39" customWidth="1"/>
    <col min="14588" max="14588" width="13.6640625" style="39" customWidth="1"/>
    <col min="14589" max="14827" width="10.109375" style="39"/>
    <col min="14828" max="14828" width="3.88671875" style="39" customWidth="1"/>
    <col min="14829" max="14829" width="13.109375" style="39" customWidth="1"/>
    <col min="14830" max="14830" width="7.5546875" style="39" customWidth="1"/>
    <col min="14831" max="14831" width="5.109375" style="39" customWidth="1"/>
    <col min="14832" max="14832" width="6.33203125" style="39" customWidth="1"/>
    <col min="14833" max="14833" width="5.33203125" style="39" customWidth="1"/>
    <col min="14834" max="14834" width="0" style="39" hidden="1" customWidth="1"/>
    <col min="14835" max="14835" width="16" style="39" customWidth="1"/>
    <col min="14836" max="14836" width="14.5546875" style="39" customWidth="1"/>
    <col min="14837" max="14837" width="11.5546875" style="39" customWidth="1"/>
    <col min="14838" max="14838" width="7" style="39" customWidth="1"/>
    <col min="14839" max="14839" width="6.6640625" style="39" customWidth="1"/>
    <col min="14840" max="14840" width="7.33203125" style="39" customWidth="1"/>
    <col min="14841" max="14841" width="6.5546875" style="39" customWidth="1"/>
    <col min="14842" max="14842" width="7.33203125" style="39" customWidth="1"/>
    <col min="14843" max="14843" width="10.44140625" style="39" customWidth="1"/>
    <col min="14844" max="14844" width="13.6640625" style="39" customWidth="1"/>
    <col min="14845" max="15083" width="10.109375" style="39"/>
    <col min="15084" max="15084" width="3.88671875" style="39" customWidth="1"/>
    <col min="15085" max="15085" width="13.109375" style="39" customWidth="1"/>
    <col min="15086" max="15086" width="7.5546875" style="39" customWidth="1"/>
    <col min="15087" max="15087" width="5.109375" style="39" customWidth="1"/>
    <col min="15088" max="15088" width="6.33203125" style="39" customWidth="1"/>
    <col min="15089" max="15089" width="5.33203125" style="39" customWidth="1"/>
    <col min="15090" max="15090" width="0" style="39" hidden="1" customWidth="1"/>
    <col min="15091" max="15091" width="16" style="39" customWidth="1"/>
    <col min="15092" max="15092" width="14.5546875" style="39" customWidth="1"/>
    <col min="15093" max="15093" width="11.5546875" style="39" customWidth="1"/>
    <col min="15094" max="15094" width="7" style="39" customWidth="1"/>
    <col min="15095" max="15095" width="6.6640625" style="39" customWidth="1"/>
    <col min="15096" max="15096" width="7.33203125" style="39" customWidth="1"/>
    <col min="15097" max="15097" width="6.5546875" style="39" customWidth="1"/>
    <col min="15098" max="15098" width="7.33203125" style="39" customWidth="1"/>
    <col min="15099" max="15099" width="10.44140625" style="39" customWidth="1"/>
    <col min="15100" max="15100" width="13.6640625" style="39" customWidth="1"/>
    <col min="15101" max="15339" width="10.109375" style="39"/>
    <col min="15340" max="15340" width="3.88671875" style="39" customWidth="1"/>
    <col min="15341" max="15341" width="13.109375" style="39" customWidth="1"/>
    <col min="15342" max="15342" width="7.5546875" style="39" customWidth="1"/>
    <col min="15343" max="15343" width="5.109375" style="39" customWidth="1"/>
    <col min="15344" max="15344" width="6.33203125" style="39" customWidth="1"/>
    <col min="15345" max="15345" width="5.33203125" style="39" customWidth="1"/>
    <col min="15346" max="15346" width="0" style="39" hidden="1" customWidth="1"/>
    <col min="15347" max="15347" width="16" style="39" customWidth="1"/>
    <col min="15348" max="15348" width="14.5546875" style="39" customWidth="1"/>
    <col min="15349" max="15349" width="11.5546875" style="39" customWidth="1"/>
    <col min="15350" max="15350" width="7" style="39" customWidth="1"/>
    <col min="15351" max="15351" width="6.6640625" style="39" customWidth="1"/>
    <col min="15352" max="15352" width="7.33203125" style="39" customWidth="1"/>
    <col min="15353" max="15353" width="6.5546875" style="39" customWidth="1"/>
    <col min="15354" max="15354" width="7.33203125" style="39" customWidth="1"/>
    <col min="15355" max="15355" width="10.44140625" style="39" customWidth="1"/>
    <col min="15356" max="15356" width="13.6640625" style="39" customWidth="1"/>
    <col min="15357" max="15595" width="10.109375" style="39"/>
    <col min="15596" max="15596" width="3.88671875" style="39" customWidth="1"/>
    <col min="15597" max="15597" width="13.109375" style="39" customWidth="1"/>
    <col min="15598" max="15598" width="7.5546875" style="39" customWidth="1"/>
    <col min="15599" max="15599" width="5.109375" style="39" customWidth="1"/>
    <col min="15600" max="15600" width="6.33203125" style="39" customWidth="1"/>
    <col min="15601" max="15601" width="5.33203125" style="39" customWidth="1"/>
    <col min="15602" max="15602" width="0" style="39" hidden="1" customWidth="1"/>
    <col min="15603" max="15603" width="16" style="39" customWidth="1"/>
    <col min="15604" max="15604" width="14.5546875" style="39" customWidth="1"/>
    <col min="15605" max="15605" width="11.5546875" style="39" customWidth="1"/>
    <col min="15606" max="15606" width="7" style="39" customWidth="1"/>
    <col min="15607" max="15607" width="6.6640625" style="39" customWidth="1"/>
    <col min="15608" max="15608" width="7.33203125" style="39" customWidth="1"/>
    <col min="15609" max="15609" width="6.5546875" style="39" customWidth="1"/>
    <col min="15610" max="15610" width="7.33203125" style="39" customWidth="1"/>
    <col min="15611" max="15611" width="10.44140625" style="39" customWidth="1"/>
    <col min="15612" max="15612" width="13.6640625" style="39" customWidth="1"/>
    <col min="15613" max="15851" width="10.109375" style="39"/>
    <col min="15852" max="15852" width="3.88671875" style="39" customWidth="1"/>
    <col min="15853" max="15853" width="13.109375" style="39" customWidth="1"/>
    <col min="15854" max="15854" width="7.5546875" style="39" customWidth="1"/>
    <col min="15855" max="15855" width="5.109375" style="39" customWidth="1"/>
    <col min="15856" max="15856" width="6.33203125" style="39" customWidth="1"/>
    <col min="15857" max="15857" width="5.33203125" style="39" customWidth="1"/>
    <col min="15858" max="15858" width="0" style="39" hidden="1" customWidth="1"/>
    <col min="15859" max="15859" width="16" style="39" customWidth="1"/>
    <col min="15860" max="15860" width="14.5546875" style="39" customWidth="1"/>
    <col min="15861" max="15861" width="11.5546875" style="39" customWidth="1"/>
    <col min="15862" max="15862" width="7" style="39" customWidth="1"/>
    <col min="15863" max="15863" width="6.6640625" style="39" customWidth="1"/>
    <col min="15864" max="15864" width="7.33203125" style="39" customWidth="1"/>
    <col min="15865" max="15865" width="6.5546875" style="39" customWidth="1"/>
    <col min="15866" max="15866" width="7.33203125" style="39" customWidth="1"/>
    <col min="15867" max="15867" width="10.44140625" style="39" customWidth="1"/>
    <col min="15868" max="15868" width="13.6640625" style="39" customWidth="1"/>
    <col min="15869" max="16107" width="10.109375" style="39"/>
    <col min="16108" max="16108" width="3.88671875" style="39" customWidth="1"/>
    <col min="16109" max="16109" width="13.109375" style="39" customWidth="1"/>
    <col min="16110" max="16110" width="7.5546875" style="39" customWidth="1"/>
    <col min="16111" max="16111" width="5.109375" style="39" customWidth="1"/>
    <col min="16112" max="16112" width="6.33203125" style="39" customWidth="1"/>
    <col min="16113" max="16113" width="5.33203125" style="39" customWidth="1"/>
    <col min="16114" max="16114" width="0" style="39" hidden="1" customWidth="1"/>
    <col min="16115" max="16115" width="16" style="39" customWidth="1"/>
    <col min="16116" max="16116" width="14.5546875" style="39" customWidth="1"/>
    <col min="16117" max="16117" width="11.5546875" style="39" customWidth="1"/>
    <col min="16118" max="16118" width="7" style="39" customWidth="1"/>
    <col min="16119" max="16119" width="6.6640625" style="39" customWidth="1"/>
    <col min="16120" max="16120" width="7.33203125" style="39" customWidth="1"/>
    <col min="16121" max="16121" width="6.5546875" style="39" customWidth="1"/>
    <col min="16122" max="16122" width="7.33203125" style="39" customWidth="1"/>
    <col min="16123" max="16123" width="10.44140625" style="39" customWidth="1"/>
    <col min="16124" max="16124" width="13.6640625" style="39" customWidth="1"/>
    <col min="16125" max="16384" width="10.109375" style="39"/>
  </cols>
  <sheetData>
    <row r="1" spans="1:13" x14ac:dyDescent="0.3">
      <c r="A1" s="190" t="s">
        <v>1</v>
      </c>
      <c r="B1" s="190"/>
      <c r="C1" s="190"/>
      <c r="D1" s="190"/>
      <c r="G1" s="191" t="s">
        <v>0</v>
      </c>
      <c r="H1" s="191"/>
      <c r="I1" s="191"/>
      <c r="J1" s="191"/>
      <c r="K1" s="191"/>
      <c r="L1" s="191"/>
      <c r="M1" s="191"/>
    </row>
    <row r="2" spans="1:13" x14ac:dyDescent="0.3">
      <c r="A2" s="191" t="s">
        <v>3</v>
      </c>
      <c r="B2" s="191"/>
      <c r="C2" s="191"/>
      <c r="D2" s="191"/>
      <c r="G2" s="191" t="s">
        <v>2</v>
      </c>
      <c r="H2" s="191"/>
      <c r="I2" s="191"/>
      <c r="J2" s="191"/>
      <c r="K2" s="191"/>
      <c r="L2" s="191"/>
      <c r="M2" s="191"/>
    </row>
    <row r="3" spans="1:13" x14ac:dyDescent="0.3">
      <c r="A3" s="192" t="s">
        <v>221</v>
      </c>
      <c r="B3" s="192"/>
      <c r="C3" s="192"/>
      <c r="D3" s="192"/>
      <c r="E3" s="190"/>
      <c r="F3" s="190"/>
      <c r="G3" s="190"/>
      <c r="H3" s="190"/>
      <c r="I3" s="190"/>
      <c r="J3" s="190"/>
      <c r="K3" s="190"/>
      <c r="L3" s="190"/>
    </row>
    <row r="4" spans="1:13" x14ac:dyDescent="0.3">
      <c r="A4" s="40"/>
      <c r="B4" s="40"/>
      <c r="C4" s="40"/>
      <c r="D4" s="41"/>
      <c r="E4" s="38"/>
      <c r="F4" s="38"/>
      <c r="G4" s="38"/>
      <c r="H4" s="38"/>
      <c r="I4" s="38"/>
      <c r="J4" s="38"/>
      <c r="K4" s="38"/>
      <c r="L4" s="38"/>
    </row>
    <row r="5" spans="1:13" ht="17.399999999999999" x14ac:dyDescent="0.3">
      <c r="A5" s="196" t="s">
        <v>26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</row>
    <row r="6" spans="1:13" ht="17.399999999999999" x14ac:dyDescent="0.3">
      <c r="A6" s="196" t="s">
        <v>230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</row>
    <row r="8" spans="1:13" x14ac:dyDescent="0.3">
      <c r="A8" s="195" t="s">
        <v>27</v>
      </c>
      <c r="B8" s="195" t="s">
        <v>4</v>
      </c>
      <c r="C8" s="195"/>
      <c r="D8" s="197" t="s">
        <v>28</v>
      </c>
      <c r="E8" s="198" t="s">
        <v>6</v>
      </c>
      <c r="F8" s="198" t="s">
        <v>7</v>
      </c>
      <c r="G8" s="197" t="s">
        <v>32</v>
      </c>
      <c r="H8" s="198" t="s">
        <v>29</v>
      </c>
      <c r="I8" s="197" t="s">
        <v>229</v>
      </c>
      <c r="J8" s="200" t="s">
        <v>41</v>
      </c>
      <c r="K8" s="197" t="s">
        <v>33</v>
      </c>
      <c r="L8" s="193" t="s">
        <v>34</v>
      </c>
      <c r="M8" s="195" t="s">
        <v>30</v>
      </c>
    </row>
    <row r="9" spans="1:13" ht="114" customHeight="1" x14ac:dyDescent="0.3">
      <c r="A9" s="195"/>
      <c r="B9" s="195"/>
      <c r="C9" s="195"/>
      <c r="D9" s="197"/>
      <c r="E9" s="199"/>
      <c r="F9" s="199"/>
      <c r="G9" s="197"/>
      <c r="H9" s="199"/>
      <c r="I9" s="197"/>
      <c r="J9" s="201"/>
      <c r="K9" s="195"/>
      <c r="L9" s="194"/>
      <c r="M9" s="195"/>
    </row>
    <row r="10" spans="1:13" s="45" customFormat="1" ht="13.8" x14ac:dyDescent="0.3">
      <c r="A10" s="43" t="s">
        <v>31</v>
      </c>
      <c r="B10" s="202">
        <v>2</v>
      </c>
      <c r="C10" s="203"/>
      <c r="D10" s="44">
        <v>3</v>
      </c>
      <c r="E10" s="44">
        <v>4</v>
      </c>
      <c r="F10" s="44">
        <v>5</v>
      </c>
      <c r="G10" s="44">
        <v>6</v>
      </c>
      <c r="H10" s="44">
        <v>7</v>
      </c>
      <c r="I10" s="44">
        <v>8</v>
      </c>
      <c r="J10" s="44">
        <v>9</v>
      </c>
      <c r="K10" s="44">
        <v>10</v>
      </c>
      <c r="L10" s="44">
        <v>11</v>
      </c>
      <c r="M10" s="44">
        <v>12</v>
      </c>
    </row>
    <row r="11" spans="1:13" s="54" customFormat="1" ht="52.5" customHeight="1" x14ac:dyDescent="0.3">
      <c r="A11" s="46">
        <v>1</v>
      </c>
      <c r="B11" s="86" t="s">
        <v>222</v>
      </c>
      <c r="C11" s="87" t="s">
        <v>223</v>
      </c>
      <c r="D11" s="16" t="s">
        <v>224</v>
      </c>
      <c r="E11" s="204" t="s">
        <v>147</v>
      </c>
      <c r="F11" s="55" t="s">
        <v>227</v>
      </c>
      <c r="G11" s="51">
        <v>60</v>
      </c>
      <c r="H11" s="51"/>
      <c r="I11" s="51">
        <f>H11+G11</f>
        <v>60</v>
      </c>
      <c r="J11" s="52">
        <v>40</v>
      </c>
      <c r="K11" s="52">
        <f>I11-J11</f>
        <v>20</v>
      </c>
      <c r="L11" s="53">
        <f>IF(I11&gt;=J11,1)</f>
        <v>1</v>
      </c>
      <c r="M11" s="52"/>
    </row>
    <row r="12" spans="1:13" s="54" customFormat="1" ht="57" customHeight="1" x14ac:dyDescent="0.3">
      <c r="A12" s="46">
        <v>2</v>
      </c>
      <c r="B12" s="118" t="s">
        <v>225</v>
      </c>
      <c r="C12" s="119" t="s">
        <v>226</v>
      </c>
      <c r="D12" s="16" t="s">
        <v>228</v>
      </c>
      <c r="E12" s="204" t="s">
        <v>92</v>
      </c>
      <c r="F12" s="55" t="s">
        <v>112</v>
      </c>
      <c r="G12" s="51">
        <v>90</v>
      </c>
      <c r="H12" s="51"/>
      <c r="I12" s="51">
        <v>90</v>
      </c>
      <c r="J12" s="52">
        <v>60</v>
      </c>
      <c r="K12" s="52">
        <f>I12-J12</f>
        <v>30</v>
      </c>
      <c r="L12" s="53">
        <f>IF(I12&gt;=J12,1)</f>
        <v>1</v>
      </c>
      <c r="M12" s="52"/>
    </row>
    <row r="13" spans="1:13" s="54" customFormat="1" ht="39" customHeight="1" x14ac:dyDescent="0.25">
      <c r="A13" s="46">
        <v>3</v>
      </c>
      <c r="B13" s="77"/>
      <c r="C13" s="78"/>
      <c r="D13" s="16"/>
      <c r="E13" s="81"/>
      <c r="F13" s="81"/>
      <c r="G13" s="51"/>
      <c r="H13" s="51"/>
      <c r="I13" s="51"/>
      <c r="J13" s="52"/>
      <c r="K13" s="52"/>
      <c r="L13" s="53"/>
      <c r="M13" s="49"/>
    </row>
    <row r="14" spans="1:13" s="54" customFormat="1" ht="42" customHeight="1" x14ac:dyDescent="0.25">
      <c r="A14" s="46">
        <v>4</v>
      </c>
      <c r="B14" s="77"/>
      <c r="C14" s="78"/>
      <c r="D14" s="16"/>
      <c r="E14" s="50"/>
      <c r="F14" s="50"/>
      <c r="G14" s="51"/>
      <c r="H14" s="51"/>
      <c r="I14" s="51"/>
      <c r="J14" s="52"/>
      <c r="K14" s="52"/>
      <c r="L14" s="53"/>
      <c r="M14" s="49"/>
    </row>
    <row r="15" spans="1:13" s="54" customFormat="1" ht="40.5" customHeight="1" x14ac:dyDescent="0.25">
      <c r="A15" s="46">
        <v>5</v>
      </c>
      <c r="B15" s="77"/>
      <c r="C15" s="78"/>
      <c r="D15" s="16"/>
      <c r="E15" s="50"/>
      <c r="F15" s="50"/>
      <c r="G15" s="51"/>
      <c r="H15" s="51"/>
      <c r="I15" s="51"/>
      <c r="J15" s="52"/>
      <c r="K15" s="52"/>
      <c r="L15" s="53"/>
      <c r="M15" s="49"/>
    </row>
    <row r="16" spans="1:13" s="54" customFormat="1" ht="52.5" customHeight="1" x14ac:dyDescent="0.25">
      <c r="A16" s="46">
        <v>6</v>
      </c>
      <c r="B16" s="77"/>
      <c r="C16" s="78"/>
      <c r="D16" s="16"/>
      <c r="E16" s="50"/>
      <c r="F16" s="50"/>
      <c r="G16" s="51"/>
      <c r="H16" s="51"/>
      <c r="I16" s="51"/>
      <c r="J16" s="52"/>
      <c r="K16" s="52"/>
      <c r="L16" s="53"/>
      <c r="M16" s="49"/>
    </row>
    <row r="17" spans="1:13" s="54" customFormat="1" ht="49.5" customHeight="1" x14ac:dyDescent="0.25">
      <c r="A17" s="46">
        <v>7</v>
      </c>
      <c r="B17" s="77"/>
      <c r="C17" s="78"/>
      <c r="D17" s="16"/>
      <c r="E17" s="82"/>
      <c r="F17" s="50"/>
      <c r="G17" s="51"/>
      <c r="H17" s="51"/>
      <c r="I17" s="51"/>
      <c r="J17" s="52"/>
      <c r="K17" s="52"/>
      <c r="L17" s="53"/>
      <c r="M17" s="49"/>
    </row>
    <row r="18" spans="1:13" s="54" customFormat="1" ht="65.25" customHeight="1" x14ac:dyDescent="0.25">
      <c r="A18" s="46">
        <v>8</v>
      </c>
      <c r="B18" s="77"/>
      <c r="C18" s="78"/>
      <c r="D18" s="16"/>
      <c r="E18" s="50"/>
      <c r="F18" s="50"/>
      <c r="G18" s="51"/>
      <c r="H18" s="51"/>
      <c r="I18" s="51"/>
      <c r="J18" s="52"/>
      <c r="K18" s="52"/>
      <c r="L18" s="53"/>
      <c r="M18" s="49"/>
    </row>
    <row r="19" spans="1:13" s="54" customFormat="1" ht="68.25" customHeight="1" x14ac:dyDescent="0.25">
      <c r="A19" s="46">
        <v>9</v>
      </c>
      <c r="B19" s="77"/>
      <c r="C19" s="78"/>
      <c r="D19" s="16"/>
      <c r="E19" s="50"/>
      <c r="F19" s="50"/>
      <c r="G19" s="51"/>
      <c r="H19" s="51"/>
      <c r="I19" s="51"/>
      <c r="J19" s="52"/>
      <c r="K19" s="52"/>
      <c r="L19" s="53"/>
      <c r="M19" s="49"/>
    </row>
    <row r="20" spans="1:13" s="54" customFormat="1" ht="97.5" customHeight="1" x14ac:dyDescent="0.25">
      <c r="A20" s="46">
        <v>10</v>
      </c>
      <c r="B20" s="77"/>
      <c r="C20" s="78"/>
      <c r="D20" s="16"/>
      <c r="E20" s="50"/>
      <c r="F20" s="50"/>
      <c r="G20" s="51"/>
      <c r="H20" s="51"/>
      <c r="I20" s="51"/>
      <c r="J20" s="52"/>
      <c r="K20" s="52"/>
      <c r="L20" s="53"/>
      <c r="M20" s="49"/>
    </row>
    <row r="21" spans="1:13" s="54" customFormat="1" ht="77.25" customHeight="1" x14ac:dyDescent="0.25">
      <c r="A21" s="46">
        <v>11</v>
      </c>
      <c r="B21" s="77"/>
      <c r="C21" s="78"/>
      <c r="D21" s="16"/>
      <c r="E21" s="50"/>
      <c r="F21" s="50"/>
      <c r="G21" s="51"/>
      <c r="H21" s="51"/>
      <c r="I21" s="51"/>
      <c r="J21" s="52"/>
      <c r="K21" s="52"/>
      <c r="L21" s="53"/>
      <c r="M21" s="49"/>
    </row>
    <row r="22" spans="1:13" s="54" customFormat="1" ht="57" customHeight="1" x14ac:dyDescent="0.25">
      <c r="A22" s="46">
        <v>12</v>
      </c>
      <c r="B22" s="77"/>
      <c r="C22" s="78"/>
      <c r="D22" s="16"/>
      <c r="E22" s="50"/>
      <c r="F22" s="83"/>
      <c r="G22" s="51"/>
      <c r="H22" s="51"/>
      <c r="I22" s="51"/>
      <c r="J22" s="52"/>
      <c r="K22" s="52"/>
      <c r="L22" s="53"/>
      <c r="M22" s="49"/>
    </row>
    <row r="23" spans="1:13" s="54" customFormat="1" ht="54.6" customHeight="1" x14ac:dyDescent="0.25">
      <c r="A23" s="46">
        <v>13</v>
      </c>
      <c r="B23" s="77"/>
      <c r="C23" s="78"/>
      <c r="D23" s="56"/>
      <c r="E23" s="84"/>
      <c r="F23" s="50"/>
      <c r="G23" s="51"/>
      <c r="H23" s="51"/>
      <c r="I23" s="51"/>
      <c r="J23" s="52"/>
      <c r="K23" s="52"/>
      <c r="L23" s="53"/>
      <c r="M23" s="49"/>
    </row>
    <row r="24" spans="1:13" s="54" customFormat="1" ht="63.75" customHeight="1" x14ac:dyDescent="0.25">
      <c r="A24" s="46">
        <v>14</v>
      </c>
      <c r="B24" s="79"/>
      <c r="C24" s="80"/>
      <c r="D24" s="16"/>
      <c r="E24" s="50"/>
      <c r="F24" s="50"/>
      <c r="G24" s="51"/>
      <c r="H24" s="51"/>
      <c r="I24" s="51"/>
      <c r="J24" s="52"/>
      <c r="K24" s="52"/>
      <c r="L24" s="53"/>
      <c r="M24" s="49"/>
    </row>
    <row r="25" spans="1:13" s="54" customFormat="1" ht="81.599999999999994" customHeight="1" x14ac:dyDescent="0.25">
      <c r="A25" s="46">
        <v>15</v>
      </c>
      <c r="B25" s="77"/>
      <c r="C25" s="78"/>
      <c r="D25" s="16"/>
      <c r="E25" s="50"/>
      <c r="F25" s="50"/>
      <c r="G25" s="51"/>
      <c r="H25" s="51"/>
      <c r="I25" s="51"/>
      <c r="J25" s="52"/>
      <c r="K25" s="52"/>
      <c r="L25" s="53"/>
      <c r="M25" s="49"/>
    </row>
    <row r="26" spans="1:13" s="54" customFormat="1" ht="65.25" customHeight="1" x14ac:dyDescent="0.25">
      <c r="A26" s="46">
        <v>16</v>
      </c>
      <c r="B26" s="77"/>
      <c r="C26" s="78"/>
      <c r="D26" s="16"/>
      <c r="E26" s="50"/>
      <c r="F26" s="50"/>
      <c r="G26" s="51"/>
      <c r="H26" s="51"/>
      <c r="I26" s="51"/>
      <c r="J26" s="52"/>
      <c r="K26" s="52"/>
      <c r="L26" s="53"/>
      <c r="M26" s="49"/>
    </row>
    <row r="27" spans="1:13" s="54" customFormat="1" ht="52.5" customHeight="1" x14ac:dyDescent="0.25">
      <c r="A27" s="46">
        <v>17</v>
      </c>
      <c r="B27" s="77"/>
      <c r="C27" s="78"/>
      <c r="D27" s="16"/>
      <c r="E27" s="50"/>
      <c r="F27" s="50"/>
      <c r="G27" s="51"/>
      <c r="H27" s="51"/>
      <c r="I27" s="51"/>
      <c r="J27" s="52"/>
      <c r="K27" s="52"/>
      <c r="L27" s="53"/>
      <c r="M27" s="49"/>
    </row>
    <row r="28" spans="1:13" s="54" customFormat="1" ht="54.75" customHeight="1" x14ac:dyDescent="0.25">
      <c r="A28" s="46">
        <v>18</v>
      </c>
      <c r="B28" s="77"/>
      <c r="C28" s="78"/>
      <c r="D28" s="16"/>
      <c r="E28" s="50"/>
      <c r="F28" s="50"/>
      <c r="G28" s="51"/>
      <c r="H28" s="51"/>
      <c r="I28" s="51"/>
      <c r="J28" s="52"/>
      <c r="K28" s="52"/>
      <c r="L28" s="53"/>
      <c r="M28" s="49"/>
    </row>
    <row r="29" spans="1:13" s="54" customFormat="1" ht="66.75" customHeight="1" x14ac:dyDescent="0.25">
      <c r="A29" s="46">
        <v>19</v>
      </c>
      <c r="B29" s="77"/>
      <c r="C29" s="78"/>
      <c r="D29" s="16"/>
      <c r="E29" s="50"/>
      <c r="F29" s="50"/>
      <c r="G29" s="51"/>
      <c r="H29" s="51"/>
      <c r="I29" s="51"/>
      <c r="J29" s="52"/>
      <c r="K29" s="52"/>
      <c r="L29" s="53"/>
      <c r="M29" s="49"/>
    </row>
    <row r="30" spans="1:13" s="54" customFormat="1" ht="55.5" customHeight="1" x14ac:dyDescent="0.25">
      <c r="A30" s="46">
        <v>20</v>
      </c>
      <c r="B30" s="77"/>
      <c r="C30" s="78"/>
      <c r="D30" s="16"/>
      <c r="E30" s="50"/>
      <c r="F30" s="50"/>
      <c r="G30" s="51"/>
      <c r="H30" s="51"/>
      <c r="I30" s="51"/>
      <c r="J30" s="52"/>
      <c r="K30" s="52"/>
      <c r="L30" s="53"/>
      <c r="M30" s="49"/>
    </row>
    <row r="31" spans="1:13" s="54" customFormat="1" ht="44.25" customHeight="1" x14ac:dyDescent="0.25">
      <c r="A31" s="46">
        <v>21</v>
      </c>
      <c r="B31" s="77"/>
      <c r="C31" s="78"/>
      <c r="D31" s="16"/>
      <c r="E31" s="50"/>
      <c r="F31" s="50"/>
      <c r="G31" s="51"/>
      <c r="H31" s="51"/>
      <c r="I31" s="51"/>
      <c r="J31" s="52"/>
      <c r="K31" s="52"/>
      <c r="L31" s="53"/>
      <c r="M31" s="49"/>
    </row>
    <row r="32" spans="1:13" s="54" customFormat="1" ht="33" customHeight="1" x14ac:dyDescent="0.25">
      <c r="A32" s="46">
        <v>22</v>
      </c>
      <c r="B32" s="77"/>
      <c r="C32" s="78"/>
      <c r="D32" s="16"/>
      <c r="E32" s="50"/>
      <c r="F32" s="50"/>
      <c r="G32" s="51"/>
      <c r="H32" s="51"/>
      <c r="I32" s="51"/>
      <c r="J32" s="52"/>
      <c r="K32" s="52"/>
      <c r="L32" s="53"/>
      <c r="M32" s="49"/>
    </row>
    <row r="33" spans="1:13" s="54" customFormat="1" ht="63" customHeight="1" x14ac:dyDescent="0.25">
      <c r="A33" s="46">
        <v>23</v>
      </c>
      <c r="B33" s="77"/>
      <c r="C33" s="78"/>
      <c r="D33" s="16"/>
      <c r="E33" s="50"/>
      <c r="F33" s="50"/>
      <c r="G33" s="51"/>
      <c r="H33" s="51"/>
      <c r="I33" s="51"/>
      <c r="J33" s="52"/>
      <c r="K33" s="52"/>
      <c r="L33" s="53"/>
      <c r="M33" s="49"/>
    </row>
    <row r="34" spans="1:13" s="54" customFormat="1" ht="42.75" customHeight="1" x14ac:dyDescent="0.25">
      <c r="A34" s="46">
        <v>24</v>
      </c>
      <c r="B34" s="77"/>
      <c r="C34" s="78"/>
      <c r="D34" s="16"/>
      <c r="E34" s="50"/>
      <c r="F34" s="50"/>
      <c r="G34" s="51"/>
      <c r="H34" s="51"/>
      <c r="I34" s="51"/>
      <c r="J34" s="52"/>
      <c r="K34" s="52"/>
      <c r="L34" s="53"/>
      <c r="M34" s="49"/>
    </row>
    <row r="35" spans="1:13" s="54" customFormat="1" ht="57" customHeight="1" x14ac:dyDescent="0.25">
      <c r="A35" s="46">
        <v>25</v>
      </c>
      <c r="B35" s="77"/>
      <c r="C35" s="78"/>
      <c r="D35" s="16"/>
      <c r="E35" s="50"/>
      <c r="F35" s="50"/>
      <c r="G35" s="51"/>
      <c r="H35" s="51"/>
      <c r="I35" s="51"/>
      <c r="J35" s="52"/>
      <c r="K35" s="52"/>
      <c r="L35" s="53"/>
      <c r="M35" s="49"/>
    </row>
    <row r="36" spans="1:13" s="54" customFormat="1" ht="33" customHeight="1" x14ac:dyDescent="0.25">
      <c r="A36" s="46">
        <v>26</v>
      </c>
      <c r="B36" s="77"/>
      <c r="C36" s="78"/>
      <c r="D36" s="16"/>
      <c r="E36" s="50"/>
      <c r="F36" s="50"/>
      <c r="G36" s="51"/>
      <c r="H36" s="51"/>
      <c r="I36" s="51"/>
      <c r="J36" s="52"/>
      <c r="K36" s="52"/>
      <c r="L36" s="53"/>
      <c r="M36" s="49"/>
    </row>
    <row r="37" spans="1:13" s="54" customFormat="1" ht="68.25" customHeight="1" x14ac:dyDescent="0.25">
      <c r="A37" s="46">
        <v>27</v>
      </c>
      <c r="B37" s="77"/>
      <c r="C37" s="78"/>
      <c r="D37" s="16"/>
      <c r="E37" s="50"/>
      <c r="F37" s="50"/>
      <c r="G37" s="51"/>
      <c r="H37" s="51"/>
      <c r="I37" s="51"/>
      <c r="J37" s="52"/>
      <c r="K37" s="52"/>
      <c r="L37" s="53"/>
      <c r="M37" s="49"/>
    </row>
    <row r="38" spans="1:13" s="54" customFormat="1" ht="59.25" customHeight="1" x14ac:dyDescent="0.25">
      <c r="A38" s="46">
        <v>28</v>
      </c>
      <c r="B38" s="77"/>
      <c r="C38" s="78"/>
      <c r="D38" s="16"/>
      <c r="E38" s="50"/>
      <c r="F38" s="85"/>
      <c r="G38" s="51"/>
      <c r="H38" s="51"/>
      <c r="I38" s="51"/>
      <c r="J38" s="52"/>
      <c r="K38" s="52"/>
      <c r="L38" s="53"/>
      <c r="M38" s="49"/>
    </row>
    <row r="39" spans="1:13" s="54" customFormat="1" ht="52.5" customHeight="1" x14ac:dyDescent="0.3">
      <c r="A39" s="46">
        <v>29</v>
      </c>
      <c r="B39" s="47"/>
      <c r="C39" s="48"/>
      <c r="D39" s="56"/>
      <c r="E39" s="55"/>
      <c r="F39" s="83"/>
      <c r="G39" s="51"/>
      <c r="H39" s="51"/>
      <c r="I39" s="51"/>
      <c r="J39" s="52"/>
      <c r="K39" s="52"/>
      <c r="L39" s="58"/>
      <c r="M39" s="59"/>
    </row>
    <row r="40" spans="1:13" s="54" customFormat="1" ht="33" customHeight="1" x14ac:dyDescent="0.3">
      <c r="A40" s="46">
        <v>30</v>
      </c>
      <c r="B40" s="47"/>
      <c r="C40" s="48"/>
      <c r="D40" s="56"/>
      <c r="E40" s="55"/>
      <c r="F40" s="55"/>
      <c r="G40" s="51"/>
      <c r="H40" s="51"/>
      <c r="I40" s="51"/>
      <c r="J40" s="52"/>
      <c r="K40" s="52"/>
      <c r="L40" s="58"/>
      <c r="M40" s="59"/>
    </row>
    <row r="41" spans="1:13" s="54" customFormat="1" ht="33" customHeight="1" x14ac:dyDescent="0.3">
      <c r="A41" s="46">
        <v>31</v>
      </c>
      <c r="B41" s="47"/>
      <c r="C41" s="48"/>
      <c r="D41" s="56"/>
      <c r="E41" s="57"/>
      <c r="F41" s="55"/>
      <c r="G41" s="51"/>
      <c r="H41" s="51"/>
      <c r="I41" s="51"/>
      <c r="J41" s="52"/>
      <c r="K41" s="52"/>
      <c r="L41" s="58"/>
      <c r="M41" s="59"/>
    </row>
    <row r="42" spans="1:13" s="54" customFormat="1" ht="33" customHeight="1" x14ac:dyDescent="0.3">
      <c r="A42" s="46">
        <v>32</v>
      </c>
      <c r="B42" s="47"/>
      <c r="C42" s="48"/>
      <c r="D42" s="56"/>
      <c r="E42" s="57"/>
      <c r="F42" s="55"/>
      <c r="G42" s="51"/>
      <c r="H42" s="51"/>
      <c r="I42" s="51"/>
      <c r="J42" s="52"/>
      <c r="K42" s="52"/>
      <c r="L42" s="58"/>
      <c r="M42" s="59"/>
    </row>
    <row r="44" spans="1:13" s="66" customFormat="1" ht="20.25" customHeight="1" x14ac:dyDescent="0.3">
      <c r="A44" s="45"/>
      <c r="B44" s="45"/>
      <c r="C44" s="65"/>
      <c r="G44" s="188" t="s">
        <v>36</v>
      </c>
      <c r="H44" s="188"/>
      <c r="I44" s="188"/>
      <c r="J44" s="188"/>
      <c r="K44" s="188"/>
      <c r="L44" s="188"/>
      <c r="M44" s="188"/>
    </row>
    <row r="45" spans="1:13" s="66" customFormat="1" ht="20.25" customHeight="1" x14ac:dyDescent="0.3">
      <c r="A45" s="45"/>
      <c r="B45" s="45"/>
      <c r="C45" s="65"/>
      <c r="G45" s="189" t="s">
        <v>5</v>
      </c>
      <c r="H45" s="189"/>
      <c r="I45" s="189"/>
      <c r="J45" s="189"/>
      <c r="K45" s="189"/>
      <c r="L45" s="189"/>
      <c r="M45" s="189"/>
    </row>
  </sheetData>
  <mergeCells count="23">
    <mergeCell ref="J8:J9"/>
    <mergeCell ref="K8:K9"/>
    <mergeCell ref="F8:F9"/>
    <mergeCell ref="G8:G9"/>
    <mergeCell ref="B10:C10"/>
    <mergeCell ref="H8:H9"/>
    <mergeCell ref="I8:I9"/>
    <mergeCell ref="G44:M44"/>
    <mergeCell ref="G45:M45"/>
    <mergeCell ref="A1:D1"/>
    <mergeCell ref="G1:M1"/>
    <mergeCell ref="A2:D2"/>
    <mergeCell ref="G2:M2"/>
    <mergeCell ref="E3:L3"/>
    <mergeCell ref="A3:D3"/>
    <mergeCell ref="L8:L9"/>
    <mergeCell ref="M8:M9"/>
    <mergeCell ref="A5:M5"/>
    <mergeCell ref="A6:M6"/>
    <mergeCell ref="A8:A9"/>
    <mergeCell ref="B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KL dự kiến GD</vt:lpstr>
      <vt:lpstr>KIEM CHUC</vt:lpstr>
      <vt:lpstr>'KIEM CHUC'!Print_Titles</vt:lpstr>
      <vt:lpstr>'KL dự kiến GD'!Print_Titles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MSI VN</cp:lastModifiedBy>
  <cp:lastPrinted>2025-09-10T07:00:49Z</cp:lastPrinted>
  <dcterms:created xsi:type="dcterms:W3CDTF">2025-09-04T04:33:33Z</dcterms:created>
  <dcterms:modified xsi:type="dcterms:W3CDTF">2025-09-19T14:58:25Z</dcterms:modified>
</cp:coreProperties>
</file>