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defaultThemeVersion="124226"/>
  <mc:AlternateContent xmlns:mc="http://schemas.openxmlformats.org/markup-compatibility/2006">
    <mc:Choice Requires="x15">
      <x15ac:absPath xmlns:x15ac="http://schemas.microsoft.com/office/spreadsheetml/2010/11/ac" url="D:\P. TTGD-QHDN năm 2025\Đánh giá rèn luyện + Khen thưởng SV\Khen thường SV KHI năm 24-25\KHII+ năm 2025\"/>
    </mc:Choice>
  </mc:AlternateContent>
  <xr:revisionPtr revIDLastSave="0" documentId="13_ncr:1_{E315512C-A73B-4E9B-BA42-4F873990580E}" xr6:coauthVersionLast="47" xr6:coauthVersionMax="47" xr10:uidLastSave="{00000000-0000-0000-0000-000000000000}"/>
  <bookViews>
    <workbookView xWindow="-120" yWindow="-120" windowWidth="29040" windowHeight="15840" xr2:uid="{00000000-000D-0000-FFFF-FFFF00000000}"/>
  </bookViews>
  <sheets>
    <sheet name="GDN.HB.KT.NH-24-25" sheetId="10" r:id="rId1"/>
  </sheets>
  <calcPr calcId="181029"/>
</workbook>
</file>

<file path=xl/calcChain.xml><?xml version="1.0" encoding="utf-8"?>
<calcChain xmlns="http://schemas.openxmlformats.org/spreadsheetml/2006/main">
  <c r="B24" i="10" l="1"/>
  <c r="D69" i="10" l="1"/>
  <c r="C57" i="10" l="1"/>
  <c r="C53" i="10"/>
  <c r="D29" i="10"/>
  <c r="D28" i="10"/>
  <c r="D22" i="10" l="1"/>
  <c r="E22" i="10" s="1"/>
  <c r="E24" i="10"/>
  <c r="C22" i="10"/>
  <c r="E18" i="10"/>
  <c r="D53" i="10" s="1"/>
  <c r="C24" i="10"/>
  <c r="C23" i="10"/>
  <c r="C18" i="10"/>
  <c r="C17" i="10"/>
  <c r="C16" i="10"/>
  <c r="B21" i="10"/>
  <c r="D23" i="10"/>
  <c r="E23" i="10" s="1"/>
  <c r="D21" i="10" l="1"/>
  <c r="E21" i="10"/>
  <c r="C21" i="10"/>
  <c r="A53" i="10" l="1"/>
  <c r="A51" i="10"/>
  <c r="H23" i="10" l="1"/>
  <c r="C71" i="10"/>
  <c r="D70" i="10"/>
  <c r="D68" i="10"/>
  <c r="G46" i="10"/>
  <c r="E46" i="10"/>
  <c r="C46" i="10"/>
  <c r="G45" i="10"/>
  <c r="D45" i="10"/>
  <c r="E45" i="10" s="1"/>
  <c r="C45" i="10"/>
  <c r="G44" i="10"/>
  <c r="D44" i="10"/>
  <c r="E44" i="10" s="1"/>
  <c r="C44" i="10"/>
  <c r="F43" i="10"/>
  <c r="B43" i="10"/>
  <c r="G42" i="10"/>
  <c r="E42" i="10"/>
  <c r="C42" i="10"/>
  <c r="G41" i="10"/>
  <c r="D41" i="10"/>
  <c r="E41" i="10" s="1"/>
  <c r="C41" i="10"/>
  <c r="G40" i="10"/>
  <c r="D40" i="10"/>
  <c r="E40" i="10" s="1"/>
  <c r="C40" i="10"/>
  <c r="F39" i="10"/>
  <c r="B39" i="10"/>
  <c r="G38" i="10"/>
  <c r="E38" i="10"/>
  <c r="C38" i="10"/>
  <c r="G37" i="10"/>
  <c r="D37" i="10"/>
  <c r="C37" i="10"/>
  <c r="G36" i="10"/>
  <c r="D36" i="10"/>
  <c r="C36" i="10"/>
  <c r="F35" i="10"/>
  <c r="B35" i="10"/>
  <c r="G34" i="10"/>
  <c r="E34" i="10"/>
  <c r="C34" i="10"/>
  <c r="G33" i="10"/>
  <c r="D33" i="10"/>
  <c r="C33" i="10"/>
  <c r="G32" i="10"/>
  <c r="D32" i="10"/>
  <c r="C32" i="10"/>
  <c r="F31" i="10"/>
  <c r="B31" i="10"/>
  <c r="G30" i="10"/>
  <c r="E30" i="10"/>
  <c r="C30" i="10"/>
  <c r="G29" i="10"/>
  <c r="C29" i="10"/>
  <c r="G28" i="10"/>
  <c r="C28" i="10"/>
  <c r="F27" i="10"/>
  <c r="B27" i="10"/>
  <c r="G18" i="10"/>
  <c r="G17" i="10"/>
  <c r="D17" i="10"/>
  <c r="G16" i="10"/>
  <c r="D16" i="10"/>
  <c r="C51" i="10" s="1"/>
  <c r="F15" i="10"/>
  <c r="B15" i="10"/>
  <c r="B47" i="10" s="1"/>
  <c r="E17" i="10" l="1"/>
  <c r="D52" i="10" s="1"/>
  <c r="C52" i="10"/>
  <c r="D57" i="10"/>
  <c r="E33" i="10"/>
  <c r="H33" i="10" s="1"/>
  <c r="C56" i="10"/>
  <c r="E32" i="10"/>
  <c r="E31" i="10" s="1"/>
  <c r="C55" i="10"/>
  <c r="C54" i="10" s="1"/>
  <c r="D71" i="10"/>
  <c r="E16" i="10"/>
  <c r="E29" i="10"/>
  <c r="C39" i="10"/>
  <c r="H40" i="10"/>
  <c r="A52" i="10"/>
  <c r="H16" i="10"/>
  <c r="A55" i="10"/>
  <c r="E36" i="10"/>
  <c r="H36" i="10" s="1"/>
  <c r="C15" i="10"/>
  <c r="E28" i="10"/>
  <c r="G27" i="10"/>
  <c r="H38" i="10"/>
  <c r="H42" i="10"/>
  <c r="H45" i="10"/>
  <c r="F47" i="10"/>
  <c r="H34" i="10"/>
  <c r="C31" i="10"/>
  <c r="C35" i="10"/>
  <c r="D35" i="10"/>
  <c r="G39" i="10"/>
  <c r="G43" i="10"/>
  <c r="C27" i="10"/>
  <c r="H46" i="10"/>
  <c r="D15" i="10"/>
  <c r="G15" i="10"/>
  <c r="H30" i="10"/>
  <c r="G31" i="10"/>
  <c r="E37" i="10"/>
  <c r="H37" i="10" s="1"/>
  <c r="C43" i="10"/>
  <c r="G35" i="10"/>
  <c r="H41" i="10"/>
  <c r="H44" i="10"/>
  <c r="E43" i="10"/>
  <c r="H18" i="10"/>
  <c r="E39" i="10"/>
  <c r="D43" i="10"/>
  <c r="D31" i="10"/>
  <c r="D27" i="10"/>
  <c r="D39" i="10"/>
  <c r="D55" i="10" l="1"/>
  <c r="H32" i="10"/>
  <c r="H31" i="10" s="1"/>
  <c r="H29" i="10"/>
  <c r="D56" i="10"/>
  <c r="D47" i="10"/>
  <c r="C47" i="10"/>
  <c r="D51" i="10"/>
  <c r="E15" i="10"/>
  <c r="H35" i="10"/>
  <c r="H39" i="10"/>
  <c r="H17" i="10"/>
  <c r="H15" i="10" s="1"/>
  <c r="H28" i="10"/>
  <c r="E27" i="10"/>
  <c r="G53" i="10"/>
  <c r="G51" i="10"/>
  <c r="H53" i="10"/>
  <c r="C50" i="10"/>
  <c r="E35" i="10"/>
  <c r="G47" i="10"/>
  <c r="H43" i="10"/>
  <c r="E47" i="10" l="1"/>
  <c r="H27" i="10"/>
  <c r="C58" i="10"/>
  <c r="D50" i="10"/>
  <c r="G52" i="10"/>
  <c r="G54" i="10" s="1"/>
  <c r="H52" i="10"/>
  <c r="H51" i="10"/>
  <c r="H47" i="10"/>
  <c r="H54" i="10" l="1"/>
  <c r="D54" i="10"/>
  <c r="D58" i="10" s="1"/>
</calcChain>
</file>

<file path=xl/sharedStrings.xml><?xml version="1.0" encoding="utf-8"?>
<sst xmlns="http://schemas.openxmlformats.org/spreadsheetml/2006/main" count="109" uniqueCount="74">
  <si>
    <t>Xuất sắc</t>
  </si>
  <si>
    <t>Giỏi</t>
  </si>
  <si>
    <t>Khá</t>
  </si>
  <si>
    <t>TRƯỜNG CAO ĐẲNG LÝ TỰ TRỌNG</t>
  </si>
  <si>
    <t>CỘNG HÒA XÃ HỘI CHỦ NGHĨA VIỆT NAM</t>
  </si>
  <si>
    <t>THÀNH PHỐ HỒ CHÍ MINH</t>
  </si>
  <si>
    <t>Độc lập - Tự do - Hạnh phúc</t>
  </si>
  <si>
    <t xml:space="preserve">PHÒNG THANH TRA GIÁO DỤC - </t>
  </si>
  <si>
    <t>LOẠI 
HỌC BỔNG</t>
  </si>
  <si>
    <t>ĐỦ ĐIỀU KIỆN XÉT HỌC BỔNG</t>
  </si>
  <si>
    <t>PHÒNG TTGD - QHDN 
ĐỀ XUẤT THÊM CÁC TRƯỜNG HỢP SINH VIÊN ĐẠT LOẠI KHÁ CÓ ĐIỂM RÈN LUYỆN TỪ 75 ĐẾN 79</t>
  </si>
  <si>
    <t>SỐ TIỀN</t>
  </si>
  <si>
    <t>XS</t>
  </si>
  <si>
    <t>GIỎI</t>
  </si>
  <si>
    <t>KHÁ</t>
  </si>
  <si>
    <t>KHÓA 22T4</t>
  </si>
  <si>
    <t xml:space="preserve">     Không đủ 15 tín chỉ</t>
  </si>
  <si>
    <t>KHÓA 23T4</t>
  </si>
  <si>
    <t>TC</t>
  </si>
  <si>
    <t>G</t>
  </si>
  <si>
    <t>K</t>
  </si>
  <si>
    <t>CĐ</t>
  </si>
  <si>
    <t>KHÓA 23C1</t>
  </si>
  <si>
    <t>KHÓA 23C3</t>
  </si>
  <si>
    <t>KHÓA 23C8</t>
  </si>
  <si>
    <t>TỔNG CỘNG</t>
  </si>
  <si>
    <t>TRUNG CẤP</t>
  </si>
  <si>
    <t>CAO ĐẲNG</t>
  </si>
  <si>
    <t>Nguyễn Văn Chiến</t>
  </si>
  <si>
    <t>SỐ 
LƯỢNG</t>
  </si>
  <si>
    <t>DANH HIỆU</t>
  </si>
  <si>
    <t>SL</t>
  </si>
  <si>
    <t>Tổng cộng</t>
  </si>
  <si>
    <t xml:space="preserve">      - Đề nghị mức chi khen thưởng cho từng danh hiệu như sau:</t>
  </si>
  <si>
    <t>+ Sinh viên Xuất sắc:</t>
  </si>
  <si>
    <t>+ Sinh viên Giỏi:</t>
  </si>
  <si>
    <t>+ Sinh viên Khá:</t>
  </si>
  <si>
    <t>TỔNG SỐ TIỀN ĐỀ XUẤT CẤP HỌC BỔNG HK2/2023-2024</t>
  </si>
  <si>
    <t>Thành phố Hồ Chí Minh, ngày     tháng 9 năm 2024</t>
  </si>
  <si>
    <t>LOẠI HB</t>
  </si>
  <si>
    <t>SỐ LƯỢNG</t>
  </si>
  <si>
    <t xml:space="preserve">                Thống kê số suất học bổng khuyến khích học tập và số tiền đề nghị xét, cấp:</t>
  </si>
  <si>
    <t xml:space="preserve"> I. Học bổng khuyến khích học tập học kỳ 2 năm học 2024 - 2025:</t>
  </si>
  <si>
    <t>ĐẠT TIÊU CHUẨN THEO KHOẢN 1 ĐIỀU 13 QUY CHẾ CHI TIÊU NỘI BỘ NĂM 2025 (HỌC TẬP LOẠI KHÁ TRỞ LÊN, RÈN LUYỆN LOẠI TỐT TRỞ LÊN)</t>
  </si>
  <si>
    <t>Kính gửi: 
                - Hiệu trưởng Trường Cao đẳng Lý Tự Trọng Thành phố Hồ Chí Minh;
                - Trưởng phòng Kế hoạch - Tài chính.</t>
  </si>
  <si>
    <t>KÍNH TRÌNH</t>
  </si>
  <si>
    <t>THƯỜNG TRỰC HỘI ĐỒNG</t>
  </si>
  <si>
    <t>Thành phố Hồ Chí Minh, ngày 26 tháng 3 năm 2025</t>
  </si>
  <si>
    <t>KHÓA 24T4</t>
  </si>
  <si>
    <t>KHÓA 23T3 + 24T3</t>
  </si>
  <si>
    <t xml:space="preserve">      Chưa tổng kết, kính xin ý kiến chỉ đạo của Hiệu trưởng.</t>
  </si>
  <si>
    <t>KHÓA 24C1</t>
  </si>
  <si>
    <t>KHÓA 24C8</t>
  </si>
  <si>
    <t xml:space="preserve"> II. Khen thưởng danh hiệu sinh viên Xuất sắc, Giỏi, Khá năm học 2024 - 2025:</t>
  </si>
  <si>
    <t xml:space="preserve">      - Đối với khóa 22T4, 23T4 và 24T4: Các môn văn hóa không tính vào điểm trung bình chung học tập nên đề nghị vẫn khen thưởng cho sinh viên có điểm môn văn hóa dưới 5 và đạt danh hiệu năm học từ loại Khá trở lên.</t>
  </si>
  <si>
    <t xml:space="preserve">        Đề nghị mức chi khen thưởng là 500.000 đ/SV đối với 160 cán bộ lớp được cố vấn học tập đề nghị khen thưởng 02 học kỳ/năm học, cụ thể:</t>
  </si>
  <si>
    <r>
      <t>160 SV x 500.000 đồng/SV =</t>
    </r>
    <r>
      <rPr>
        <b/>
        <sz val="13"/>
        <rFont val="Times New Roman"/>
        <family val="1"/>
      </rPr>
      <t xml:space="preserve"> 80.000.000 đồng (Tám mươi triệu đồng)</t>
    </r>
  </si>
  <si>
    <r>
      <t>04 lớp x 1.000.000 đồng/lớp =</t>
    </r>
    <r>
      <rPr>
        <b/>
        <sz val="13"/>
        <rFont val="Times New Roman"/>
        <family val="1"/>
      </rPr>
      <t xml:space="preserve"> 4.000.000 đồng (Bốn triệu đồng)</t>
    </r>
  </si>
  <si>
    <t xml:space="preserve"> III. Khen thưởng cán bộ lớp tích cực năm học 2024 - 2025:</t>
  </si>
  <si>
    <t xml:space="preserve"> IV. Khen thưởng Tập thể lớp sinh viên Tiên tiến năm học 2024 - 2025:</t>
  </si>
  <si>
    <t xml:space="preserve">        Năm học 2024 - 2025, có 04 lớp đủ tiêu chuẩn đạt danh hiệu "Lớp sinh viên Tiên tiến". Đề nghị mức chi khen thưởng là 1.000.000 đồng/lớp, cụ thể:</t>
  </si>
  <si>
    <t xml:space="preserve">        Kính đề nghị Hội đồng cho ý kiến chỉ đạo.
        Trân trọng./.</t>
  </si>
  <si>
    <t>đồng/SV</t>
  </si>
  <si>
    <t>SỐ TIỀN (đồng)</t>
  </si>
  <si>
    <t>SỐ TIỀN (Đồng)</t>
  </si>
  <si>
    <t>CÔNG TÁC SINH VIÊN</t>
  </si>
  <si>
    <t xml:space="preserve">         Căn cứ Quyết định số 772/QĐ-LTT-KHTC ngày 21 tháng 11 năm 2024 của Trường Cao đẳng Lý Tự Trọng Thành phố Hồ Chí Minh về việc ban hành Quy chế chi tiêu nội bộ năm 2025;
         Căn cứ Quyết định số 339/QĐ-LTT-TTGD ngày 19 tháng 6 năm 2024 của Trường Cao đẳng Lý Tự Trọng Thành phố Hồ Chí Minh về ban hành Quy chế công tác sinh viên;         
         Theo thống nhất của Trưởng phòng Kế hoạch - Tài chính về việc không xét, cấp học bổng khuyến khích học tập và khen thưởng các danh hiệu đối với sinh viên các lớp bậc liên thông, vừa học vừa làm (mã số C2, T5);
         Thường trực Hội đồng Khen thưởng - Kỷ luật sinh viên năm học 2024 - 2025 kính trình Hiệu trưởng, Trưởng phòng Kế hoạch - Tài chính về việc xét cấp học bổng khuyến khích học tập học kỳ 2 và khen thưởng danh hiệu năm học 2024 - 2025 cho cá nhân, tập thể đạt thành tích tốt, cụ thể như sau:</t>
  </si>
  <si>
    <r>
      <t>TỜ TRÌNH
Về xét cấp học bổng khuyến khích học tập</t>
    </r>
    <r>
      <rPr>
        <b/>
        <sz val="12.5"/>
        <rFont val="Times New Roman"/>
        <family val="1"/>
      </rPr>
      <t xml:space="preserve"> học kỳ 2 và khen thưởng năm học 2024 - 2025</t>
    </r>
  </si>
  <si>
    <t>Q. HIỆU TRƯỞNG</t>
  </si>
  <si>
    <t>TP. KH - TC</t>
  </si>
  <si>
    <t>Nguyễn Kính</t>
  </si>
  <si>
    <t>TS. Đinh Văn Đệ</t>
  </si>
  <si>
    <t xml:space="preserve">      - Các khóa không đ</t>
  </si>
  <si>
    <t>Thành phố Hồ Chí Minh, ngày 26 tháng 9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</si>
</sst>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 #,##0\ _₫_-;\-* #,##0\ _₫_-;_-* &quot;-&quot;??\ _₫_-;_-@_-"/>
    <numFmt numFmtId="165" formatCode="_(* #,##0_);_(* \(#,##0\);_(* &quot;-&quot;??_);_(@_)"/>
    <numFmt numFmtId="166" formatCode="#,##0_ ;\-#,##0\ "/>
    <numFmt numFmtId="167" formatCode="_(* #,##0.0_);_(* \(#,##0.0\);_(* &quot;-&quot;??_);_(@_)"/>
  </numFmts>
  <fonts count="23" x14ac:knownFonts="1">
    <font>
      <sz val="10"/>
      <name val="Tahoma"/>
    </font>
    <font>
      <b/>
      <sz val="14"/>
      <name val="Times New Roman"/>
      <family val="1"/>
    </font>
    <font>
      <sz val="10"/>
      <name val="Tahoma"/>
      <family val="2"/>
    </font>
    <font>
      <sz val="12"/>
      <name val="Times New Roman"/>
      <family val="1"/>
    </font>
    <font>
      <b/>
      <sz val="12"/>
      <name val="Times New Roman"/>
      <family val="1"/>
    </font>
    <font>
      <sz val="10"/>
      <name val="Tahoma"/>
      <family val="2"/>
    </font>
    <font>
      <sz val="12"/>
      <color theme="0"/>
      <name val="Times New Roman"/>
      <family val="1"/>
    </font>
    <font>
      <b/>
      <sz val="13"/>
      <name val="Times New Roman"/>
      <family val="1"/>
    </font>
    <font>
      <i/>
      <sz val="14"/>
      <name val="Times New Roman"/>
      <family val="1"/>
    </font>
    <font>
      <i/>
      <sz val="12"/>
      <name val="Times New Roman"/>
      <family val="1"/>
    </font>
    <font>
      <b/>
      <sz val="12.5"/>
      <name val="Times New Roman"/>
      <family val="1"/>
    </font>
    <font>
      <vertAlign val="superscript"/>
      <sz val="12"/>
      <name val="Times New Roman"/>
      <family val="1"/>
    </font>
    <font>
      <sz val="14"/>
      <name val="Times New Roman"/>
      <family val="1"/>
    </font>
    <font>
      <sz val="13"/>
      <name val="Times New Roman"/>
      <family val="1"/>
    </font>
    <font>
      <b/>
      <sz val="11"/>
      <name val="Times New Roman"/>
      <family val="1"/>
    </font>
    <font>
      <b/>
      <sz val="12"/>
      <color theme="0"/>
      <name val="Times New Roman"/>
      <family val="1"/>
    </font>
    <font>
      <b/>
      <i/>
      <sz val="12"/>
      <name val="Times New Roman"/>
      <family val="1"/>
    </font>
    <font>
      <sz val="14"/>
      <color theme="0"/>
      <name val="Times New Roman"/>
      <family val="1"/>
    </font>
    <font>
      <b/>
      <sz val="12"/>
      <color indexed="8"/>
      <name val="Times New Roman"/>
      <family val="1"/>
    </font>
    <font>
      <b/>
      <i/>
      <sz val="13"/>
      <name val="Times New Roman"/>
      <family val="1"/>
    </font>
    <font>
      <b/>
      <sz val="11"/>
      <color theme="0"/>
      <name val="Times New Roman"/>
      <family val="1"/>
    </font>
    <font>
      <sz val="13"/>
      <color theme="0"/>
      <name val="Times New Roman"/>
      <family val="1"/>
    </font>
    <font>
      <sz val="11"/>
      <color indexed="8"/>
      <name val="Calibri"/>
      <family val="2"/>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s>
  <cellStyleXfs count="4">
    <xf numFmtId="0" fontId="0" fillId="0" borderId="0"/>
    <xf numFmtId="43" fontId="2" fillId="0" borderId="0" applyFont="0" applyFill="0" applyBorder="0" applyAlignment="0" applyProtection="0"/>
    <xf numFmtId="0" fontId="5" fillId="0" borderId="0"/>
    <xf numFmtId="0" fontId="22" fillId="0" borderId="0"/>
  </cellStyleXfs>
  <cellXfs count="142">
    <xf numFmtId="0" fontId="0" fillId="0" borderId="0" xfId="0"/>
    <xf numFmtId="164" fontId="6" fillId="0" borderId="0" xfId="1" applyNumberFormat="1" applyFont="1" applyAlignment="1">
      <alignment vertical="center"/>
    </xf>
    <xf numFmtId="0" fontId="6" fillId="0" borderId="0" xfId="0" applyFont="1" applyAlignment="1">
      <alignment vertical="center"/>
    </xf>
    <xf numFmtId="0" fontId="3" fillId="0" borderId="0" xfId="0" applyFont="1" applyAlignment="1">
      <alignment vertical="center"/>
    </xf>
    <xf numFmtId="0" fontId="8" fillId="0" borderId="0" xfId="0" applyFont="1" applyAlignment="1">
      <alignment vertical="center" wrapText="1"/>
    </xf>
    <xf numFmtId="0" fontId="9" fillId="0" borderId="0" xfId="0" applyFont="1" applyAlignment="1">
      <alignment vertical="center" wrapText="1"/>
    </xf>
    <xf numFmtId="0" fontId="8" fillId="0" borderId="0" xfId="0" applyFont="1" applyAlignment="1">
      <alignment horizontal="center" vertical="center" wrapText="1"/>
    </xf>
    <xf numFmtId="0" fontId="3" fillId="0" borderId="0" xfId="0" applyFont="1" applyAlignment="1">
      <alignment horizontal="right" vertical="center"/>
    </xf>
    <xf numFmtId="165" fontId="3" fillId="0" borderId="0" xfId="1" applyNumberFormat="1" applyFont="1" applyAlignment="1">
      <alignment horizontal="center" vertical="center"/>
    </xf>
    <xf numFmtId="0" fontId="8" fillId="0" borderId="0" xfId="0" applyFont="1" applyAlignment="1">
      <alignment horizontal="right" vertical="center"/>
    </xf>
    <xf numFmtId="0" fontId="11" fillId="0" borderId="0" xfId="0" applyFont="1" applyAlignment="1">
      <alignment horizontal="center" vertical="center"/>
    </xf>
    <xf numFmtId="0" fontId="11" fillId="0" borderId="0" xfId="0" applyFont="1" applyAlignment="1">
      <alignment horizontal="right" vertical="center"/>
    </xf>
    <xf numFmtId="165" fontId="11" fillId="0" borderId="0" xfId="1" applyNumberFormat="1"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wrapText="1"/>
    </xf>
    <xf numFmtId="0" fontId="14" fillId="0" borderId="7" xfId="0" applyFont="1" applyBorder="1" applyAlignment="1">
      <alignment horizontal="center" vertical="top" wrapText="1"/>
    </xf>
    <xf numFmtId="165" fontId="14" fillId="0" borderId="7" xfId="1" applyNumberFormat="1" applyFont="1" applyFill="1" applyBorder="1" applyAlignment="1">
      <alignment horizontal="center" vertical="top" wrapText="1"/>
    </xf>
    <xf numFmtId="0" fontId="4" fillId="3" borderId="7" xfId="0" applyFont="1" applyFill="1" applyBorder="1" applyAlignment="1">
      <alignment horizontal="left" vertical="center"/>
    </xf>
    <xf numFmtId="0" fontId="4" fillId="3" borderId="7" xfId="0" applyFont="1" applyFill="1" applyBorder="1" applyAlignment="1">
      <alignment horizontal="center" vertical="center"/>
    </xf>
    <xf numFmtId="164" fontId="4" fillId="3" borderId="7" xfId="1" applyNumberFormat="1" applyFont="1" applyFill="1" applyBorder="1" applyAlignment="1">
      <alignment horizontal="center" vertical="center"/>
    </xf>
    <xf numFmtId="0" fontId="3" fillId="3" borderId="0" xfId="0" applyFont="1" applyFill="1" applyAlignment="1">
      <alignment vertical="center"/>
    </xf>
    <xf numFmtId="0" fontId="4" fillId="0" borderId="7" xfId="0" applyFont="1" applyBorder="1" applyAlignment="1">
      <alignment horizontal="center" vertical="center"/>
    </xf>
    <xf numFmtId="0" fontId="3" fillId="0" borderId="7" xfId="0" applyFont="1" applyBorder="1" applyAlignment="1">
      <alignment horizontal="center" vertical="center"/>
    </xf>
    <xf numFmtId="3" fontId="3" fillId="0" borderId="7" xfId="0" applyNumberFormat="1" applyFont="1" applyBorder="1" applyAlignment="1">
      <alignment horizontal="right" vertical="center"/>
    </xf>
    <xf numFmtId="165" fontId="3" fillId="0" borderId="7" xfId="1" applyNumberFormat="1" applyFont="1" applyFill="1" applyBorder="1" applyAlignment="1">
      <alignment vertical="center"/>
    </xf>
    <xf numFmtId="165" fontId="3" fillId="0" borderId="4" xfId="1" applyNumberFormat="1" applyFont="1" applyFill="1" applyBorder="1" applyAlignment="1">
      <alignment vertical="center"/>
    </xf>
    <xf numFmtId="165" fontId="3" fillId="0" borderId="8" xfId="1" applyNumberFormat="1" applyFont="1" applyFill="1" applyBorder="1" applyAlignment="1">
      <alignment vertical="center"/>
    </xf>
    <xf numFmtId="165" fontId="3" fillId="0" borderId="5" xfId="1" applyNumberFormat="1" applyFont="1" applyFill="1" applyBorder="1" applyAlignment="1">
      <alignment vertical="center"/>
    </xf>
    <xf numFmtId="165" fontId="3" fillId="0" borderId="7" xfId="0" applyNumberFormat="1" applyFont="1" applyBorder="1" applyAlignment="1">
      <alignment horizontal="right" vertical="center"/>
    </xf>
    <xf numFmtId="0" fontId="3" fillId="2" borderId="0" xfId="0" applyFont="1" applyFill="1" applyAlignment="1">
      <alignment vertical="center"/>
    </xf>
    <xf numFmtId="0" fontId="4" fillId="0" borderId="9" xfId="0" applyFont="1" applyBorder="1" applyAlignment="1">
      <alignment horizontal="center" vertical="center"/>
    </xf>
    <xf numFmtId="164" fontId="4" fillId="0" borderId="9" xfId="1" applyNumberFormat="1" applyFont="1" applyFill="1" applyBorder="1" applyAlignment="1">
      <alignment horizontal="center" vertical="center"/>
    </xf>
    <xf numFmtId="166" fontId="4" fillId="0" borderId="9" xfId="1" applyNumberFormat="1" applyFont="1" applyFill="1" applyBorder="1" applyAlignment="1">
      <alignment horizontal="center" vertical="center"/>
    </xf>
    <xf numFmtId="0" fontId="4" fillId="3" borderId="7" xfId="0" applyFont="1" applyFill="1" applyBorder="1" applyAlignment="1">
      <alignment horizontal="center" vertical="center" wrapText="1"/>
    </xf>
    <xf numFmtId="3" fontId="4" fillId="3" borderId="7" xfId="0" applyNumberFormat="1" applyFont="1" applyFill="1" applyBorder="1" applyAlignment="1">
      <alignment horizontal="center" vertical="center"/>
    </xf>
    <xf numFmtId="0" fontId="4" fillId="0" borderId="0" xfId="0" applyFont="1" applyAlignment="1">
      <alignment vertical="center"/>
    </xf>
    <xf numFmtId="0" fontId="15" fillId="0" borderId="0" xfId="0" applyFont="1" applyAlignment="1">
      <alignment horizontal="center" vertical="center"/>
    </xf>
    <xf numFmtId="3" fontId="3" fillId="0" borderId="7" xfId="0" applyNumberFormat="1" applyFont="1" applyBorder="1" applyAlignment="1">
      <alignment horizontal="center" vertical="center"/>
    </xf>
    <xf numFmtId="3" fontId="6" fillId="0" borderId="0" xfId="0" applyNumberFormat="1" applyFont="1" applyAlignment="1">
      <alignment vertical="center"/>
    </xf>
    <xf numFmtId="0" fontId="15" fillId="0" borderId="0" xfId="0" applyFont="1" applyAlignment="1">
      <alignment vertical="center"/>
    </xf>
    <xf numFmtId="3" fontId="15" fillId="0" borderId="0" xfId="0" applyNumberFormat="1" applyFont="1" applyAlignment="1">
      <alignment vertical="center"/>
    </xf>
    <xf numFmtId="0" fontId="16" fillId="0" borderId="0" xfId="0" applyFont="1" applyAlignment="1">
      <alignment vertical="center"/>
    </xf>
    <xf numFmtId="0" fontId="16" fillId="0" borderId="0" xfId="0" applyFont="1" applyAlignment="1">
      <alignment horizontal="center" vertical="center"/>
    </xf>
    <xf numFmtId="0" fontId="17" fillId="0" borderId="0" xfId="0" applyFont="1" applyAlignment="1">
      <alignment vertical="center"/>
    </xf>
    <xf numFmtId="0" fontId="12" fillId="0" borderId="0" xfId="0" applyFont="1" applyAlignment="1">
      <alignment vertical="center"/>
    </xf>
    <xf numFmtId="0" fontId="18" fillId="0" borderId="0" xfId="0" applyFont="1" applyAlignment="1">
      <alignment horizontal="center" vertical="center" wrapText="1"/>
    </xf>
    <xf numFmtId="0" fontId="3" fillId="0" borderId="0" xfId="0" applyFont="1" applyAlignment="1">
      <alignment horizontal="center" vertical="center"/>
    </xf>
    <xf numFmtId="0" fontId="3" fillId="0" borderId="0" xfId="0" applyFont="1"/>
    <xf numFmtId="0" fontId="3" fillId="0" borderId="0" xfId="0" applyFont="1" applyAlignment="1">
      <alignment horizontal="right"/>
    </xf>
    <xf numFmtId="0" fontId="3" fillId="0" borderId="0" xfId="0" applyFont="1" applyAlignment="1">
      <alignment horizontal="center"/>
    </xf>
    <xf numFmtId="0" fontId="6" fillId="0" borderId="0" xfId="0" applyFont="1"/>
    <xf numFmtId="0" fontId="7" fillId="0" borderId="0" xfId="0" applyFont="1" applyAlignment="1">
      <alignment vertical="center"/>
    </xf>
    <xf numFmtId="0" fontId="19" fillId="0" borderId="0" xfId="0" applyFont="1" applyAlignment="1">
      <alignment vertical="center"/>
    </xf>
    <xf numFmtId="0" fontId="13" fillId="0" borderId="0" xfId="0" applyFont="1" applyAlignment="1">
      <alignment vertical="center"/>
    </xf>
    <xf numFmtId="0" fontId="13" fillId="0" borderId="0" xfId="0" quotePrefix="1" applyFont="1" applyAlignment="1">
      <alignment vertical="center"/>
    </xf>
    <xf numFmtId="3" fontId="3" fillId="0" borderId="0" xfId="0" applyNumberFormat="1" applyFont="1" applyAlignment="1">
      <alignment horizontal="right" vertical="center"/>
    </xf>
    <xf numFmtId="0" fontId="7" fillId="0" borderId="7" xfId="0" applyFont="1" applyBorder="1" applyAlignment="1">
      <alignment horizontal="center" vertical="center"/>
    </xf>
    <xf numFmtId="0" fontId="7" fillId="0" borderId="7" xfId="0" applyFont="1" applyBorder="1" applyAlignment="1">
      <alignment vertical="center"/>
    </xf>
    <xf numFmtId="0" fontId="13" fillId="0" borderId="7" xfId="0" applyFont="1" applyBorder="1" applyAlignment="1">
      <alignment vertical="center"/>
    </xf>
    <xf numFmtId="0" fontId="13" fillId="0" borderId="7" xfId="0" applyFont="1" applyBorder="1" applyAlignment="1">
      <alignment horizontal="center" vertical="center"/>
    </xf>
    <xf numFmtId="0" fontId="13" fillId="0" borderId="0" xfId="0" applyFont="1" applyAlignment="1">
      <alignment horizontal="center" vertical="center"/>
    </xf>
    <xf numFmtId="165" fontId="3" fillId="0" borderId="7" xfId="1" applyNumberFormat="1" applyFont="1" applyBorder="1" applyAlignment="1">
      <alignment horizontal="right" vertical="center"/>
    </xf>
    <xf numFmtId="165" fontId="4" fillId="3" borderId="7" xfId="1" applyNumberFormat="1" applyFont="1" applyFill="1" applyBorder="1" applyAlignment="1">
      <alignment horizontal="center" vertical="center"/>
    </xf>
    <xf numFmtId="165" fontId="13" fillId="0" borderId="7" xfId="1" applyNumberFormat="1" applyFont="1" applyBorder="1" applyAlignment="1">
      <alignment vertical="center"/>
    </xf>
    <xf numFmtId="165" fontId="7" fillId="0" borderId="7" xfId="1" applyNumberFormat="1" applyFont="1" applyBorder="1" applyAlignment="1">
      <alignment horizontal="center" vertical="center"/>
    </xf>
    <xf numFmtId="0" fontId="4" fillId="0" borderId="0" xfId="0" applyFont="1" applyAlignment="1">
      <alignment horizontal="center" vertical="center" wrapText="1"/>
    </xf>
    <xf numFmtId="165" fontId="3" fillId="0" borderId="0" xfId="1" applyNumberFormat="1" applyFont="1" applyFill="1" applyAlignment="1">
      <alignment horizontal="center" vertical="center"/>
    </xf>
    <xf numFmtId="165" fontId="11" fillId="0" borderId="0" xfId="1" applyNumberFormat="1" applyFont="1" applyFill="1" applyAlignment="1">
      <alignment horizontal="center" vertical="center"/>
    </xf>
    <xf numFmtId="165" fontId="3" fillId="0" borderId="8" xfId="1" applyNumberFormat="1" applyFont="1" applyFill="1" applyBorder="1" applyAlignment="1">
      <alignment horizontal="center" vertical="center"/>
    </xf>
    <xf numFmtId="3" fontId="4" fillId="0" borderId="7" xfId="0" applyNumberFormat="1" applyFont="1" applyBorder="1" applyAlignment="1">
      <alignment horizontal="center" vertical="center"/>
    </xf>
    <xf numFmtId="164" fontId="3" fillId="0" borderId="0" xfId="1" applyNumberFormat="1" applyFont="1" applyFill="1" applyAlignment="1">
      <alignment horizontal="center" vertical="center"/>
    </xf>
    <xf numFmtId="164" fontId="4" fillId="0" borderId="0" xfId="1" applyNumberFormat="1" applyFont="1" applyFill="1" applyAlignment="1">
      <alignment horizontal="center" vertical="center"/>
    </xf>
    <xf numFmtId="165" fontId="3" fillId="0" borderId="0" xfId="1" applyNumberFormat="1" applyFont="1" applyFill="1" applyBorder="1" applyAlignment="1">
      <alignment horizontal="center" vertical="center"/>
    </xf>
    <xf numFmtId="43" fontId="4" fillId="0" borderId="0" xfId="0" applyNumberFormat="1" applyFont="1" applyAlignment="1">
      <alignment horizontal="center" vertical="center"/>
    </xf>
    <xf numFmtId="43" fontId="3" fillId="0" borderId="0" xfId="1" applyFont="1" applyFill="1" applyBorder="1" applyAlignment="1">
      <alignment horizontal="center" vertical="center"/>
    </xf>
    <xf numFmtId="165" fontId="3" fillId="0" borderId="0" xfId="1" applyNumberFormat="1" applyFont="1" applyFill="1" applyBorder="1" applyAlignment="1">
      <alignment vertical="center" wrapText="1"/>
    </xf>
    <xf numFmtId="0" fontId="7" fillId="0" borderId="0" xfId="0" applyFont="1" applyAlignment="1">
      <alignment horizontal="center" vertical="center"/>
    </xf>
    <xf numFmtId="0" fontId="19" fillId="0" borderId="0" xfId="0" applyFont="1" applyAlignment="1">
      <alignment horizontal="center" vertical="center"/>
    </xf>
    <xf numFmtId="0" fontId="4" fillId="0" borderId="7" xfId="0" applyFont="1" applyBorder="1" applyAlignment="1">
      <alignment horizontal="center" vertical="center" wrapText="1"/>
    </xf>
    <xf numFmtId="3" fontId="4" fillId="0" borderId="7" xfId="0" applyNumberFormat="1" applyFont="1" applyBorder="1" applyAlignment="1">
      <alignment horizontal="center" vertical="center" wrapText="1"/>
    </xf>
    <xf numFmtId="0" fontId="4" fillId="0" borderId="4" xfId="0" applyFont="1" applyBorder="1" applyAlignment="1">
      <alignment vertical="center" wrapText="1"/>
    </xf>
    <xf numFmtId="3" fontId="4" fillId="0" borderId="7" xfId="0" applyNumberFormat="1" applyFont="1" applyBorder="1" applyAlignment="1">
      <alignment horizontal="right" vertical="center"/>
    </xf>
    <xf numFmtId="0" fontId="3" fillId="0" borderId="4" xfId="0" applyFont="1" applyBorder="1" applyAlignment="1">
      <alignment horizontal="center" vertical="center"/>
    </xf>
    <xf numFmtId="165" fontId="7" fillId="0" borderId="0" xfId="1" applyNumberFormat="1" applyFont="1" applyBorder="1" applyAlignment="1">
      <alignment horizontal="center" vertical="center"/>
    </xf>
    <xf numFmtId="43" fontId="4" fillId="3" borderId="7" xfId="1" applyFont="1" applyFill="1" applyBorder="1" applyAlignment="1">
      <alignment horizontal="center" vertical="center"/>
    </xf>
    <xf numFmtId="0" fontId="4" fillId="0" borderId="0" xfId="0" applyFont="1" applyAlignment="1">
      <alignment vertical="center" wrapText="1"/>
    </xf>
    <xf numFmtId="166" fontId="4" fillId="0" borderId="0" xfId="1" applyNumberFormat="1" applyFont="1" applyFill="1" applyBorder="1" applyAlignment="1">
      <alignment horizontal="center" vertical="center"/>
    </xf>
    <xf numFmtId="0" fontId="4" fillId="0" borderId="12" xfId="0" applyFont="1" applyBorder="1" applyAlignment="1">
      <alignment vertical="center"/>
    </xf>
    <xf numFmtId="3" fontId="3" fillId="0" borderId="0" xfId="0" applyNumberFormat="1" applyFont="1" applyAlignment="1">
      <alignment vertical="center"/>
    </xf>
    <xf numFmtId="164" fontId="3" fillId="0" borderId="0" xfId="0" applyNumberFormat="1" applyFont="1" applyAlignment="1">
      <alignment vertical="center"/>
    </xf>
    <xf numFmtId="165" fontId="4" fillId="0" borderId="11" xfId="0" applyNumberFormat="1" applyFont="1" applyBorder="1" applyAlignment="1">
      <alignment vertical="center"/>
    </xf>
    <xf numFmtId="0" fontId="14" fillId="0" borderId="5" xfId="0" applyFont="1" applyBorder="1" applyAlignment="1">
      <alignment horizontal="center" vertical="top" wrapText="1"/>
    </xf>
    <xf numFmtId="0" fontId="4" fillId="3" borderId="5" xfId="0" applyFont="1" applyFill="1" applyBorder="1" applyAlignment="1">
      <alignment horizontal="center" vertical="center"/>
    </xf>
    <xf numFmtId="0" fontId="3" fillId="0" borderId="5" xfId="0" applyFont="1" applyBorder="1" applyAlignment="1">
      <alignment horizontal="center" vertical="center"/>
    </xf>
    <xf numFmtId="164" fontId="4" fillId="3" borderId="5" xfId="1" applyNumberFormat="1" applyFont="1" applyFill="1" applyBorder="1" applyAlignment="1">
      <alignment horizontal="center" vertical="center"/>
    </xf>
    <xf numFmtId="0" fontId="13" fillId="0" borderId="0" xfId="0" applyFont="1" applyAlignment="1">
      <alignment horizontal="justify" vertical="justify" wrapText="1"/>
    </xf>
    <xf numFmtId="0" fontId="13" fillId="0" borderId="0" xfId="0" applyFont="1" applyAlignment="1">
      <alignment horizontal="justify" vertical="justify"/>
    </xf>
    <xf numFmtId="164" fontId="12" fillId="0" borderId="0" xfId="1" applyNumberFormat="1" applyFont="1" applyFill="1" applyAlignment="1">
      <alignment vertical="center"/>
    </xf>
    <xf numFmtId="165" fontId="3" fillId="0" borderId="0" xfId="1" applyNumberFormat="1" applyFont="1" applyAlignment="1">
      <alignment vertical="center"/>
    </xf>
    <xf numFmtId="0" fontId="3" fillId="0" borderId="7" xfId="0" quotePrefix="1" applyFont="1" applyBorder="1" applyAlignment="1">
      <alignment vertical="center" wrapText="1"/>
    </xf>
    <xf numFmtId="0" fontId="18" fillId="0" borderId="0" xfId="0" applyFont="1" applyAlignment="1">
      <alignment horizontal="center" vertical="center"/>
    </xf>
    <xf numFmtId="165" fontId="6" fillId="0" borderId="0" xfId="1" applyNumberFormat="1" applyFont="1" applyAlignment="1">
      <alignment vertical="center"/>
    </xf>
    <xf numFmtId="164" fontId="20" fillId="0" borderId="0" xfId="1" applyNumberFormat="1" applyFont="1" applyFill="1" applyAlignment="1">
      <alignment horizontal="center" vertical="center" wrapText="1"/>
    </xf>
    <xf numFmtId="165" fontId="20" fillId="0" borderId="0" xfId="1" applyNumberFormat="1" applyFont="1" applyAlignment="1">
      <alignment horizontal="center" vertical="center" wrapText="1"/>
    </xf>
    <xf numFmtId="164" fontId="15" fillId="3" borderId="0" xfId="1" applyNumberFormat="1" applyFont="1" applyFill="1" applyAlignment="1">
      <alignment vertical="center"/>
    </xf>
    <xf numFmtId="165" fontId="6" fillId="3" borderId="0" xfId="1" applyNumberFormat="1" applyFont="1" applyFill="1" applyAlignment="1">
      <alignment vertical="center"/>
    </xf>
    <xf numFmtId="164" fontId="6" fillId="0" borderId="0" xfId="1" applyNumberFormat="1" applyFont="1" applyFill="1" applyAlignment="1">
      <alignment vertical="center"/>
    </xf>
    <xf numFmtId="164" fontId="6" fillId="3" borderId="0" xfId="1" applyNumberFormat="1" applyFont="1" applyFill="1" applyAlignment="1">
      <alignment vertical="center"/>
    </xf>
    <xf numFmtId="0" fontId="6" fillId="3" borderId="0" xfId="0" applyFont="1" applyFill="1" applyAlignment="1">
      <alignment vertical="center"/>
    </xf>
    <xf numFmtId="164" fontId="15" fillId="0" borderId="0" xfId="1" applyNumberFormat="1" applyFont="1" applyFill="1" applyAlignment="1">
      <alignment vertical="center"/>
    </xf>
    <xf numFmtId="164" fontId="6" fillId="2" borderId="0" xfId="1" applyNumberFormat="1" applyFont="1" applyFill="1" applyAlignment="1">
      <alignment vertical="center"/>
    </xf>
    <xf numFmtId="165" fontId="6" fillId="2" borderId="0" xfId="1" applyNumberFormat="1" applyFont="1" applyFill="1" applyAlignment="1">
      <alignment vertical="center"/>
    </xf>
    <xf numFmtId="165" fontId="15" fillId="0" borderId="0" xfId="1" applyNumberFormat="1" applyFont="1" applyAlignment="1">
      <alignment vertical="center"/>
    </xf>
    <xf numFmtId="164" fontId="6" fillId="0" borderId="0" xfId="1" applyNumberFormat="1" applyFont="1" applyFill="1" applyBorder="1" applyAlignment="1">
      <alignment vertical="center"/>
    </xf>
    <xf numFmtId="167" fontId="6" fillId="0" borderId="0" xfId="1" applyNumberFormat="1" applyFont="1" applyFill="1" applyAlignment="1">
      <alignment vertical="center"/>
    </xf>
    <xf numFmtId="167" fontId="21" fillId="0" borderId="0" xfId="1" applyNumberFormat="1" applyFont="1" applyFill="1" applyAlignment="1">
      <alignment vertical="center"/>
    </xf>
    <xf numFmtId="165" fontId="21" fillId="0" borderId="0" xfId="1" applyNumberFormat="1" applyFont="1" applyAlignment="1">
      <alignment vertical="center"/>
    </xf>
    <xf numFmtId="165" fontId="6" fillId="0" borderId="0" xfId="1" applyNumberFormat="1" applyFont="1"/>
    <xf numFmtId="164" fontId="6" fillId="0" borderId="0" xfId="1" applyNumberFormat="1" applyFont="1"/>
    <xf numFmtId="165" fontId="13" fillId="0" borderId="0" xfId="0" applyNumberFormat="1" applyFont="1" applyAlignment="1">
      <alignment vertical="center"/>
    </xf>
    <xf numFmtId="0" fontId="4" fillId="0" borderId="0" xfId="0" applyFont="1" applyAlignment="1">
      <alignment horizontal="center" vertical="center"/>
    </xf>
    <xf numFmtId="0" fontId="13" fillId="0" borderId="0" xfId="0" applyFont="1" applyAlignment="1">
      <alignment horizontal="justify" vertical="justify" wrapText="1"/>
    </xf>
    <xf numFmtId="0" fontId="13" fillId="0" borderId="0" xfId="0" applyFont="1" applyAlignment="1">
      <alignment horizontal="justify" vertical="center" wrapText="1"/>
    </xf>
    <xf numFmtId="0" fontId="13" fillId="0" borderId="0" xfId="0" applyFont="1" applyAlignment="1">
      <alignment horizontal="justify" vertical="justify"/>
    </xf>
    <xf numFmtId="0" fontId="18" fillId="0" borderId="0" xfId="0" applyFont="1" applyAlignment="1">
      <alignment horizontal="center" vertical="center"/>
    </xf>
    <xf numFmtId="0" fontId="4" fillId="0" borderId="7" xfId="0" quotePrefix="1" applyFont="1" applyBorder="1" applyAlignment="1">
      <alignment horizontal="justify" vertical="center" wrapText="1"/>
    </xf>
    <xf numFmtId="0" fontId="14" fillId="0" borderId="1"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165" fontId="14" fillId="0" borderId="4" xfId="1" applyNumberFormat="1" applyFont="1" applyFill="1" applyBorder="1" applyAlignment="1">
      <alignment horizontal="center" vertical="top" wrapText="1"/>
    </xf>
    <xf numFmtId="165" fontId="14" fillId="0" borderId="5" xfId="1" applyNumberFormat="1" applyFont="1" applyFill="1" applyBorder="1" applyAlignment="1">
      <alignment horizontal="center" vertical="top" wrapText="1"/>
    </xf>
    <xf numFmtId="165" fontId="14" fillId="0" borderId="1" xfId="1" applyNumberFormat="1" applyFont="1" applyFill="1" applyBorder="1" applyAlignment="1">
      <alignment horizontal="center" vertical="top" wrapText="1"/>
    </xf>
    <xf numFmtId="165" fontId="14" fillId="0" borderId="6" xfId="1" applyNumberFormat="1" applyFont="1" applyFill="1" applyBorder="1" applyAlignment="1">
      <alignment horizontal="center" vertical="top" wrapText="1"/>
    </xf>
    <xf numFmtId="0" fontId="7" fillId="0" borderId="10" xfId="0" applyFont="1" applyBorder="1" applyAlignment="1">
      <alignment horizontal="left" vertical="center" wrapText="1"/>
    </xf>
    <xf numFmtId="0" fontId="4" fillId="0" borderId="0" xfId="0" applyFont="1" applyAlignment="1">
      <alignment horizontal="center" vertical="center" wrapText="1"/>
    </xf>
    <xf numFmtId="0" fontId="7" fillId="0" borderId="0" xfId="0" applyFont="1" applyAlignment="1">
      <alignment horizontal="center" vertical="center" wrapText="1"/>
    </xf>
    <xf numFmtId="0" fontId="3" fillId="0" borderId="0" xfId="0" applyFont="1" applyAlignment="1">
      <alignment horizontal="center" vertical="center" wrapText="1"/>
    </xf>
    <xf numFmtId="0" fontId="1" fillId="0" borderId="0" xfId="0" applyFont="1" applyAlignment="1">
      <alignment horizontal="center" wrapText="1"/>
    </xf>
    <xf numFmtId="0" fontId="11" fillId="0" borderId="0" xfId="0" applyFont="1" applyAlignment="1">
      <alignment horizontal="center" vertical="center"/>
    </xf>
    <xf numFmtId="0" fontId="12" fillId="0" borderId="0" xfId="0" applyFont="1" applyAlignment="1">
      <alignment horizontal="left" vertical="center" wrapText="1"/>
    </xf>
    <xf numFmtId="0" fontId="13" fillId="0" borderId="0" xfId="0" applyFont="1" applyAlignment="1">
      <alignment horizontal="justify" wrapText="1"/>
    </xf>
  </cellXfs>
  <cellStyles count="4">
    <cellStyle name="Comma" xfId="1" builtinId="3"/>
    <cellStyle name="Normal" xfId="0" builtinId="0"/>
    <cellStyle name="Normal 2" xfId="2" xr:uid="{06BB2BF9-E1CE-426A-887D-FC9A87AC0F04}"/>
    <cellStyle name="Normal 3" xfId="3" xr:uid="{2032A185-03F6-4A5F-B7E9-334C623A0351}"/>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571503</xdr:colOff>
      <xdr:row>7</xdr:row>
      <xdr:rowOff>43962</xdr:rowOff>
    </xdr:from>
    <xdr:to>
      <xdr:col>3</xdr:col>
      <xdr:colOff>652099</xdr:colOff>
      <xdr:row>7</xdr:row>
      <xdr:rowOff>43962</xdr:rowOff>
    </xdr:to>
    <xdr:sp macro="" textlink="">
      <xdr:nvSpPr>
        <xdr:cNvPr id="11" name="Line 3">
          <a:extLst>
            <a:ext uri="{FF2B5EF4-FFF2-40B4-BE49-F238E27FC236}">
              <a16:creationId xmlns:a16="http://schemas.microsoft.com/office/drawing/2014/main" id="{90169F46-45DE-4F68-9CF6-DC083C0CC13E}"/>
            </a:ext>
          </a:extLst>
        </xdr:cNvPr>
        <xdr:cNvSpPr>
          <a:spLocks noChangeShapeType="1"/>
        </xdr:cNvSpPr>
      </xdr:nvSpPr>
      <xdr:spPr bwMode="auto">
        <a:xfrm flipV="1">
          <a:off x="2835522" y="2102827"/>
          <a:ext cx="183173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txBody>
        <a:bodyPr/>
        <a:lstStyle/>
        <a:p>
          <a:endParaRPr lang="en-US"/>
        </a:p>
      </xdr:txBody>
    </xdr:sp>
    <xdr:clientData/>
  </xdr:twoCellAnchor>
  <xdr:twoCellAnchor>
    <xdr:from>
      <xdr:col>3</xdr:col>
      <xdr:colOff>754674</xdr:colOff>
      <xdr:row>2</xdr:row>
      <xdr:rowOff>7327</xdr:rowOff>
    </xdr:from>
    <xdr:to>
      <xdr:col>4</xdr:col>
      <xdr:colOff>1238251</xdr:colOff>
      <xdr:row>2</xdr:row>
      <xdr:rowOff>7327</xdr:rowOff>
    </xdr:to>
    <xdr:sp macro="" textlink="">
      <xdr:nvSpPr>
        <xdr:cNvPr id="12" name="Line 2">
          <a:extLst>
            <a:ext uri="{FF2B5EF4-FFF2-40B4-BE49-F238E27FC236}">
              <a16:creationId xmlns:a16="http://schemas.microsoft.com/office/drawing/2014/main" id="{290469EF-2988-46AB-88B6-6B6DC410088B}"/>
            </a:ext>
          </a:extLst>
        </xdr:cNvPr>
        <xdr:cNvSpPr>
          <a:spLocks noChangeShapeType="1"/>
        </xdr:cNvSpPr>
      </xdr:nvSpPr>
      <xdr:spPr bwMode="auto">
        <a:xfrm flipV="1">
          <a:off x="4769828" y="417635"/>
          <a:ext cx="196361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285751</xdr:colOff>
      <xdr:row>4</xdr:row>
      <xdr:rowOff>21980</xdr:rowOff>
    </xdr:from>
    <xdr:to>
      <xdr:col>2</xdr:col>
      <xdr:colOff>293079</xdr:colOff>
      <xdr:row>4</xdr:row>
      <xdr:rowOff>21980</xdr:rowOff>
    </xdr:to>
    <xdr:cxnSp macro="">
      <xdr:nvCxnSpPr>
        <xdr:cNvPr id="3" name="Straight Connector 2">
          <a:extLst>
            <a:ext uri="{FF2B5EF4-FFF2-40B4-BE49-F238E27FC236}">
              <a16:creationId xmlns:a16="http://schemas.microsoft.com/office/drawing/2014/main" id="{BB91C9CD-0425-476B-9FD9-FC64E17BCE5E}"/>
            </a:ext>
          </a:extLst>
        </xdr:cNvPr>
        <xdr:cNvCxnSpPr/>
      </xdr:nvCxnSpPr>
      <xdr:spPr>
        <a:xfrm>
          <a:off x="1465386" y="827942"/>
          <a:ext cx="10917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63C41E-6929-4128-93CB-782D896654AA}">
  <sheetPr>
    <tabColor rgb="FFFF0000"/>
  </sheetPr>
  <dimension ref="A1:J271"/>
  <sheetViews>
    <sheetView tabSelected="1" view="pageBreakPreview" zoomScale="120" zoomScaleNormal="130" zoomScaleSheetLayoutView="120" workbookViewId="0">
      <selection activeCell="M82" sqref="M81:M82"/>
    </sheetView>
  </sheetViews>
  <sheetFormatPr defaultColWidth="10.28515625" defaultRowHeight="15.75" x14ac:dyDescent="0.25"/>
  <cols>
    <col min="1" max="1" width="17.7109375" style="49" customWidth="1"/>
    <col min="2" max="2" width="16.28515625" style="47" customWidth="1"/>
    <col min="3" max="3" width="26.28515625" style="48" customWidth="1"/>
    <col min="4" max="4" width="22.140625" style="49" customWidth="1"/>
    <col min="5" max="5" width="29.28515625" style="47" customWidth="1"/>
    <col min="6" max="6" width="11.140625" style="49" hidden="1" customWidth="1"/>
    <col min="7" max="7" width="15.85546875" style="47" hidden="1" customWidth="1"/>
    <col min="8" max="8" width="17.5703125" style="47" hidden="1" customWidth="1"/>
    <col min="9" max="9" width="16.42578125" style="118" bestFit="1" customWidth="1"/>
    <col min="10" max="10" width="13.42578125" style="117" bestFit="1" customWidth="1"/>
    <col min="11" max="16384" width="10.28515625" style="47"/>
  </cols>
  <sheetData>
    <row r="1" spans="1:10" s="3" customFormat="1" ht="15.75" customHeight="1" x14ac:dyDescent="0.2">
      <c r="A1" s="137" t="s">
        <v>3</v>
      </c>
      <c r="B1" s="137"/>
      <c r="C1" s="137"/>
      <c r="D1" s="135" t="s">
        <v>4</v>
      </c>
      <c r="E1" s="135"/>
      <c r="F1" s="135"/>
      <c r="G1" s="135"/>
      <c r="H1" s="135"/>
      <c r="I1" s="1"/>
      <c r="J1" s="101"/>
    </row>
    <row r="2" spans="1:10" s="3" customFormat="1" ht="16.5" customHeight="1" x14ac:dyDescent="0.2">
      <c r="A2" s="137" t="s">
        <v>5</v>
      </c>
      <c r="B2" s="137"/>
      <c r="C2" s="137"/>
      <c r="D2" s="136" t="s">
        <v>6</v>
      </c>
      <c r="E2" s="136"/>
      <c r="F2" s="136"/>
      <c r="G2" s="136"/>
      <c r="H2" s="136"/>
      <c r="I2" s="1"/>
      <c r="J2" s="101"/>
    </row>
    <row r="3" spans="1:10" s="3" customFormat="1" ht="16.5" customHeight="1" x14ac:dyDescent="0.2">
      <c r="A3" s="135" t="s">
        <v>7</v>
      </c>
      <c r="B3" s="135"/>
      <c r="C3" s="135"/>
      <c r="D3" s="85"/>
      <c r="E3" s="4"/>
      <c r="F3" s="65"/>
      <c r="G3" s="4"/>
      <c r="H3" s="4"/>
      <c r="I3" s="101"/>
      <c r="J3" s="101"/>
    </row>
    <row r="4" spans="1:10" s="3" customFormat="1" ht="14.25" customHeight="1" x14ac:dyDescent="0.2">
      <c r="A4" s="135" t="s">
        <v>65</v>
      </c>
      <c r="B4" s="135"/>
      <c r="C4" s="135"/>
      <c r="D4" s="85"/>
      <c r="E4" s="5"/>
      <c r="F4" s="65"/>
      <c r="G4" s="5"/>
      <c r="H4" s="5"/>
      <c r="I4" s="101"/>
      <c r="J4" s="101"/>
    </row>
    <row r="5" spans="1:10" s="3" customFormat="1" ht="12.75" customHeight="1" x14ac:dyDescent="0.2">
      <c r="A5" s="6"/>
      <c r="B5" s="6"/>
      <c r="C5" s="7"/>
      <c r="D5" s="8"/>
      <c r="F5" s="66"/>
      <c r="H5" s="9" t="s">
        <v>38</v>
      </c>
      <c r="I5" s="101"/>
      <c r="J5" s="101"/>
    </row>
    <row r="6" spans="1:10" s="3" customFormat="1" ht="18.75" x14ac:dyDescent="0.2">
      <c r="A6" s="6"/>
      <c r="B6" s="6"/>
      <c r="C6" s="7"/>
      <c r="D6" s="8"/>
      <c r="E6" s="9" t="s">
        <v>73</v>
      </c>
      <c r="F6" s="9" t="s">
        <v>47</v>
      </c>
      <c r="G6" s="98"/>
      <c r="H6" s="1"/>
      <c r="I6" s="2"/>
      <c r="J6" s="2"/>
    </row>
    <row r="7" spans="1:10" s="3" customFormat="1" ht="42.75" customHeight="1" x14ac:dyDescent="0.3">
      <c r="A7" s="138" t="s">
        <v>67</v>
      </c>
      <c r="B7" s="138"/>
      <c r="C7" s="138"/>
      <c r="D7" s="138"/>
      <c r="E7" s="138"/>
      <c r="F7" s="138"/>
      <c r="G7" s="138"/>
      <c r="H7" s="138"/>
      <c r="I7" s="101"/>
      <c r="J7" s="101"/>
    </row>
    <row r="8" spans="1:10" s="3" customFormat="1" ht="11.25" customHeight="1" x14ac:dyDescent="0.2">
      <c r="A8" s="139"/>
      <c r="B8" s="139"/>
      <c r="C8" s="139"/>
      <c r="D8" s="139"/>
      <c r="E8" s="139"/>
      <c r="F8" s="10"/>
      <c r="G8" s="10"/>
      <c r="H8" s="10"/>
      <c r="I8" s="101"/>
      <c r="J8" s="101"/>
    </row>
    <row r="9" spans="1:10" s="3" customFormat="1" ht="54.75" customHeight="1" x14ac:dyDescent="0.2">
      <c r="A9" s="10"/>
      <c r="B9" s="140" t="s">
        <v>44</v>
      </c>
      <c r="C9" s="140"/>
      <c r="D9" s="140"/>
      <c r="E9" s="140"/>
      <c r="F9" s="140"/>
      <c r="G9" s="140"/>
      <c r="H9" s="140"/>
      <c r="I9" s="101"/>
      <c r="J9" s="101"/>
    </row>
    <row r="10" spans="1:10" s="3" customFormat="1" ht="10.5" customHeight="1" x14ac:dyDescent="0.2">
      <c r="A10" s="10"/>
      <c r="B10" s="10"/>
      <c r="C10" s="11"/>
      <c r="D10" s="12"/>
      <c r="E10" s="10"/>
      <c r="F10" s="67"/>
      <c r="G10" s="10"/>
      <c r="H10" s="10"/>
      <c r="I10" s="101"/>
      <c r="J10" s="101"/>
    </row>
    <row r="11" spans="1:10" s="3" customFormat="1" ht="171" customHeight="1" x14ac:dyDescent="0.25">
      <c r="A11" s="141" t="s">
        <v>66</v>
      </c>
      <c r="B11" s="141"/>
      <c r="C11" s="141"/>
      <c r="D11" s="141"/>
      <c r="E11" s="141"/>
      <c r="F11" s="141"/>
      <c r="G11" s="141"/>
      <c r="H11" s="141"/>
      <c r="I11" s="101"/>
      <c r="J11" s="101"/>
    </row>
    <row r="12" spans="1:10" s="3" customFormat="1" ht="19.5" customHeight="1" x14ac:dyDescent="0.2">
      <c r="A12" s="134" t="s">
        <v>42</v>
      </c>
      <c r="B12" s="134"/>
      <c r="C12" s="134"/>
      <c r="D12" s="134"/>
      <c r="E12" s="134"/>
      <c r="F12" s="134"/>
      <c r="G12" s="134"/>
      <c r="H12" s="134"/>
      <c r="I12" s="101"/>
      <c r="J12" s="101"/>
    </row>
    <row r="13" spans="1:10" s="14" customFormat="1" ht="50.25" customHeight="1" x14ac:dyDescent="0.2">
      <c r="A13" s="126" t="s">
        <v>8</v>
      </c>
      <c r="B13" s="128" t="s">
        <v>9</v>
      </c>
      <c r="C13" s="129"/>
      <c r="D13" s="130" t="s">
        <v>43</v>
      </c>
      <c r="E13" s="131"/>
      <c r="F13" s="130" t="s">
        <v>10</v>
      </c>
      <c r="G13" s="131"/>
      <c r="H13" s="132" t="s">
        <v>37</v>
      </c>
      <c r="I13" s="102"/>
      <c r="J13" s="103"/>
    </row>
    <row r="14" spans="1:10" s="14" customFormat="1" ht="17.25" customHeight="1" x14ac:dyDescent="0.2">
      <c r="A14" s="127"/>
      <c r="B14" s="15" t="s">
        <v>40</v>
      </c>
      <c r="C14" s="16" t="s">
        <v>64</v>
      </c>
      <c r="D14" s="15" t="s">
        <v>40</v>
      </c>
      <c r="E14" s="16" t="s">
        <v>64</v>
      </c>
      <c r="F14" s="91" t="s">
        <v>29</v>
      </c>
      <c r="G14" s="16" t="s">
        <v>11</v>
      </c>
      <c r="H14" s="133"/>
      <c r="I14" s="102"/>
      <c r="J14" s="103"/>
    </row>
    <row r="15" spans="1:10" s="20" customFormat="1" x14ac:dyDescent="0.2">
      <c r="A15" s="17" t="s">
        <v>15</v>
      </c>
      <c r="B15" s="18">
        <f>SUM(B16:B18)</f>
        <v>63</v>
      </c>
      <c r="C15" s="19">
        <f>SUM(C16:C18)</f>
        <v>85750000</v>
      </c>
      <c r="D15" s="18">
        <f t="shared" ref="D15" si="0">SUM(D16:D18)</f>
        <v>9</v>
      </c>
      <c r="E15" s="19">
        <f>SUM(E16:E18)</f>
        <v>18250000</v>
      </c>
      <c r="F15" s="92">
        <f t="shared" ref="F15" si="1">SUM(F16:F18)</f>
        <v>25</v>
      </c>
      <c r="G15" s="19">
        <f>SUM(G16:G18)</f>
        <v>31250000</v>
      </c>
      <c r="H15" s="19">
        <f>SUM(H16:H18)</f>
        <v>49500000</v>
      </c>
      <c r="I15" s="104" t="s">
        <v>18</v>
      </c>
      <c r="J15" s="105"/>
    </row>
    <row r="16" spans="1:10" s="3" customFormat="1" ht="18.75" customHeight="1" x14ac:dyDescent="0.2">
      <c r="A16" s="21" t="s">
        <v>12</v>
      </c>
      <c r="B16" s="22"/>
      <c r="C16" s="23">
        <f>B16*$J$16*5</f>
        <v>0</v>
      </c>
      <c r="D16" s="22">
        <f>B16</f>
        <v>0</v>
      </c>
      <c r="E16" s="24">
        <f>D16*$J$16*5</f>
        <v>0</v>
      </c>
      <c r="F16" s="93"/>
      <c r="G16" s="24">
        <f>F16*J16*5</f>
        <v>0</v>
      </c>
      <c r="H16" s="24">
        <f>E16+G16</f>
        <v>0</v>
      </c>
      <c r="I16" s="106" t="s">
        <v>12</v>
      </c>
      <c r="J16" s="101">
        <v>500000</v>
      </c>
    </row>
    <row r="17" spans="1:10" s="3" customFormat="1" ht="18.75" customHeight="1" x14ac:dyDescent="0.2">
      <c r="A17" s="21" t="s">
        <v>13</v>
      </c>
      <c r="B17" s="22">
        <v>8</v>
      </c>
      <c r="C17" s="23">
        <f>B17*$J$17*5</f>
        <v>17000000</v>
      </c>
      <c r="D17" s="22">
        <f>B17</f>
        <v>8</v>
      </c>
      <c r="E17" s="24">
        <f>D17*$J$17*5</f>
        <v>17000000</v>
      </c>
      <c r="F17" s="93"/>
      <c r="G17" s="24">
        <f>F17*J17*5</f>
        <v>0</v>
      </c>
      <c r="H17" s="24">
        <f t="shared" ref="H17:H18" si="2">E17+G17</f>
        <v>17000000</v>
      </c>
      <c r="I17" s="107" t="s">
        <v>19</v>
      </c>
      <c r="J17" s="105">
        <v>425000</v>
      </c>
    </row>
    <row r="18" spans="1:10" s="3" customFormat="1" ht="18.75" customHeight="1" x14ac:dyDescent="0.2">
      <c r="A18" s="21" t="s">
        <v>14</v>
      </c>
      <c r="B18" s="22">
        <v>55</v>
      </c>
      <c r="C18" s="23">
        <f>B18*$J$18*5</f>
        <v>68750000</v>
      </c>
      <c r="D18" s="22">
        <v>1</v>
      </c>
      <c r="E18" s="24">
        <f>D18*$J$18*5</f>
        <v>1250000</v>
      </c>
      <c r="F18" s="93">
        <v>25</v>
      </c>
      <c r="G18" s="24">
        <f>F18*J18*5</f>
        <v>31250000</v>
      </c>
      <c r="H18" s="24">
        <f t="shared" si="2"/>
        <v>32500000</v>
      </c>
      <c r="I18" s="106" t="s">
        <v>20</v>
      </c>
      <c r="J18" s="101">
        <v>250000</v>
      </c>
    </row>
    <row r="19" spans="1:10" s="20" customFormat="1" x14ac:dyDescent="0.2">
      <c r="A19" s="17" t="s">
        <v>17</v>
      </c>
      <c r="B19" s="18"/>
      <c r="C19" s="19"/>
      <c r="D19" s="18"/>
      <c r="E19" s="19"/>
      <c r="F19" s="94"/>
      <c r="G19" s="19"/>
      <c r="H19" s="19"/>
      <c r="I19" s="104" t="s">
        <v>21</v>
      </c>
      <c r="J19" s="105"/>
    </row>
    <row r="20" spans="1:10" s="3" customFormat="1" ht="21" customHeight="1" x14ac:dyDescent="0.2">
      <c r="A20" s="25" t="s">
        <v>16</v>
      </c>
      <c r="B20" s="26"/>
      <c r="C20" s="26"/>
      <c r="D20" s="26"/>
      <c r="E20" s="27"/>
      <c r="F20" s="68"/>
      <c r="G20" s="26"/>
      <c r="H20" s="27"/>
      <c r="I20" s="106" t="s">
        <v>12</v>
      </c>
      <c r="J20" s="101">
        <v>550000</v>
      </c>
    </row>
    <row r="21" spans="1:10" s="20" customFormat="1" x14ac:dyDescent="0.2">
      <c r="A21" s="17" t="s">
        <v>48</v>
      </c>
      <c r="B21" s="18">
        <f>SUM(B22:B24)</f>
        <v>98</v>
      </c>
      <c r="C21" s="19">
        <f>SUM(C22:C24)</f>
        <v>145125000</v>
      </c>
      <c r="D21" s="18">
        <f t="shared" ref="D21" si="3">SUM(D22:D24)</f>
        <v>51</v>
      </c>
      <c r="E21" s="19">
        <f>SUM(E22:E24)</f>
        <v>86375000</v>
      </c>
      <c r="F21" s="94"/>
      <c r="G21" s="19"/>
      <c r="H21" s="19"/>
      <c r="I21" s="107" t="s">
        <v>19</v>
      </c>
      <c r="J21" s="105">
        <v>475000</v>
      </c>
    </row>
    <row r="22" spans="1:10" s="3" customFormat="1" ht="16.5" customHeight="1" x14ac:dyDescent="0.2">
      <c r="A22" s="21" t="s">
        <v>12</v>
      </c>
      <c r="B22" s="22">
        <v>2</v>
      </c>
      <c r="C22" s="23">
        <f>B22*$J$16*5</f>
        <v>5000000</v>
      </c>
      <c r="D22" s="22">
        <f>B22</f>
        <v>2</v>
      </c>
      <c r="E22" s="24">
        <f>D22*$J$16*5</f>
        <v>5000000</v>
      </c>
      <c r="F22" s="26"/>
      <c r="G22" s="26"/>
      <c r="H22" s="27"/>
      <c r="I22" s="106" t="s">
        <v>20</v>
      </c>
      <c r="J22" s="101">
        <v>300000</v>
      </c>
    </row>
    <row r="23" spans="1:10" s="20" customFormat="1" x14ac:dyDescent="0.2">
      <c r="A23" s="21" t="s">
        <v>13</v>
      </c>
      <c r="B23" s="22">
        <v>23</v>
      </c>
      <c r="C23" s="23">
        <f>B23*$J$17*5</f>
        <v>48875000</v>
      </c>
      <c r="D23" s="22">
        <f>B23</f>
        <v>23</v>
      </c>
      <c r="E23" s="24">
        <f>D23*$J$17*5</f>
        <v>48875000</v>
      </c>
      <c r="F23" s="94"/>
      <c r="G23" s="19"/>
      <c r="H23" s="84">
        <f>(14+8)/3</f>
        <v>7.333333333333333</v>
      </c>
      <c r="I23" s="108"/>
      <c r="J23" s="105"/>
    </row>
    <row r="24" spans="1:10" s="3" customFormat="1" ht="17.25" customHeight="1" x14ac:dyDescent="0.2">
      <c r="A24" s="21" t="s">
        <v>14</v>
      </c>
      <c r="B24" s="22">
        <f>69+4</f>
        <v>73</v>
      </c>
      <c r="C24" s="23">
        <f>B24*$J$18*5</f>
        <v>91250000</v>
      </c>
      <c r="D24" s="22">
        <v>26</v>
      </c>
      <c r="E24" s="24">
        <f>D24*$J$18*5</f>
        <v>32500000</v>
      </c>
      <c r="F24" s="99"/>
      <c r="G24" s="99"/>
      <c r="H24" s="99"/>
      <c r="I24" s="2"/>
      <c r="J24" s="101"/>
    </row>
    <row r="25" spans="1:10" s="20" customFormat="1" x14ac:dyDescent="0.2">
      <c r="A25" s="17" t="s">
        <v>49</v>
      </c>
      <c r="B25" s="18"/>
      <c r="C25" s="19"/>
      <c r="D25" s="18"/>
      <c r="E25" s="19"/>
      <c r="F25" s="18"/>
      <c r="G25" s="19"/>
      <c r="H25" s="19"/>
      <c r="I25" s="108"/>
      <c r="J25" s="105"/>
    </row>
    <row r="26" spans="1:10" s="3" customFormat="1" ht="30.75" customHeight="1" x14ac:dyDescent="0.2">
      <c r="A26" s="125" t="s">
        <v>50</v>
      </c>
      <c r="B26" s="125"/>
      <c r="C26" s="125"/>
      <c r="D26" s="125"/>
      <c r="E26" s="125"/>
      <c r="F26" s="125"/>
      <c r="G26" s="125"/>
      <c r="H26" s="125"/>
      <c r="I26" s="2"/>
      <c r="J26" s="101"/>
    </row>
    <row r="27" spans="1:10" s="3" customFormat="1" ht="18.75" customHeight="1" x14ac:dyDescent="0.2">
      <c r="A27" s="17" t="s">
        <v>22</v>
      </c>
      <c r="B27" s="18">
        <f>SUM(B28:B30)</f>
        <v>60</v>
      </c>
      <c r="C27" s="62">
        <f t="shared" ref="C27:G27" si="4">SUM(C28:C30)</f>
        <v>103500000</v>
      </c>
      <c r="D27" s="18">
        <f t="shared" si="4"/>
        <v>23</v>
      </c>
      <c r="E27" s="62">
        <f>SUM(E28:E30)</f>
        <v>48000000</v>
      </c>
      <c r="F27" s="18">
        <f t="shared" si="4"/>
        <v>33</v>
      </c>
      <c r="G27" s="62">
        <f t="shared" si="4"/>
        <v>49500000</v>
      </c>
      <c r="H27" s="62">
        <f>SUM(H28:H30)</f>
        <v>97500000</v>
      </c>
      <c r="I27" s="106"/>
      <c r="J27" s="101"/>
    </row>
    <row r="28" spans="1:10" s="3" customFormat="1" x14ac:dyDescent="0.2">
      <c r="A28" s="21" t="s">
        <v>12</v>
      </c>
      <c r="B28" s="22">
        <v>1</v>
      </c>
      <c r="C28" s="28">
        <f>B28*$J$20*5</f>
        <v>2750000</v>
      </c>
      <c r="D28" s="22">
        <f>B28</f>
        <v>1</v>
      </c>
      <c r="E28" s="28">
        <f>D28*$J$20*5</f>
        <v>2750000</v>
      </c>
      <c r="F28" s="22"/>
      <c r="G28" s="28">
        <f>F28*$J$20*5</f>
        <v>0</v>
      </c>
      <c r="H28" s="24">
        <f>E28+G28</f>
        <v>2750000</v>
      </c>
      <c r="I28" s="109"/>
      <c r="J28" s="101"/>
    </row>
    <row r="29" spans="1:10" s="3" customFormat="1" x14ac:dyDescent="0.2">
      <c r="A29" s="21" t="s">
        <v>13</v>
      </c>
      <c r="B29" s="22">
        <v>14</v>
      </c>
      <c r="C29" s="28">
        <f>B29*$J$21*5</f>
        <v>33250000</v>
      </c>
      <c r="D29" s="22">
        <f>B29</f>
        <v>14</v>
      </c>
      <c r="E29" s="28">
        <f>D29*$J$21*5</f>
        <v>33250000</v>
      </c>
      <c r="F29" s="22"/>
      <c r="G29" s="28">
        <f>F29*$J$21*5</f>
        <v>0</v>
      </c>
      <c r="H29" s="24">
        <f t="shared" ref="H29:H30" si="5">E29+G29</f>
        <v>33250000</v>
      </c>
      <c r="I29" s="106"/>
      <c r="J29" s="101"/>
    </row>
    <row r="30" spans="1:10" s="3" customFormat="1" x14ac:dyDescent="0.2">
      <c r="A30" s="21" t="s">
        <v>14</v>
      </c>
      <c r="B30" s="22">
        <v>45</v>
      </c>
      <c r="C30" s="61">
        <f>B30*$J$22*5</f>
        <v>67500000</v>
      </c>
      <c r="D30" s="22">
        <v>8</v>
      </c>
      <c r="E30" s="61">
        <f>D30*$J$22*5</f>
        <v>12000000</v>
      </c>
      <c r="F30" s="22">
        <v>33</v>
      </c>
      <c r="G30" s="23">
        <f>F30*$J$22*5</f>
        <v>49500000</v>
      </c>
      <c r="H30" s="24">
        <f t="shared" si="5"/>
        <v>61500000</v>
      </c>
      <c r="I30" s="106"/>
      <c r="J30" s="101"/>
    </row>
    <row r="31" spans="1:10" s="3" customFormat="1" ht="20.25" customHeight="1" x14ac:dyDescent="0.2">
      <c r="A31" s="17" t="s">
        <v>23</v>
      </c>
      <c r="B31" s="18">
        <f>SUM(B32:B34)</f>
        <v>1</v>
      </c>
      <c r="C31" s="62">
        <f t="shared" ref="C31:H31" si="6">SUM(C32:C34)</f>
        <v>1500000</v>
      </c>
      <c r="D31" s="18">
        <f t="shared" si="6"/>
        <v>0</v>
      </c>
      <c r="E31" s="62">
        <f>SUM(E32:E34)</f>
        <v>0</v>
      </c>
      <c r="F31" s="18">
        <f t="shared" si="6"/>
        <v>1</v>
      </c>
      <c r="G31" s="62">
        <f t="shared" si="6"/>
        <v>1500000</v>
      </c>
      <c r="H31" s="62">
        <f t="shared" si="6"/>
        <v>1500000</v>
      </c>
      <c r="I31" s="106"/>
      <c r="J31" s="101"/>
    </row>
    <row r="32" spans="1:10" s="3" customFormat="1" x14ac:dyDescent="0.2">
      <c r="A32" s="21" t="s">
        <v>12</v>
      </c>
      <c r="B32" s="22"/>
      <c r="C32" s="28">
        <f>B32*$J$20*5</f>
        <v>0</v>
      </c>
      <c r="D32" s="22">
        <f>B32</f>
        <v>0</v>
      </c>
      <c r="E32" s="28">
        <f>D32*$J$20*5</f>
        <v>0</v>
      </c>
      <c r="F32" s="22"/>
      <c r="G32" s="28">
        <f>F32*$J$20*5</f>
        <v>0</v>
      </c>
      <c r="H32" s="24">
        <f>E32+G32</f>
        <v>0</v>
      </c>
      <c r="I32" s="109"/>
      <c r="J32" s="101"/>
    </row>
    <row r="33" spans="1:10" s="3" customFormat="1" x14ac:dyDescent="0.2">
      <c r="A33" s="21" t="s">
        <v>13</v>
      </c>
      <c r="B33" s="22"/>
      <c r="C33" s="28">
        <f>B33*$J$21*5</f>
        <v>0</v>
      </c>
      <c r="D33" s="22">
        <f>B33</f>
        <v>0</v>
      </c>
      <c r="E33" s="28">
        <f>D33*$J$21*5</f>
        <v>0</v>
      </c>
      <c r="F33" s="22"/>
      <c r="G33" s="28">
        <f>F33*$J$21*5</f>
        <v>0</v>
      </c>
      <c r="H33" s="24">
        <f t="shared" ref="H33:H34" si="7">E33+G33</f>
        <v>0</v>
      </c>
      <c r="I33" s="106"/>
      <c r="J33" s="101"/>
    </row>
    <row r="34" spans="1:10" s="3" customFormat="1" x14ac:dyDescent="0.2">
      <c r="A34" s="21" t="s">
        <v>14</v>
      </c>
      <c r="B34" s="22">
        <v>1</v>
      </c>
      <c r="C34" s="61">
        <f>B34*$J$22*5</f>
        <v>1500000</v>
      </c>
      <c r="D34" s="22">
        <v>0</v>
      </c>
      <c r="E34" s="61">
        <f>D34*$J$22*5</f>
        <v>0</v>
      </c>
      <c r="F34" s="22">
        <v>1</v>
      </c>
      <c r="G34" s="23">
        <f>F34*$J$22*5</f>
        <v>1500000</v>
      </c>
      <c r="H34" s="24">
        <f t="shared" si="7"/>
        <v>1500000</v>
      </c>
      <c r="I34" s="106"/>
      <c r="J34" s="101"/>
    </row>
    <row r="35" spans="1:10" s="3" customFormat="1" ht="19.5" customHeight="1" x14ac:dyDescent="0.2">
      <c r="A35" s="17" t="s">
        <v>24</v>
      </c>
      <c r="B35" s="18">
        <f>SUM(B36:B38)</f>
        <v>2</v>
      </c>
      <c r="C35" s="62">
        <f t="shared" ref="C35:D35" si="8">SUM(C36:C38)</f>
        <v>3000000</v>
      </c>
      <c r="D35" s="18">
        <f t="shared" si="8"/>
        <v>1</v>
      </c>
      <c r="E35" s="19">
        <f>SUM(E36:E38)</f>
        <v>1500000</v>
      </c>
      <c r="F35" s="19">
        <f t="shared" ref="F35:G35" si="9">SUM(F36:F38)</f>
        <v>0</v>
      </c>
      <c r="G35" s="19">
        <f t="shared" si="9"/>
        <v>0</v>
      </c>
      <c r="H35" s="19">
        <f>SUM(H36:H38)</f>
        <v>1500000</v>
      </c>
      <c r="I35" s="106"/>
      <c r="J35" s="101"/>
    </row>
    <row r="36" spans="1:10" s="3" customFormat="1" x14ac:dyDescent="0.2">
      <c r="A36" s="21" t="s">
        <v>12</v>
      </c>
      <c r="B36" s="22"/>
      <c r="C36" s="28">
        <f>B36*$J$20*5</f>
        <v>0</v>
      </c>
      <c r="D36" s="22">
        <f>B36</f>
        <v>0</v>
      </c>
      <c r="E36" s="28">
        <f>D36*$J$20*5</f>
        <v>0</v>
      </c>
      <c r="F36" s="22"/>
      <c r="G36" s="28">
        <f>F36*$J$20*5</f>
        <v>0</v>
      </c>
      <c r="H36" s="24">
        <f>E36+G36</f>
        <v>0</v>
      </c>
      <c r="I36" s="109"/>
      <c r="J36" s="101"/>
    </row>
    <row r="37" spans="1:10" s="3" customFormat="1" x14ac:dyDescent="0.2">
      <c r="A37" s="21" t="s">
        <v>13</v>
      </c>
      <c r="B37" s="22"/>
      <c r="C37" s="28">
        <f>B37*$J$21*5</f>
        <v>0</v>
      </c>
      <c r="D37" s="22">
        <f>B37</f>
        <v>0</v>
      </c>
      <c r="E37" s="28">
        <f>D37*$J$21*5</f>
        <v>0</v>
      </c>
      <c r="F37" s="22"/>
      <c r="G37" s="28">
        <f>F37*$J$21*5</f>
        <v>0</v>
      </c>
      <c r="H37" s="24">
        <f t="shared" ref="H37:H38" si="10">E37+G37</f>
        <v>0</v>
      </c>
      <c r="I37" s="106"/>
      <c r="J37" s="101"/>
    </row>
    <row r="38" spans="1:10" s="3" customFormat="1" x14ac:dyDescent="0.2">
      <c r="A38" s="21" t="s">
        <v>14</v>
      </c>
      <c r="B38" s="22">
        <v>2</v>
      </c>
      <c r="C38" s="23">
        <f>B38*$J$22*5</f>
        <v>3000000</v>
      </c>
      <c r="D38" s="22">
        <v>1</v>
      </c>
      <c r="E38" s="23">
        <f>D38*$J$22*5</f>
        <v>1500000</v>
      </c>
      <c r="F38" s="22"/>
      <c r="G38" s="23">
        <f>F38*$J$22*5</f>
        <v>0</v>
      </c>
      <c r="H38" s="24">
        <f t="shared" si="10"/>
        <v>1500000</v>
      </c>
      <c r="I38" s="106"/>
      <c r="J38" s="101"/>
    </row>
    <row r="39" spans="1:10" s="3" customFormat="1" x14ac:dyDescent="0.2">
      <c r="A39" s="17" t="s">
        <v>51</v>
      </c>
      <c r="B39" s="18">
        <f>SUM(B40:B42)</f>
        <v>96</v>
      </c>
      <c r="C39" s="62">
        <f t="shared" ref="C39" si="11">SUM(C40:C42)</f>
        <v>161000000</v>
      </c>
      <c r="D39" s="18">
        <f>SUM(D40:D42)</f>
        <v>42</v>
      </c>
      <c r="E39" s="62">
        <f t="shared" ref="E39:H39" si="12">SUM(E40:E42)</f>
        <v>80000000</v>
      </c>
      <c r="F39" s="18">
        <f t="shared" si="12"/>
        <v>1</v>
      </c>
      <c r="G39" s="62">
        <f t="shared" si="12"/>
        <v>1500000</v>
      </c>
      <c r="H39" s="62">
        <f t="shared" si="12"/>
        <v>81500000</v>
      </c>
      <c r="I39" s="106"/>
      <c r="J39" s="101"/>
    </row>
    <row r="40" spans="1:10" s="3" customFormat="1" x14ac:dyDescent="0.2">
      <c r="A40" s="21" t="s">
        <v>12</v>
      </c>
      <c r="B40" s="22">
        <v>1</v>
      </c>
      <c r="C40" s="28">
        <f>B40*J20*5</f>
        <v>2750000</v>
      </c>
      <c r="D40" s="22">
        <f>B40</f>
        <v>1</v>
      </c>
      <c r="E40" s="24">
        <f>D40*J20*5</f>
        <v>2750000</v>
      </c>
      <c r="F40" s="22"/>
      <c r="G40" s="24">
        <f>F40*J20*5</f>
        <v>0</v>
      </c>
      <c r="H40" s="24">
        <f>E40+G40</f>
        <v>2750000</v>
      </c>
      <c r="I40" s="109"/>
      <c r="J40" s="101"/>
    </row>
    <row r="41" spans="1:10" s="3" customFormat="1" x14ac:dyDescent="0.2">
      <c r="A41" s="21" t="s">
        <v>13</v>
      </c>
      <c r="B41" s="22">
        <v>18</v>
      </c>
      <c r="C41" s="28">
        <f>B41*J21*5</f>
        <v>42750000</v>
      </c>
      <c r="D41" s="22">
        <f>B41</f>
        <v>18</v>
      </c>
      <c r="E41" s="24">
        <f>D41*J21*5</f>
        <v>42750000</v>
      </c>
      <c r="F41" s="22"/>
      <c r="G41" s="24">
        <f>F41*J21*5</f>
        <v>0</v>
      </c>
      <c r="H41" s="24">
        <f t="shared" ref="H41:H42" si="13">E41+G41</f>
        <v>42750000</v>
      </c>
      <c r="I41" s="106"/>
      <c r="J41" s="101"/>
    </row>
    <row r="42" spans="1:10" s="3" customFormat="1" x14ac:dyDescent="0.2">
      <c r="A42" s="21" t="s">
        <v>14</v>
      </c>
      <c r="B42" s="22">
        <v>77</v>
      </c>
      <c r="C42" s="61">
        <f>B42*J22*5</f>
        <v>115500000</v>
      </c>
      <c r="D42" s="22">
        <v>23</v>
      </c>
      <c r="E42" s="24">
        <f>D42*J22*5</f>
        <v>34500000</v>
      </c>
      <c r="F42" s="22">
        <v>1</v>
      </c>
      <c r="G42" s="24">
        <f>F42*J22*5</f>
        <v>1500000</v>
      </c>
      <c r="H42" s="24">
        <f t="shared" si="13"/>
        <v>36000000</v>
      </c>
      <c r="I42" s="106"/>
      <c r="J42" s="101"/>
    </row>
    <row r="43" spans="1:10" s="3" customFormat="1" x14ac:dyDescent="0.2">
      <c r="A43" s="17" t="s">
        <v>52</v>
      </c>
      <c r="B43" s="18">
        <f t="shared" ref="B43:G43" si="14">SUM(B44:B46)</f>
        <v>2</v>
      </c>
      <c r="C43" s="62">
        <f t="shared" si="14"/>
        <v>3875000</v>
      </c>
      <c r="D43" s="18">
        <f t="shared" si="14"/>
        <v>2</v>
      </c>
      <c r="E43" s="62">
        <f t="shared" si="14"/>
        <v>3875000</v>
      </c>
      <c r="F43" s="18">
        <f t="shared" ref="F43" si="15">SUM(F44:F46)</f>
        <v>17</v>
      </c>
      <c r="G43" s="62">
        <f t="shared" si="14"/>
        <v>25500000</v>
      </c>
      <c r="H43" s="62">
        <f>SUM(H44:H46)</f>
        <v>29375000</v>
      </c>
      <c r="I43" s="106"/>
      <c r="J43" s="101"/>
    </row>
    <row r="44" spans="1:10" s="3" customFormat="1" x14ac:dyDescent="0.2">
      <c r="A44" s="21" t="s">
        <v>12</v>
      </c>
      <c r="B44" s="22"/>
      <c r="C44" s="28">
        <f>B44*$J$20*5</f>
        <v>0</v>
      </c>
      <c r="D44" s="22">
        <f>B44</f>
        <v>0</v>
      </c>
      <c r="E44" s="28">
        <f>D44*$J$20*5</f>
        <v>0</v>
      </c>
      <c r="F44" s="22"/>
      <c r="G44" s="28">
        <f>F44*$J$20*5</f>
        <v>0</v>
      </c>
      <c r="H44" s="24">
        <f>E44+G44</f>
        <v>0</v>
      </c>
      <c r="I44" s="109"/>
      <c r="J44" s="101"/>
    </row>
    <row r="45" spans="1:10" s="3" customFormat="1" x14ac:dyDescent="0.2">
      <c r="A45" s="21" t="s">
        <v>13</v>
      </c>
      <c r="B45" s="22">
        <v>1</v>
      </c>
      <c r="C45" s="28">
        <f>B45*$J$21*5</f>
        <v>2375000</v>
      </c>
      <c r="D45" s="22">
        <f>B45</f>
        <v>1</v>
      </c>
      <c r="E45" s="28">
        <f>D45*$J$21*5</f>
        <v>2375000</v>
      </c>
      <c r="F45" s="22"/>
      <c r="G45" s="28">
        <f>F45*$J$21*5</f>
        <v>0</v>
      </c>
      <c r="H45" s="24">
        <f t="shared" ref="H45:H46" si="16">E45+G45</f>
        <v>2375000</v>
      </c>
      <c r="I45" s="106"/>
      <c r="J45" s="101"/>
    </row>
    <row r="46" spans="1:10" s="3" customFormat="1" x14ac:dyDescent="0.2">
      <c r="A46" s="21" t="s">
        <v>14</v>
      </c>
      <c r="B46" s="22">
        <v>1</v>
      </c>
      <c r="C46" s="61">
        <f>B46*$J$22*5</f>
        <v>1500000</v>
      </c>
      <c r="D46" s="22">
        <v>1</v>
      </c>
      <c r="E46" s="61">
        <f>D46*$J$22*5</f>
        <v>1500000</v>
      </c>
      <c r="F46" s="22">
        <v>17</v>
      </c>
      <c r="G46" s="23">
        <f>F46*$J$22*5</f>
        <v>25500000</v>
      </c>
      <c r="H46" s="24">
        <f t="shared" si="16"/>
        <v>27000000</v>
      </c>
      <c r="I46" s="106"/>
      <c r="J46" s="101"/>
    </row>
    <row r="47" spans="1:10" s="29" customFormat="1" x14ac:dyDescent="0.2">
      <c r="A47" s="18" t="s">
        <v>25</v>
      </c>
      <c r="B47" s="34">
        <f>SUM(B15,B19,B21,B27,B31,B35,B39,B43)</f>
        <v>322</v>
      </c>
      <c r="C47" s="62">
        <f>SUM(C15,C19,C21,C27,C31,C35,C39,C43)</f>
        <v>503750000</v>
      </c>
      <c r="D47" s="34">
        <f>SUM(D15,D19,D21,D27,D31,D35,D39,D43)</f>
        <v>128</v>
      </c>
      <c r="E47" s="62">
        <f>SUM(E15,E19,E21,E27,E31,E35,E39,E43)</f>
        <v>238000000</v>
      </c>
      <c r="F47" s="34" t="e">
        <f>SUM(F15,F19,F21,F23,F27,F31,F35,F39,F43,#REF!,#REF!)</f>
        <v>#REF!</v>
      </c>
      <c r="G47" s="34" t="e">
        <f>SUM(G15,G19,G21,G23,G27,G31,G35,G39,G43,#REF!,#REF!)</f>
        <v>#REF!</v>
      </c>
      <c r="H47" s="62" t="e">
        <f>SUM(H15,H19,H21,H23,H27,H31,H35,H39,H43,#REF!,#REF!)</f>
        <v>#REF!</v>
      </c>
      <c r="I47" s="110"/>
      <c r="J47" s="111"/>
    </row>
    <row r="48" spans="1:10" s="3" customFormat="1" ht="30" customHeight="1" x14ac:dyDescent="0.2">
      <c r="A48" s="35" t="s">
        <v>41</v>
      </c>
      <c r="B48" s="35"/>
      <c r="C48" s="35"/>
      <c r="D48" s="35"/>
      <c r="E48" s="35"/>
      <c r="F48" s="35"/>
      <c r="G48" s="35"/>
      <c r="H48" s="35"/>
      <c r="I48" s="109"/>
      <c r="J48" s="101"/>
    </row>
    <row r="49" spans="1:10" s="3" customFormat="1" x14ac:dyDescent="0.2">
      <c r="A49" s="13"/>
      <c r="B49" s="78" t="s">
        <v>39</v>
      </c>
      <c r="C49" s="79" t="s">
        <v>31</v>
      </c>
      <c r="D49" s="69" t="s">
        <v>63</v>
      </c>
      <c r="F49" s="70"/>
      <c r="I49" s="2"/>
      <c r="J49" s="101"/>
    </row>
    <row r="50" spans="1:10" s="3" customFormat="1" x14ac:dyDescent="0.2">
      <c r="A50" s="35"/>
      <c r="B50" s="80" t="s">
        <v>26</v>
      </c>
      <c r="C50" s="69">
        <f>SUM(C51:C53)</f>
        <v>60</v>
      </c>
      <c r="D50" s="81">
        <f>SUM(D51:D53)</f>
        <v>104625000</v>
      </c>
      <c r="F50" s="71"/>
      <c r="I50" s="2"/>
      <c r="J50" s="101"/>
    </row>
    <row r="51" spans="1:10" s="3" customFormat="1" x14ac:dyDescent="0.2">
      <c r="A51" s="36" t="e">
        <f>B14+#REF!+#REF!+#REF!+B26+B30+B40</f>
        <v>#VALUE!</v>
      </c>
      <c r="B51" s="82" t="s">
        <v>12</v>
      </c>
      <c r="C51" s="37">
        <f>SUM(D16,D22)</f>
        <v>2</v>
      </c>
      <c r="D51" s="23">
        <f>SUM(E16,E22)</f>
        <v>5000000</v>
      </c>
      <c r="F51" s="70"/>
      <c r="G51" s="38">
        <f t="shared" ref="G51:H53" si="17">C51+C55</f>
        <v>4</v>
      </c>
      <c r="H51" s="38">
        <f t="shared" si="17"/>
        <v>10500000</v>
      </c>
      <c r="I51" s="2"/>
      <c r="J51" s="101"/>
    </row>
    <row r="52" spans="1:10" s="3" customFormat="1" x14ac:dyDescent="0.2">
      <c r="A52" s="36" t="e">
        <f>B15+#REF!+#REF!+#REF!+B27+B31+B41</f>
        <v>#REF!</v>
      </c>
      <c r="B52" s="82" t="s">
        <v>13</v>
      </c>
      <c r="C52" s="37">
        <f>SUM(D17,D23)</f>
        <v>31</v>
      </c>
      <c r="D52" s="23">
        <f t="shared" ref="D52:D53" si="18">SUM(E17,E23)</f>
        <v>65875000</v>
      </c>
      <c r="F52" s="72"/>
      <c r="G52" s="38">
        <f t="shared" si="17"/>
        <v>64</v>
      </c>
      <c r="H52" s="38">
        <f t="shared" si="17"/>
        <v>144250000</v>
      </c>
      <c r="I52" s="2"/>
      <c r="J52" s="101"/>
    </row>
    <row r="53" spans="1:10" s="3" customFormat="1" x14ac:dyDescent="0.2">
      <c r="A53" s="36" t="e">
        <f>B16+#REF!+#REF!+#REF!+B28+B32+B42</f>
        <v>#REF!</v>
      </c>
      <c r="B53" s="82" t="s">
        <v>14</v>
      </c>
      <c r="C53" s="37">
        <f>SUM(D18,D24)</f>
        <v>27</v>
      </c>
      <c r="D53" s="23">
        <f t="shared" si="18"/>
        <v>33750000</v>
      </c>
      <c r="F53" s="72"/>
      <c r="G53" s="38">
        <f t="shared" si="17"/>
        <v>60</v>
      </c>
      <c r="H53" s="38">
        <f t="shared" si="17"/>
        <v>83250000</v>
      </c>
      <c r="I53" s="2"/>
      <c r="J53" s="101"/>
    </row>
    <row r="54" spans="1:10" s="3" customFormat="1" x14ac:dyDescent="0.2">
      <c r="A54" s="39"/>
      <c r="B54" s="80" t="s">
        <v>27</v>
      </c>
      <c r="C54" s="69">
        <f>SUM(C55:C57)</f>
        <v>68</v>
      </c>
      <c r="D54" s="81">
        <f>SUM(D55:D57)</f>
        <v>133375000</v>
      </c>
      <c r="F54" s="73"/>
      <c r="G54" s="40">
        <f>SUM(G51:G53)</f>
        <v>128</v>
      </c>
      <c r="H54" s="40">
        <f>SUM(H51:H53)</f>
        <v>238000000</v>
      </c>
      <c r="I54" s="2"/>
      <c r="J54" s="101"/>
    </row>
    <row r="55" spans="1:10" s="3" customFormat="1" x14ac:dyDescent="0.2">
      <c r="A55" s="2" t="e">
        <f>D16+#REF!+#REF!+#REF!+D28+D32+D42</f>
        <v>#REF!</v>
      </c>
      <c r="B55" s="22" t="s">
        <v>12</v>
      </c>
      <c r="C55" s="37">
        <f>SUM(D28,D32,D36,D40,D44)</f>
        <v>2</v>
      </c>
      <c r="D55" s="23">
        <f>SUM(E28,E32,E36,E40,E44)</f>
        <v>5500000</v>
      </c>
      <c r="E55" s="88"/>
      <c r="F55" s="74"/>
      <c r="G55" s="75"/>
      <c r="I55" s="2"/>
      <c r="J55" s="101"/>
    </row>
    <row r="56" spans="1:10" s="3" customFormat="1" x14ac:dyDescent="0.2">
      <c r="A56" s="2"/>
      <c r="B56" s="22" t="s">
        <v>13</v>
      </c>
      <c r="C56" s="37">
        <f t="shared" ref="C56:C57" si="19">SUM(D29,D33,D37,D41,D45)</f>
        <v>33</v>
      </c>
      <c r="D56" s="23">
        <f>SUM(E29,E33,E37,E41,E45)</f>
        <v>78375000</v>
      </c>
      <c r="E56" s="89"/>
      <c r="F56" s="70"/>
      <c r="I56" s="2"/>
      <c r="J56" s="101"/>
    </row>
    <row r="57" spans="1:10" s="3" customFormat="1" x14ac:dyDescent="0.2">
      <c r="B57" s="22" t="s">
        <v>14</v>
      </c>
      <c r="C57" s="37">
        <f t="shared" si="19"/>
        <v>33</v>
      </c>
      <c r="D57" s="23">
        <f>SUM(E30,E34,E38,E42,E46)</f>
        <v>49500000</v>
      </c>
      <c r="F57" s="70"/>
      <c r="I57" s="2"/>
      <c r="J57" s="101"/>
    </row>
    <row r="58" spans="1:10" s="35" customFormat="1" x14ac:dyDescent="0.2">
      <c r="A58" s="87"/>
      <c r="B58" s="33" t="s">
        <v>25</v>
      </c>
      <c r="C58" s="34">
        <f>C50+C54</f>
        <v>128</v>
      </c>
      <c r="D58" s="34">
        <f>D50+D54</f>
        <v>238000000</v>
      </c>
      <c r="E58" s="90"/>
      <c r="F58" s="71"/>
      <c r="I58" s="39"/>
      <c r="J58" s="112"/>
    </row>
    <row r="59" spans="1:10" s="3" customFormat="1" ht="10.5" customHeight="1" x14ac:dyDescent="0.2">
      <c r="A59" s="13"/>
      <c r="B59" s="30"/>
      <c r="C59" s="31"/>
      <c r="D59" s="30"/>
      <c r="E59" s="86"/>
      <c r="F59" s="30"/>
      <c r="G59" s="32"/>
      <c r="H59" s="32"/>
      <c r="I59" s="113"/>
      <c r="J59" s="101"/>
    </row>
    <row r="60" spans="1:10" s="3" customFormat="1" ht="16.5" x14ac:dyDescent="0.2">
      <c r="A60" s="51" t="s">
        <v>53</v>
      </c>
      <c r="B60" s="51"/>
      <c r="C60" s="51"/>
      <c r="D60" s="51"/>
      <c r="E60" s="51"/>
      <c r="F60" s="76"/>
      <c r="G60" s="51"/>
      <c r="H60" s="51"/>
      <c r="I60" s="101"/>
      <c r="J60" s="101"/>
    </row>
    <row r="61" spans="1:10" s="3" customFormat="1" ht="50.25" customHeight="1" x14ac:dyDescent="0.2">
      <c r="A61" s="121" t="s">
        <v>54</v>
      </c>
      <c r="B61" s="121"/>
      <c r="C61" s="121"/>
      <c r="D61" s="121"/>
      <c r="E61" s="121"/>
      <c r="F61" s="121"/>
      <c r="G61" s="121"/>
      <c r="H61" s="121"/>
      <c r="I61" s="101"/>
      <c r="J61" s="101"/>
    </row>
    <row r="62" spans="1:10" s="3" customFormat="1" ht="19.5" customHeight="1" x14ac:dyDescent="0.2">
      <c r="A62" s="53" t="s">
        <v>72</v>
      </c>
      <c r="B62" s="95"/>
      <c r="C62" s="95"/>
      <c r="D62" s="95"/>
      <c r="E62" s="95"/>
      <c r="F62" s="95"/>
      <c r="G62" s="95"/>
      <c r="H62" s="95"/>
      <c r="I62" s="101"/>
      <c r="J62" s="101"/>
    </row>
    <row r="63" spans="1:10" s="3" customFormat="1" ht="16.5" x14ac:dyDescent="0.2">
      <c r="A63" s="53" t="s">
        <v>33</v>
      </c>
      <c r="C63" s="41"/>
      <c r="D63" s="42"/>
      <c r="E63" s="41"/>
      <c r="F63" s="42"/>
      <c r="G63" s="41"/>
      <c r="H63" s="41"/>
      <c r="I63" s="114"/>
      <c r="J63" s="101"/>
    </row>
    <row r="64" spans="1:10" s="3" customFormat="1" ht="20.25" customHeight="1" x14ac:dyDescent="0.2">
      <c r="A64" s="41"/>
      <c r="B64" s="54" t="s">
        <v>34</v>
      </c>
      <c r="C64" s="41"/>
      <c r="D64" s="55">
        <v>800000</v>
      </c>
      <c r="E64" s="53" t="s">
        <v>62</v>
      </c>
      <c r="F64" s="42"/>
      <c r="G64" s="41"/>
      <c r="H64" s="41"/>
      <c r="I64" s="114"/>
      <c r="J64" s="101"/>
    </row>
    <row r="65" spans="1:10" s="3" customFormat="1" ht="20.25" customHeight="1" x14ac:dyDescent="0.2">
      <c r="A65" s="41"/>
      <c r="B65" s="54" t="s">
        <v>35</v>
      </c>
      <c r="C65" s="41"/>
      <c r="D65" s="55">
        <v>600000</v>
      </c>
      <c r="E65" s="53" t="s">
        <v>62</v>
      </c>
      <c r="F65" s="42"/>
      <c r="G65" s="41"/>
      <c r="H65" s="41"/>
      <c r="I65" s="114"/>
      <c r="J65" s="101"/>
    </row>
    <row r="66" spans="1:10" s="3" customFormat="1" ht="20.25" customHeight="1" x14ac:dyDescent="0.2">
      <c r="A66" s="41"/>
      <c r="B66" s="54" t="s">
        <v>36</v>
      </c>
      <c r="C66" s="41"/>
      <c r="D66" s="55">
        <v>400000</v>
      </c>
      <c r="E66" s="53" t="s">
        <v>62</v>
      </c>
      <c r="F66" s="42"/>
      <c r="G66" s="41"/>
      <c r="H66" s="41"/>
      <c r="I66" s="114"/>
      <c r="J66" s="101"/>
    </row>
    <row r="67" spans="1:10" s="53" customFormat="1" ht="17.25" x14ac:dyDescent="0.2">
      <c r="A67" s="52"/>
      <c r="B67" s="56" t="s">
        <v>30</v>
      </c>
      <c r="C67" s="56" t="s">
        <v>31</v>
      </c>
      <c r="D67" s="56" t="s">
        <v>63</v>
      </c>
      <c r="F67" s="77"/>
      <c r="G67" s="52"/>
      <c r="H67" s="52"/>
      <c r="I67" s="115"/>
      <c r="J67" s="116"/>
    </row>
    <row r="68" spans="1:10" s="53" customFormat="1" ht="16.5" x14ac:dyDescent="0.2">
      <c r="B68" s="58" t="s">
        <v>0</v>
      </c>
      <c r="C68" s="59">
        <v>1</v>
      </c>
      <c r="D68" s="63">
        <f>C68*D64</f>
        <v>800000</v>
      </c>
      <c r="F68" s="60"/>
      <c r="I68" s="115"/>
      <c r="J68" s="116"/>
    </row>
    <row r="69" spans="1:10" s="53" customFormat="1" ht="16.5" x14ac:dyDescent="0.2">
      <c r="B69" s="58" t="s">
        <v>1</v>
      </c>
      <c r="C69" s="59">
        <v>33</v>
      </c>
      <c r="D69" s="63">
        <f>C69*D65</f>
        <v>19800000</v>
      </c>
      <c r="F69" s="60"/>
      <c r="I69" s="115"/>
      <c r="J69" s="116"/>
    </row>
    <row r="70" spans="1:10" s="53" customFormat="1" ht="16.5" x14ac:dyDescent="0.2">
      <c r="B70" s="58" t="s">
        <v>2</v>
      </c>
      <c r="C70" s="59">
        <v>175</v>
      </c>
      <c r="D70" s="63">
        <f>C70*D66</f>
        <v>70000000</v>
      </c>
      <c r="F70" s="60"/>
      <c r="I70" s="115"/>
      <c r="J70" s="116"/>
    </row>
    <row r="71" spans="1:10" s="53" customFormat="1" ht="16.5" x14ac:dyDescent="0.2">
      <c r="B71" s="57" t="s">
        <v>32</v>
      </c>
      <c r="C71" s="56">
        <f>SUM(C68:C70)</f>
        <v>209</v>
      </c>
      <c r="D71" s="64">
        <f>SUM(D68:D70)</f>
        <v>90600000</v>
      </c>
      <c r="E71" s="119"/>
      <c r="F71" s="60"/>
      <c r="I71" s="115"/>
      <c r="J71" s="116"/>
    </row>
    <row r="72" spans="1:10" s="53" customFormat="1" ht="11.25" customHeight="1" x14ac:dyDescent="0.2">
      <c r="C72" s="51"/>
      <c r="D72" s="76"/>
      <c r="E72" s="83"/>
      <c r="F72" s="60"/>
      <c r="I72" s="115"/>
      <c r="J72" s="116"/>
    </row>
    <row r="73" spans="1:10" s="3" customFormat="1" ht="16.5" x14ac:dyDescent="0.2">
      <c r="A73" s="51" t="s">
        <v>58</v>
      </c>
      <c r="B73" s="51"/>
      <c r="C73" s="51"/>
      <c r="D73" s="51"/>
      <c r="E73" s="51"/>
      <c r="F73" s="76"/>
      <c r="G73" s="51"/>
      <c r="H73" s="51"/>
      <c r="I73" s="101"/>
      <c r="J73" s="101"/>
    </row>
    <row r="74" spans="1:10" s="3" customFormat="1" ht="40.5" customHeight="1" x14ac:dyDescent="0.2">
      <c r="A74" s="122" t="s">
        <v>55</v>
      </c>
      <c r="B74" s="122"/>
      <c r="C74" s="122"/>
      <c r="D74" s="122"/>
      <c r="E74" s="122"/>
      <c r="F74" s="122"/>
      <c r="G74" s="122"/>
      <c r="H74" s="122"/>
      <c r="I74" s="114"/>
      <c r="J74" s="101"/>
    </row>
    <row r="75" spans="1:10" s="53" customFormat="1" ht="20.25" customHeight="1" x14ac:dyDescent="0.2">
      <c r="B75" s="53" t="s">
        <v>56</v>
      </c>
      <c r="D75" s="60"/>
      <c r="F75" s="60"/>
      <c r="I75" s="115"/>
      <c r="J75" s="116"/>
    </row>
    <row r="76" spans="1:10" s="53" customFormat="1" ht="12.75" customHeight="1" x14ac:dyDescent="0.2">
      <c r="D76" s="60"/>
      <c r="F76" s="60"/>
      <c r="I76" s="115"/>
      <c r="J76" s="116"/>
    </row>
    <row r="77" spans="1:10" s="3" customFormat="1" ht="16.5" x14ac:dyDescent="0.2">
      <c r="A77" s="51" t="s">
        <v>59</v>
      </c>
      <c r="B77" s="51"/>
      <c r="C77" s="51"/>
      <c r="D77" s="51"/>
      <c r="E77" s="51"/>
      <c r="F77" s="76"/>
      <c r="G77" s="51"/>
      <c r="H77" s="51"/>
      <c r="I77" s="101"/>
      <c r="J77" s="101"/>
    </row>
    <row r="78" spans="1:10" s="3" customFormat="1" ht="35.25" customHeight="1" x14ac:dyDescent="0.2">
      <c r="A78" s="122" t="s">
        <v>60</v>
      </c>
      <c r="B78" s="122"/>
      <c r="C78" s="122"/>
      <c r="D78" s="122"/>
      <c r="E78" s="122"/>
      <c r="F78" s="122"/>
      <c r="G78" s="122"/>
      <c r="H78" s="122"/>
      <c r="I78" s="114"/>
      <c r="J78" s="101"/>
    </row>
    <row r="79" spans="1:10" s="53" customFormat="1" ht="16.5" x14ac:dyDescent="0.2">
      <c r="B79" s="53" t="s">
        <v>57</v>
      </c>
      <c r="D79" s="60"/>
      <c r="F79" s="60"/>
      <c r="I79" s="115"/>
      <c r="J79" s="116"/>
    </row>
    <row r="80" spans="1:10" s="44" customFormat="1" ht="35.25" customHeight="1" x14ac:dyDescent="0.2">
      <c r="A80" s="121" t="s">
        <v>61</v>
      </c>
      <c r="B80" s="123"/>
      <c r="C80" s="123"/>
      <c r="D80" s="123"/>
      <c r="E80" s="123"/>
      <c r="F80" s="123"/>
      <c r="G80" s="97"/>
      <c r="H80" s="43"/>
      <c r="I80" s="43"/>
      <c r="J80" s="43"/>
    </row>
    <row r="81" spans="1:10" s="44" customFormat="1" ht="12.75" customHeight="1" x14ac:dyDescent="0.2">
      <c r="A81" s="95"/>
      <c r="B81" s="96"/>
      <c r="C81" s="96"/>
      <c r="D81" s="96"/>
      <c r="E81" s="96"/>
      <c r="F81" s="96"/>
      <c r="G81" s="97"/>
      <c r="H81" s="43"/>
      <c r="I81" s="43"/>
      <c r="J81" s="43"/>
    </row>
    <row r="82" spans="1:10" s="35" customFormat="1" x14ac:dyDescent="0.2">
      <c r="A82" s="120" t="s">
        <v>68</v>
      </c>
      <c r="B82" s="120"/>
      <c r="C82" s="100" t="s">
        <v>69</v>
      </c>
      <c r="D82" s="124" t="s">
        <v>45</v>
      </c>
      <c r="E82" s="124"/>
      <c r="F82" s="124"/>
      <c r="H82" s="39"/>
      <c r="I82" s="39"/>
      <c r="J82" s="39"/>
    </row>
    <row r="83" spans="1:10" s="35" customFormat="1" x14ac:dyDescent="0.2">
      <c r="D83" s="120" t="s">
        <v>46</v>
      </c>
      <c r="E83" s="120"/>
      <c r="F83" s="120"/>
      <c r="H83" s="39"/>
      <c r="I83" s="39"/>
      <c r="J83" s="39"/>
    </row>
    <row r="84" spans="1:10" s="35" customFormat="1" ht="22.5" customHeight="1" x14ac:dyDescent="0.2">
      <c r="A84" s="13"/>
      <c r="B84" s="13"/>
      <c r="E84" s="13"/>
      <c r="F84" s="45"/>
      <c r="H84" s="39"/>
      <c r="I84" s="39"/>
      <c r="J84" s="39"/>
    </row>
    <row r="85" spans="1:10" s="35" customFormat="1" x14ac:dyDescent="0.2">
      <c r="A85" s="13"/>
      <c r="B85" s="13"/>
      <c r="E85" s="13"/>
      <c r="F85" s="45"/>
      <c r="H85" s="39"/>
      <c r="I85" s="39"/>
      <c r="J85" s="39"/>
    </row>
    <row r="86" spans="1:10" s="3" customFormat="1" ht="19.5" customHeight="1" x14ac:dyDescent="0.2">
      <c r="A86" s="46"/>
      <c r="B86" s="13"/>
      <c r="E86" s="7"/>
      <c r="H86" s="2"/>
      <c r="I86" s="2"/>
      <c r="J86" s="2"/>
    </row>
    <row r="87" spans="1:10" s="35" customFormat="1" ht="15.75" customHeight="1" x14ac:dyDescent="0.2">
      <c r="A87" s="120" t="s">
        <v>71</v>
      </c>
      <c r="B87" s="120"/>
      <c r="C87" s="13" t="s">
        <v>70</v>
      </c>
      <c r="D87" s="120" t="s">
        <v>28</v>
      </c>
      <c r="E87" s="120"/>
      <c r="F87" s="120"/>
      <c r="H87" s="39"/>
      <c r="I87" s="39"/>
      <c r="J87" s="39"/>
    </row>
    <row r="88" spans="1:10" s="3" customFormat="1" x14ac:dyDescent="0.2">
      <c r="A88" s="46"/>
      <c r="B88" s="13"/>
      <c r="C88" s="46"/>
      <c r="E88" s="7"/>
      <c r="F88" s="66"/>
      <c r="I88" s="2"/>
      <c r="J88" s="101"/>
    </row>
    <row r="91" spans="1:10" x14ac:dyDescent="0.25">
      <c r="A91" s="47"/>
      <c r="I91" s="50"/>
    </row>
    <row r="92" spans="1:10" x14ac:dyDescent="0.25">
      <c r="A92" s="47"/>
      <c r="I92" s="50"/>
    </row>
    <row r="93" spans="1:10" x14ac:dyDescent="0.25">
      <c r="A93" s="47"/>
      <c r="I93" s="50"/>
    </row>
    <row r="94" spans="1:10" x14ac:dyDescent="0.25">
      <c r="A94" s="47"/>
      <c r="I94" s="50"/>
    </row>
    <row r="95" spans="1:10" x14ac:dyDescent="0.25">
      <c r="A95" s="47"/>
      <c r="I95" s="50"/>
    </row>
    <row r="96" spans="1:10" x14ac:dyDescent="0.25">
      <c r="A96" s="47"/>
      <c r="I96" s="50"/>
    </row>
    <row r="97" spans="1:10" x14ac:dyDescent="0.25">
      <c r="A97" s="47"/>
      <c r="I97" s="50"/>
    </row>
    <row r="98" spans="1:10" x14ac:dyDescent="0.25">
      <c r="A98" s="47"/>
      <c r="I98" s="50"/>
    </row>
    <row r="99" spans="1:10" x14ac:dyDescent="0.25">
      <c r="A99" s="47"/>
      <c r="I99" s="50"/>
    </row>
    <row r="100" spans="1:10" x14ac:dyDescent="0.25">
      <c r="A100" s="47"/>
      <c r="I100" s="50"/>
    </row>
    <row r="101" spans="1:10" x14ac:dyDescent="0.25">
      <c r="A101" s="47"/>
      <c r="I101" s="50"/>
    </row>
    <row r="102" spans="1:10" s="50" customFormat="1" x14ac:dyDescent="0.25">
      <c r="A102" s="47"/>
      <c r="B102" s="47"/>
      <c r="C102" s="48"/>
      <c r="D102" s="49"/>
      <c r="E102" s="47"/>
      <c r="F102" s="49"/>
      <c r="G102" s="47"/>
      <c r="H102" s="47"/>
      <c r="J102" s="117"/>
    </row>
    <row r="103" spans="1:10" s="50" customFormat="1" x14ac:dyDescent="0.25">
      <c r="A103" s="47"/>
      <c r="B103" s="47"/>
      <c r="C103" s="48"/>
      <c r="D103" s="49"/>
      <c r="E103" s="47"/>
      <c r="F103" s="49"/>
      <c r="G103" s="47"/>
      <c r="H103" s="47"/>
      <c r="J103" s="117"/>
    </row>
    <row r="104" spans="1:10" s="50" customFormat="1" x14ac:dyDescent="0.25">
      <c r="A104" s="47"/>
      <c r="B104" s="47"/>
      <c r="C104" s="48"/>
      <c r="D104" s="49"/>
      <c r="E104" s="47"/>
      <c r="F104" s="49"/>
      <c r="G104" s="47"/>
      <c r="H104" s="47"/>
      <c r="J104" s="117"/>
    </row>
    <row r="105" spans="1:10" s="50" customFormat="1" x14ac:dyDescent="0.25">
      <c r="A105" s="47"/>
      <c r="B105" s="47"/>
      <c r="C105" s="48"/>
      <c r="D105" s="49"/>
      <c r="E105" s="47"/>
      <c r="F105" s="49"/>
      <c r="G105" s="47"/>
      <c r="H105" s="47"/>
      <c r="J105" s="117"/>
    </row>
    <row r="106" spans="1:10" s="50" customFormat="1" x14ac:dyDescent="0.25">
      <c r="A106" s="47"/>
      <c r="B106" s="47"/>
      <c r="C106" s="48"/>
      <c r="D106" s="49"/>
      <c r="E106" s="47"/>
      <c r="F106" s="49"/>
      <c r="G106" s="47"/>
      <c r="H106" s="47"/>
      <c r="J106" s="117"/>
    </row>
    <row r="107" spans="1:10" s="50" customFormat="1" x14ac:dyDescent="0.25">
      <c r="A107" s="47"/>
      <c r="B107" s="47"/>
      <c r="C107" s="48"/>
      <c r="D107" s="49"/>
      <c r="E107" s="47"/>
      <c r="F107" s="49"/>
      <c r="G107" s="47"/>
      <c r="H107" s="47"/>
      <c r="J107" s="117"/>
    </row>
    <row r="108" spans="1:10" s="50" customFormat="1" x14ac:dyDescent="0.25">
      <c r="A108" s="47"/>
      <c r="B108" s="47"/>
      <c r="C108" s="48"/>
      <c r="D108" s="49"/>
      <c r="E108" s="47"/>
      <c r="F108" s="49"/>
      <c r="G108" s="47"/>
      <c r="H108" s="47"/>
      <c r="J108" s="117"/>
    </row>
    <row r="109" spans="1:10" s="50" customFormat="1" x14ac:dyDescent="0.25">
      <c r="A109" s="47"/>
      <c r="B109" s="47"/>
      <c r="C109" s="48"/>
      <c r="D109" s="49"/>
      <c r="E109" s="47"/>
      <c r="F109" s="49"/>
      <c r="G109" s="47"/>
      <c r="H109" s="47"/>
      <c r="J109" s="117"/>
    </row>
    <row r="110" spans="1:10" s="50" customFormat="1" x14ac:dyDescent="0.25">
      <c r="A110" s="47"/>
      <c r="B110" s="47"/>
      <c r="C110" s="48"/>
      <c r="D110" s="49"/>
      <c r="E110" s="47"/>
      <c r="F110" s="49"/>
      <c r="G110" s="47"/>
      <c r="H110" s="47"/>
      <c r="J110" s="117"/>
    </row>
    <row r="111" spans="1:10" s="50" customFormat="1" x14ac:dyDescent="0.25">
      <c r="A111" s="47"/>
      <c r="B111" s="47"/>
      <c r="C111" s="48"/>
      <c r="D111" s="49"/>
      <c r="E111" s="47"/>
      <c r="F111" s="49"/>
      <c r="G111" s="47"/>
      <c r="H111" s="47"/>
      <c r="J111" s="117"/>
    </row>
    <row r="112" spans="1:10" s="50" customFormat="1" x14ac:dyDescent="0.25">
      <c r="A112" s="47"/>
      <c r="B112" s="47"/>
      <c r="C112" s="48"/>
      <c r="D112" s="49"/>
      <c r="E112" s="47"/>
      <c r="F112" s="49"/>
      <c r="G112" s="47"/>
      <c r="H112" s="47"/>
      <c r="J112" s="117"/>
    </row>
    <row r="113" spans="1:10" s="50" customFormat="1" x14ac:dyDescent="0.25">
      <c r="A113" s="47"/>
      <c r="B113" s="47"/>
      <c r="C113" s="48"/>
      <c r="D113" s="49"/>
      <c r="E113" s="47"/>
      <c r="F113" s="49"/>
      <c r="G113" s="47"/>
      <c r="H113" s="47"/>
      <c r="J113" s="117"/>
    </row>
    <row r="114" spans="1:10" s="50" customFormat="1" x14ac:dyDescent="0.25">
      <c r="A114" s="47"/>
      <c r="B114" s="47"/>
      <c r="C114" s="48"/>
      <c r="D114" s="49"/>
      <c r="E114" s="47"/>
      <c r="F114" s="49"/>
      <c r="G114" s="47"/>
      <c r="H114" s="47"/>
      <c r="J114" s="117"/>
    </row>
    <row r="115" spans="1:10" s="50" customFormat="1" x14ac:dyDescent="0.25">
      <c r="A115" s="47"/>
      <c r="B115" s="47"/>
      <c r="C115" s="48"/>
      <c r="D115" s="49"/>
      <c r="E115" s="47"/>
      <c r="F115" s="49"/>
      <c r="G115" s="47"/>
      <c r="H115" s="47"/>
      <c r="J115" s="117"/>
    </row>
    <row r="116" spans="1:10" s="50" customFormat="1" x14ac:dyDescent="0.25">
      <c r="A116" s="47"/>
      <c r="B116" s="47"/>
      <c r="C116" s="48"/>
      <c r="D116" s="49"/>
      <c r="E116" s="47"/>
      <c r="F116" s="49"/>
      <c r="G116" s="47"/>
      <c r="H116" s="47"/>
      <c r="J116" s="117"/>
    </row>
    <row r="117" spans="1:10" s="50" customFormat="1" x14ac:dyDescent="0.25">
      <c r="A117" s="47"/>
      <c r="B117" s="47"/>
      <c r="C117" s="48"/>
      <c r="D117" s="49"/>
      <c r="E117" s="47"/>
      <c r="F117" s="49"/>
      <c r="G117" s="47"/>
      <c r="H117" s="47"/>
      <c r="J117" s="117"/>
    </row>
    <row r="118" spans="1:10" s="50" customFormat="1" x14ac:dyDescent="0.25">
      <c r="A118" s="47"/>
      <c r="B118" s="47"/>
      <c r="C118" s="48"/>
      <c r="D118" s="49"/>
      <c r="E118" s="47"/>
      <c r="F118" s="49"/>
      <c r="G118" s="47"/>
      <c r="H118" s="47"/>
      <c r="J118" s="117"/>
    </row>
    <row r="119" spans="1:10" s="50" customFormat="1" x14ac:dyDescent="0.25">
      <c r="A119" s="47"/>
      <c r="B119" s="47"/>
      <c r="C119" s="48"/>
      <c r="D119" s="49"/>
      <c r="E119" s="47"/>
      <c r="F119" s="49"/>
      <c r="G119" s="47"/>
      <c r="H119" s="47"/>
      <c r="J119" s="117"/>
    </row>
    <row r="120" spans="1:10" s="50" customFormat="1" x14ac:dyDescent="0.25">
      <c r="A120" s="47"/>
      <c r="B120" s="47"/>
      <c r="C120" s="48"/>
      <c r="D120" s="49"/>
      <c r="E120" s="47"/>
      <c r="F120" s="49"/>
      <c r="G120" s="47"/>
      <c r="H120" s="47"/>
      <c r="J120" s="117"/>
    </row>
    <row r="121" spans="1:10" s="50" customFormat="1" x14ac:dyDescent="0.25">
      <c r="A121" s="47"/>
      <c r="B121" s="47"/>
      <c r="C121" s="48"/>
      <c r="D121" s="49"/>
      <c r="E121" s="47"/>
      <c r="F121" s="49"/>
      <c r="G121" s="47"/>
      <c r="H121" s="47"/>
      <c r="J121" s="117"/>
    </row>
    <row r="122" spans="1:10" s="50" customFormat="1" x14ac:dyDescent="0.25">
      <c r="A122" s="47"/>
      <c r="B122" s="47"/>
      <c r="C122" s="48"/>
      <c r="D122" s="49"/>
      <c r="E122" s="47"/>
      <c r="F122" s="49"/>
      <c r="G122" s="47"/>
      <c r="H122" s="47"/>
      <c r="J122" s="117"/>
    </row>
    <row r="123" spans="1:10" s="50" customFormat="1" x14ac:dyDescent="0.25">
      <c r="A123" s="47"/>
      <c r="B123" s="47"/>
      <c r="C123" s="48"/>
      <c r="D123" s="49"/>
      <c r="E123" s="47"/>
      <c r="F123" s="49"/>
      <c r="G123" s="47"/>
      <c r="H123" s="47"/>
      <c r="J123" s="117"/>
    </row>
    <row r="124" spans="1:10" s="50" customFormat="1" x14ac:dyDescent="0.25">
      <c r="A124" s="47"/>
      <c r="B124" s="47"/>
      <c r="C124" s="48"/>
      <c r="D124" s="49"/>
      <c r="E124" s="47"/>
      <c r="F124" s="49"/>
      <c r="G124" s="47"/>
      <c r="H124" s="47"/>
      <c r="J124" s="117"/>
    </row>
    <row r="125" spans="1:10" s="50" customFormat="1" x14ac:dyDescent="0.25">
      <c r="A125" s="47"/>
      <c r="B125" s="47"/>
      <c r="C125" s="48"/>
      <c r="D125" s="49"/>
      <c r="E125" s="47"/>
      <c r="F125" s="49"/>
      <c r="G125" s="47"/>
      <c r="H125" s="47"/>
      <c r="J125" s="117"/>
    </row>
    <row r="126" spans="1:10" s="50" customFormat="1" x14ac:dyDescent="0.25">
      <c r="A126" s="47"/>
      <c r="B126" s="47"/>
      <c r="C126" s="48"/>
      <c r="D126" s="49"/>
      <c r="E126" s="47"/>
      <c r="F126" s="49"/>
      <c r="G126" s="47"/>
      <c r="H126" s="47"/>
      <c r="J126" s="117"/>
    </row>
    <row r="127" spans="1:10" s="50" customFormat="1" x14ac:dyDescent="0.25">
      <c r="A127" s="47"/>
      <c r="B127" s="47"/>
      <c r="C127" s="48"/>
      <c r="D127" s="49"/>
      <c r="E127" s="47"/>
      <c r="F127" s="49"/>
      <c r="G127" s="47"/>
      <c r="H127" s="47"/>
      <c r="J127" s="117"/>
    </row>
    <row r="128" spans="1:10" s="50" customFormat="1" x14ac:dyDescent="0.25">
      <c r="A128" s="47"/>
      <c r="B128" s="47"/>
      <c r="C128" s="48"/>
      <c r="D128" s="49"/>
      <c r="E128" s="47"/>
      <c r="F128" s="49"/>
      <c r="G128" s="47"/>
      <c r="H128" s="47"/>
      <c r="J128" s="117"/>
    </row>
    <row r="129" spans="1:10" s="50" customFormat="1" x14ac:dyDescent="0.25">
      <c r="A129" s="47"/>
      <c r="B129" s="47"/>
      <c r="C129" s="48"/>
      <c r="D129" s="49"/>
      <c r="E129" s="47"/>
      <c r="F129" s="49"/>
      <c r="G129" s="47"/>
      <c r="H129" s="47"/>
      <c r="J129" s="117"/>
    </row>
    <row r="130" spans="1:10" s="50" customFormat="1" x14ac:dyDescent="0.25">
      <c r="A130" s="47"/>
      <c r="B130" s="47"/>
      <c r="C130" s="48"/>
      <c r="D130" s="49"/>
      <c r="E130" s="47"/>
      <c r="F130" s="49"/>
      <c r="G130" s="47"/>
      <c r="H130" s="47"/>
      <c r="J130" s="117"/>
    </row>
    <row r="131" spans="1:10" s="50" customFormat="1" x14ac:dyDescent="0.25">
      <c r="A131" s="47"/>
      <c r="B131" s="47"/>
      <c r="C131" s="48"/>
      <c r="D131" s="49"/>
      <c r="E131" s="47"/>
      <c r="F131" s="49"/>
      <c r="G131" s="47"/>
      <c r="H131" s="47"/>
      <c r="J131" s="117"/>
    </row>
    <row r="132" spans="1:10" s="50" customFormat="1" x14ac:dyDescent="0.25">
      <c r="A132" s="47"/>
      <c r="B132" s="47"/>
      <c r="C132" s="48"/>
      <c r="D132" s="49"/>
      <c r="E132" s="47"/>
      <c r="F132" s="49"/>
      <c r="G132" s="47"/>
      <c r="H132" s="47"/>
      <c r="J132" s="117"/>
    </row>
    <row r="133" spans="1:10" s="50" customFormat="1" x14ac:dyDescent="0.25">
      <c r="A133" s="47"/>
      <c r="B133" s="47"/>
      <c r="C133" s="48"/>
      <c r="D133" s="49"/>
      <c r="E133" s="47"/>
      <c r="F133" s="49"/>
      <c r="G133" s="47"/>
      <c r="H133" s="47"/>
      <c r="J133" s="117"/>
    </row>
    <row r="134" spans="1:10" s="50" customFormat="1" x14ac:dyDescent="0.25">
      <c r="A134" s="47"/>
      <c r="B134" s="47"/>
      <c r="C134" s="48"/>
      <c r="D134" s="49"/>
      <c r="E134" s="47"/>
      <c r="F134" s="49"/>
      <c r="G134" s="47"/>
      <c r="H134" s="47"/>
      <c r="J134" s="117"/>
    </row>
    <row r="135" spans="1:10" s="50" customFormat="1" x14ac:dyDescent="0.25">
      <c r="A135" s="47"/>
      <c r="B135" s="47"/>
      <c r="C135" s="48"/>
      <c r="D135" s="49"/>
      <c r="E135" s="47"/>
      <c r="F135" s="49"/>
      <c r="G135" s="47"/>
      <c r="H135" s="47"/>
      <c r="J135" s="117"/>
    </row>
    <row r="136" spans="1:10" s="50" customFormat="1" x14ac:dyDescent="0.25">
      <c r="A136" s="47"/>
      <c r="B136" s="47"/>
      <c r="C136" s="48"/>
      <c r="D136" s="49"/>
      <c r="E136" s="47"/>
      <c r="F136" s="49"/>
      <c r="G136" s="47"/>
      <c r="H136" s="47"/>
      <c r="J136" s="117"/>
    </row>
    <row r="137" spans="1:10" s="50" customFormat="1" x14ac:dyDescent="0.25">
      <c r="A137" s="47"/>
      <c r="B137" s="47"/>
      <c r="C137" s="48"/>
      <c r="D137" s="49"/>
      <c r="E137" s="47"/>
      <c r="F137" s="49"/>
      <c r="G137" s="47"/>
      <c r="H137" s="47"/>
      <c r="J137" s="117"/>
    </row>
    <row r="138" spans="1:10" s="50" customFormat="1" x14ac:dyDescent="0.25">
      <c r="A138" s="47"/>
      <c r="B138" s="47"/>
      <c r="C138" s="48"/>
      <c r="D138" s="49"/>
      <c r="E138" s="47"/>
      <c r="F138" s="49"/>
      <c r="G138" s="47"/>
      <c r="H138" s="47"/>
      <c r="J138" s="117"/>
    </row>
    <row r="139" spans="1:10" s="50" customFormat="1" x14ac:dyDescent="0.25">
      <c r="A139" s="47"/>
      <c r="B139" s="47"/>
      <c r="C139" s="48"/>
      <c r="D139" s="49"/>
      <c r="E139" s="47"/>
      <c r="F139" s="49"/>
      <c r="G139" s="47"/>
      <c r="H139" s="47"/>
      <c r="J139" s="117"/>
    </row>
    <row r="140" spans="1:10" s="50" customFormat="1" x14ac:dyDescent="0.25">
      <c r="A140" s="47"/>
      <c r="B140" s="47"/>
      <c r="C140" s="48"/>
      <c r="D140" s="49"/>
      <c r="E140" s="47"/>
      <c r="F140" s="49"/>
      <c r="G140" s="47"/>
      <c r="H140" s="47"/>
      <c r="J140" s="117"/>
    </row>
    <row r="141" spans="1:10" s="50" customFormat="1" x14ac:dyDescent="0.25">
      <c r="A141" s="47"/>
      <c r="B141" s="47"/>
      <c r="C141" s="48"/>
      <c r="D141" s="49"/>
      <c r="E141" s="47"/>
      <c r="F141" s="49"/>
      <c r="G141" s="47"/>
      <c r="H141" s="47"/>
      <c r="J141" s="117"/>
    </row>
    <row r="142" spans="1:10" s="50" customFormat="1" x14ac:dyDescent="0.25">
      <c r="A142" s="47"/>
      <c r="B142" s="47"/>
      <c r="C142" s="48"/>
      <c r="D142" s="49"/>
      <c r="E142" s="47"/>
      <c r="F142" s="49"/>
      <c r="G142" s="47"/>
      <c r="H142" s="47"/>
      <c r="J142" s="117"/>
    </row>
    <row r="143" spans="1:10" s="50" customFormat="1" x14ac:dyDescent="0.25">
      <c r="A143" s="47"/>
      <c r="B143" s="47"/>
      <c r="C143" s="48"/>
      <c r="D143" s="49"/>
      <c r="E143" s="47"/>
      <c r="F143" s="49"/>
      <c r="G143" s="47"/>
      <c r="H143" s="47"/>
      <c r="J143" s="117"/>
    </row>
    <row r="144" spans="1:10" s="50" customFormat="1" x14ac:dyDescent="0.25">
      <c r="A144" s="47"/>
      <c r="B144" s="47"/>
      <c r="C144" s="48"/>
      <c r="D144" s="49"/>
      <c r="E144" s="47"/>
      <c r="F144" s="49"/>
      <c r="G144" s="47"/>
      <c r="H144" s="47"/>
      <c r="J144" s="117"/>
    </row>
    <row r="145" spans="1:10" s="50" customFormat="1" x14ac:dyDescent="0.25">
      <c r="A145" s="47"/>
      <c r="B145" s="47"/>
      <c r="C145" s="48"/>
      <c r="D145" s="49"/>
      <c r="E145" s="47"/>
      <c r="F145" s="49"/>
      <c r="G145" s="47"/>
      <c r="H145" s="47"/>
      <c r="J145" s="117"/>
    </row>
    <row r="146" spans="1:10" s="50" customFormat="1" x14ac:dyDescent="0.25">
      <c r="A146" s="47"/>
      <c r="B146" s="47"/>
      <c r="C146" s="48"/>
      <c r="D146" s="49"/>
      <c r="E146" s="47"/>
      <c r="F146" s="49"/>
      <c r="G146" s="47"/>
      <c r="H146" s="47"/>
      <c r="J146" s="117"/>
    </row>
    <row r="147" spans="1:10" s="50" customFormat="1" x14ac:dyDescent="0.25">
      <c r="A147" s="47"/>
      <c r="B147" s="47"/>
      <c r="C147" s="48"/>
      <c r="D147" s="49"/>
      <c r="E147" s="47"/>
      <c r="F147" s="49"/>
      <c r="G147" s="47"/>
      <c r="H147" s="47"/>
      <c r="J147" s="117"/>
    </row>
    <row r="148" spans="1:10" s="50" customFormat="1" x14ac:dyDescent="0.25">
      <c r="A148" s="47"/>
      <c r="B148" s="47"/>
      <c r="C148" s="48"/>
      <c r="D148" s="49"/>
      <c r="E148" s="47"/>
      <c r="F148" s="49"/>
      <c r="G148" s="47"/>
      <c r="H148" s="47"/>
      <c r="J148" s="117"/>
    </row>
    <row r="149" spans="1:10" s="50" customFormat="1" x14ac:dyDescent="0.25">
      <c r="A149" s="47"/>
      <c r="B149" s="47"/>
      <c r="C149" s="48"/>
      <c r="D149" s="49"/>
      <c r="E149" s="47"/>
      <c r="F149" s="49"/>
      <c r="G149" s="47"/>
      <c r="H149" s="47"/>
      <c r="J149" s="117"/>
    </row>
    <row r="150" spans="1:10" s="50" customFormat="1" x14ac:dyDescent="0.25">
      <c r="A150" s="47"/>
      <c r="B150" s="47"/>
      <c r="C150" s="48"/>
      <c r="D150" s="49"/>
      <c r="E150" s="47"/>
      <c r="F150" s="49"/>
      <c r="G150" s="47"/>
      <c r="H150" s="47"/>
      <c r="J150" s="117"/>
    </row>
    <row r="151" spans="1:10" s="50" customFormat="1" x14ac:dyDescent="0.25">
      <c r="A151" s="47"/>
      <c r="B151" s="47"/>
      <c r="C151" s="48"/>
      <c r="D151" s="49"/>
      <c r="E151" s="47"/>
      <c r="F151" s="49"/>
      <c r="G151" s="47"/>
      <c r="H151" s="47"/>
      <c r="J151" s="117"/>
    </row>
    <row r="152" spans="1:10" s="50" customFormat="1" x14ac:dyDescent="0.25">
      <c r="A152" s="47"/>
      <c r="B152" s="47"/>
      <c r="C152" s="48"/>
      <c r="D152" s="49"/>
      <c r="E152" s="47"/>
      <c r="F152" s="49"/>
      <c r="G152" s="47"/>
      <c r="H152" s="47"/>
      <c r="J152" s="117"/>
    </row>
    <row r="153" spans="1:10" s="50" customFormat="1" x14ac:dyDescent="0.25">
      <c r="A153" s="47"/>
      <c r="B153" s="47"/>
      <c r="C153" s="48"/>
      <c r="D153" s="49"/>
      <c r="E153" s="47"/>
      <c r="F153" s="49"/>
      <c r="G153" s="47"/>
      <c r="H153" s="47"/>
      <c r="J153" s="117"/>
    </row>
    <row r="154" spans="1:10" s="50" customFormat="1" x14ac:dyDescent="0.25">
      <c r="A154" s="47"/>
      <c r="B154" s="47"/>
      <c r="C154" s="48"/>
      <c r="D154" s="49"/>
      <c r="E154" s="47"/>
      <c r="F154" s="49"/>
      <c r="G154" s="47"/>
      <c r="H154" s="47"/>
      <c r="J154" s="117"/>
    </row>
    <row r="155" spans="1:10" s="50" customFormat="1" x14ac:dyDescent="0.25">
      <c r="A155" s="47"/>
      <c r="B155" s="47"/>
      <c r="C155" s="48"/>
      <c r="D155" s="49"/>
      <c r="E155" s="47"/>
      <c r="F155" s="49"/>
      <c r="G155" s="47"/>
      <c r="H155" s="47"/>
      <c r="J155" s="117"/>
    </row>
    <row r="156" spans="1:10" s="50" customFormat="1" x14ac:dyDescent="0.25">
      <c r="A156" s="47"/>
      <c r="B156" s="47"/>
      <c r="C156" s="48"/>
      <c r="D156" s="49"/>
      <c r="E156" s="47"/>
      <c r="F156" s="49"/>
      <c r="G156" s="47"/>
      <c r="H156" s="47"/>
      <c r="J156" s="117"/>
    </row>
    <row r="157" spans="1:10" s="50" customFormat="1" x14ac:dyDescent="0.25">
      <c r="A157" s="47"/>
      <c r="B157" s="47"/>
      <c r="C157" s="48"/>
      <c r="D157" s="49"/>
      <c r="E157" s="47"/>
      <c r="F157" s="49"/>
      <c r="G157" s="47"/>
      <c r="H157" s="47"/>
      <c r="J157" s="117"/>
    </row>
    <row r="158" spans="1:10" s="50" customFormat="1" x14ac:dyDescent="0.25">
      <c r="A158" s="47"/>
      <c r="B158" s="47"/>
      <c r="C158" s="48"/>
      <c r="D158" s="49"/>
      <c r="E158" s="47"/>
      <c r="F158" s="49"/>
      <c r="G158" s="47"/>
      <c r="H158" s="47"/>
      <c r="J158" s="117"/>
    </row>
    <row r="159" spans="1:10" s="50" customFormat="1" x14ac:dyDescent="0.25">
      <c r="A159" s="47"/>
      <c r="B159" s="47"/>
      <c r="C159" s="48"/>
      <c r="D159" s="49"/>
      <c r="E159" s="47"/>
      <c r="F159" s="49"/>
      <c r="G159" s="47"/>
      <c r="H159" s="47"/>
      <c r="J159" s="117"/>
    </row>
    <row r="160" spans="1:10" s="50" customFormat="1" x14ac:dyDescent="0.25">
      <c r="A160" s="47"/>
      <c r="B160" s="47"/>
      <c r="C160" s="48"/>
      <c r="D160" s="49"/>
      <c r="E160" s="47"/>
      <c r="F160" s="49"/>
      <c r="G160" s="47"/>
      <c r="H160" s="47"/>
      <c r="J160" s="117"/>
    </row>
    <row r="161" spans="1:10" s="50" customFormat="1" x14ac:dyDescent="0.25">
      <c r="A161" s="47"/>
      <c r="B161" s="47"/>
      <c r="C161" s="48"/>
      <c r="D161" s="49"/>
      <c r="E161" s="47"/>
      <c r="F161" s="49"/>
      <c r="G161" s="47"/>
      <c r="H161" s="47"/>
      <c r="J161" s="117"/>
    </row>
    <row r="162" spans="1:10" s="50" customFormat="1" x14ac:dyDescent="0.25">
      <c r="A162" s="47"/>
      <c r="B162" s="47"/>
      <c r="C162" s="48"/>
      <c r="D162" s="49"/>
      <c r="E162" s="47"/>
      <c r="F162" s="49"/>
      <c r="G162" s="47"/>
      <c r="H162" s="47"/>
      <c r="J162" s="117"/>
    </row>
    <row r="163" spans="1:10" s="50" customFormat="1" x14ac:dyDescent="0.25">
      <c r="A163" s="47"/>
      <c r="B163" s="47"/>
      <c r="C163" s="48"/>
      <c r="D163" s="49"/>
      <c r="E163" s="47"/>
      <c r="F163" s="49"/>
      <c r="G163" s="47"/>
      <c r="H163" s="47"/>
      <c r="J163" s="117"/>
    </row>
    <row r="164" spans="1:10" s="50" customFormat="1" x14ac:dyDescent="0.25">
      <c r="A164" s="47"/>
      <c r="B164" s="47"/>
      <c r="C164" s="48"/>
      <c r="D164" s="49"/>
      <c r="E164" s="47"/>
      <c r="F164" s="49"/>
      <c r="G164" s="47"/>
      <c r="H164" s="47"/>
      <c r="J164" s="117"/>
    </row>
    <row r="165" spans="1:10" s="50" customFormat="1" x14ac:dyDescent="0.25">
      <c r="A165" s="47"/>
      <c r="B165" s="47"/>
      <c r="C165" s="48"/>
      <c r="D165" s="49"/>
      <c r="E165" s="47"/>
      <c r="F165" s="49"/>
      <c r="G165" s="47"/>
      <c r="H165" s="47"/>
      <c r="J165" s="117"/>
    </row>
    <row r="166" spans="1:10" s="50" customFormat="1" x14ac:dyDescent="0.25">
      <c r="A166" s="47"/>
      <c r="B166" s="47"/>
      <c r="C166" s="48"/>
      <c r="D166" s="49"/>
      <c r="E166" s="47"/>
      <c r="F166" s="49"/>
      <c r="G166" s="47"/>
      <c r="H166" s="47"/>
      <c r="J166" s="117"/>
    </row>
    <row r="167" spans="1:10" s="50" customFormat="1" x14ac:dyDescent="0.25">
      <c r="A167" s="47"/>
      <c r="B167" s="47"/>
      <c r="C167" s="48"/>
      <c r="D167" s="49"/>
      <c r="E167" s="47"/>
      <c r="F167" s="49"/>
      <c r="G167" s="47"/>
      <c r="H167" s="47"/>
      <c r="J167" s="117"/>
    </row>
    <row r="168" spans="1:10" s="50" customFormat="1" x14ac:dyDescent="0.25">
      <c r="A168" s="47"/>
      <c r="B168" s="47"/>
      <c r="C168" s="48"/>
      <c r="D168" s="49"/>
      <c r="E168" s="47"/>
      <c r="F168" s="49"/>
      <c r="G168" s="47"/>
      <c r="H168" s="47"/>
      <c r="J168" s="117"/>
    </row>
    <row r="169" spans="1:10" s="50" customFormat="1" x14ac:dyDescent="0.25">
      <c r="A169" s="47"/>
      <c r="B169" s="47"/>
      <c r="C169" s="48"/>
      <c r="D169" s="49"/>
      <c r="E169" s="47"/>
      <c r="F169" s="49"/>
      <c r="G169" s="47"/>
      <c r="H169" s="47"/>
      <c r="J169" s="117"/>
    </row>
    <row r="170" spans="1:10" s="50" customFormat="1" x14ac:dyDescent="0.25">
      <c r="A170" s="47"/>
      <c r="B170" s="47"/>
      <c r="C170" s="48"/>
      <c r="D170" s="49"/>
      <c r="E170" s="47"/>
      <c r="F170" s="49"/>
      <c r="G170" s="47"/>
      <c r="H170" s="47"/>
      <c r="J170" s="117"/>
    </row>
    <row r="171" spans="1:10" s="50" customFormat="1" x14ac:dyDescent="0.25">
      <c r="A171" s="47"/>
      <c r="B171" s="47"/>
      <c r="C171" s="48"/>
      <c r="D171" s="49"/>
      <c r="E171" s="47"/>
      <c r="F171" s="49"/>
      <c r="G171" s="47"/>
      <c r="H171" s="47"/>
      <c r="J171" s="117"/>
    </row>
    <row r="172" spans="1:10" s="50" customFormat="1" x14ac:dyDescent="0.25">
      <c r="A172" s="47"/>
      <c r="B172" s="47"/>
      <c r="C172" s="48"/>
      <c r="D172" s="49"/>
      <c r="E172" s="47"/>
      <c r="F172" s="49"/>
      <c r="G172" s="47"/>
      <c r="H172" s="47"/>
      <c r="J172" s="117"/>
    </row>
    <row r="173" spans="1:10" s="50" customFormat="1" x14ac:dyDescent="0.25">
      <c r="A173" s="47"/>
      <c r="B173" s="47"/>
      <c r="C173" s="48"/>
      <c r="D173" s="49"/>
      <c r="E173" s="47"/>
      <c r="F173" s="49"/>
      <c r="G173" s="47"/>
      <c r="H173" s="47"/>
      <c r="J173" s="117"/>
    </row>
    <row r="174" spans="1:10" s="50" customFormat="1" x14ac:dyDescent="0.25">
      <c r="A174" s="47"/>
      <c r="B174" s="47"/>
      <c r="C174" s="48"/>
      <c r="D174" s="49"/>
      <c r="E174" s="47"/>
      <c r="F174" s="49"/>
      <c r="G174" s="47"/>
      <c r="H174" s="47"/>
      <c r="J174" s="117"/>
    </row>
    <row r="175" spans="1:10" s="50" customFormat="1" x14ac:dyDescent="0.25">
      <c r="A175" s="47"/>
      <c r="B175" s="47"/>
      <c r="C175" s="48"/>
      <c r="D175" s="49"/>
      <c r="E175" s="47"/>
      <c r="F175" s="49"/>
      <c r="G175" s="47"/>
      <c r="H175" s="47"/>
      <c r="J175" s="117"/>
    </row>
    <row r="176" spans="1:10" s="50" customFormat="1" x14ac:dyDescent="0.25">
      <c r="A176" s="47"/>
      <c r="B176" s="47"/>
      <c r="C176" s="48"/>
      <c r="D176" s="49"/>
      <c r="E176" s="47"/>
      <c r="F176" s="49"/>
      <c r="G176" s="47"/>
      <c r="H176" s="47"/>
      <c r="J176" s="117"/>
    </row>
    <row r="177" spans="1:10" s="50" customFormat="1" x14ac:dyDescent="0.25">
      <c r="A177" s="47"/>
      <c r="B177" s="47"/>
      <c r="C177" s="48"/>
      <c r="D177" s="49"/>
      <c r="E177" s="47"/>
      <c r="F177" s="49"/>
      <c r="G177" s="47"/>
      <c r="H177" s="47"/>
      <c r="J177" s="117"/>
    </row>
    <row r="178" spans="1:10" s="50" customFormat="1" x14ac:dyDescent="0.25">
      <c r="A178" s="47"/>
      <c r="B178" s="47"/>
      <c r="C178" s="48"/>
      <c r="D178" s="49"/>
      <c r="E178" s="47"/>
      <c r="F178" s="49"/>
      <c r="G178" s="47"/>
      <c r="H178" s="47"/>
      <c r="J178" s="117"/>
    </row>
    <row r="179" spans="1:10" s="50" customFormat="1" x14ac:dyDescent="0.25">
      <c r="A179" s="47"/>
      <c r="B179" s="47"/>
      <c r="C179" s="48"/>
      <c r="D179" s="49"/>
      <c r="E179" s="47"/>
      <c r="F179" s="49"/>
      <c r="G179" s="47"/>
      <c r="H179" s="47"/>
      <c r="J179" s="117"/>
    </row>
    <row r="180" spans="1:10" s="50" customFormat="1" x14ac:dyDescent="0.25">
      <c r="A180" s="47"/>
      <c r="B180" s="47"/>
      <c r="C180" s="48"/>
      <c r="D180" s="49"/>
      <c r="E180" s="47"/>
      <c r="F180" s="49"/>
      <c r="G180" s="47"/>
      <c r="H180" s="47"/>
      <c r="J180" s="117"/>
    </row>
    <row r="181" spans="1:10" s="50" customFormat="1" x14ac:dyDescent="0.25">
      <c r="A181" s="47"/>
      <c r="B181" s="47"/>
      <c r="C181" s="48"/>
      <c r="D181" s="49"/>
      <c r="E181" s="47"/>
      <c r="F181" s="49"/>
      <c r="G181" s="47"/>
      <c r="H181" s="47"/>
      <c r="J181" s="117"/>
    </row>
    <row r="182" spans="1:10" s="50" customFormat="1" x14ac:dyDescent="0.25">
      <c r="A182" s="47"/>
      <c r="B182" s="47"/>
      <c r="C182" s="48"/>
      <c r="D182" s="49"/>
      <c r="E182" s="47"/>
      <c r="F182" s="49"/>
      <c r="G182" s="47"/>
      <c r="H182" s="47"/>
      <c r="J182" s="117"/>
    </row>
    <row r="183" spans="1:10" s="50" customFormat="1" x14ac:dyDescent="0.25">
      <c r="A183" s="47"/>
      <c r="B183" s="47"/>
      <c r="C183" s="48"/>
      <c r="D183" s="49"/>
      <c r="E183" s="47"/>
      <c r="F183" s="49"/>
      <c r="G183" s="47"/>
      <c r="H183" s="47"/>
      <c r="J183" s="117"/>
    </row>
    <row r="184" spans="1:10" s="50" customFormat="1" x14ac:dyDescent="0.25">
      <c r="A184" s="47"/>
      <c r="B184" s="47"/>
      <c r="C184" s="48"/>
      <c r="D184" s="49"/>
      <c r="E184" s="47"/>
      <c r="F184" s="49"/>
      <c r="G184" s="47"/>
      <c r="H184" s="47"/>
      <c r="J184" s="117"/>
    </row>
    <row r="185" spans="1:10" s="50" customFormat="1" x14ac:dyDescent="0.25">
      <c r="A185" s="47"/>
      <c r="B185" s="47"/>
      <c r="C185" s="48"/>
      <c r="D185" s="49"/>
      <c r="E185" s="47"/>
      <c r="F185" s="49"/>
      <c r="G185" s="47"/>
      <c r="H185" s="47"/>
      <c r="J185" s="117"/>
    </row>
    <row r="186" spans="1:10" s="50" customFormat="1" x14ac:dyDescent="0.25">
      <c r="A186" s="47"/>
      <c r="B186" s="47"/>
      <c r="C186" s="48"/>
      <c r="D186" s="49"/>
      <c r="E186" s="47"/>
      <c r="F186" s="49"/>
      <c r="G186" s="47"/>
      <c r="H186" s="47"/>
      <c r="J186" s="117"/>
    </row>
    <row r="187" spans="1:10" s="50" customFormat="1" x14ac:dyDescent="0.25">
      <c r="A187" s="47"/>
      <c r="B187" s="47"/>
      <c r="C187" s="48"/>
      <c r="D187" s="49"/>
      <c r="E187" s="47"/>
      <c r="F187" s="49"/>
      <c r="G187" s="47"/>
      <c r="H187" s="47"/>
      <c r="J187" s="117"/>
    </row>
    <row r="188" spans="1:10" s="50" customFormat="1" x14ac:dyDescent="0.25">
      <c r="A188" s="47"/>
      <c r="B188" s="47"/>
      <c r="C188" s="48"/>
      <c r="D188" s="49"/>
      <c r="E188" s="47"/>
      <c r="F188" s="49"/>
      <c r="G188" s="47"/>
      <c r="H188" s="47"/>
      <c r="J188" s="117"/>
    </row>
    <row r="189" spans="1:10" s="50" customFormat="1" x14ac:dyDescent="0.25">
      <c r="A189" s="47"/>
      <c r="B189" s="47"/>
      <c r="C189" s="48"/>
      <c r="D189" s="49"/>
      <c r="E189" s="47"/>
      <c r="F189" s="49"/>
      <c r="G189" s="47"/>
      <c r="H189" s="47"/>
      <c r="J189" s="117"/>
    </row>
    <row r="190" spans="1:10" s="50" customFormat="1" x14ac:dyDescent="0.25">
      <c r="A190" s="47"/>
      <c r="B190" s="47"/>
      <c r="C190" s="48"/>
      <c r="D190" s="49"/>
      <c r="E190" s="47"/>
      <c r="F190" s="49"/>
      <c r="G190" s="47"/>
      <c r="H190" s="47"/>
      <c r="J190" s="117"/>
    </row>
    <row r="191" spans="1:10" s="50" customFormat="1" x14ac:dyDescent="0.25">
      <c r="A191" s="47"/>
      <c r="B191" s="47"/>
      <c r="C191" s="48"/>
      <c r="D191" s="49"/>
      <c r="E191" s="47"/>
      <c r="F191" s="49"/>
      <c r="G191" s="47"/>
      <c r="H191" s="47"/>
      <c r="J191" s="117"/>
    </row>
    <row r="192" spans="1:10" s="50" customFormat="1" x14ac:dyDescent="0.25">
      <c r="A192" s="47"/>
      <c r="B192" s="47"/>
      <c r="C192" s="48"/>
      <c r="D192" s="49"/>
      <c r="E192" s="47"/>
      <c r="F192" s="49"/>
      <c r="G192" s="47"/>
      <c r="H192" s="47"/>
      <c r="J192" s="117"/>
    </row>
    <row r="193" spans="1:10" s="50" customFormat="1" x14ac:dyDescent="0.25">
      <c r="A193" s="47"/>
      <c r="B193" s="47"/>
      <c r="C193" s="48"/>
      <c r="D193" s="49"/>
      <c r="E193" s="47"/>
      <c r="F193" s="49"/>
      <c r="G193" s="47"/>
      <c r="H193" s="47"/>
      <c r="J193" s="117"/>
    </row>
    <row r="194" spans="1:10" s="50" customFormat="1" x14ac:dyDescent="0.25">
      <c r="A194" s="47"/>
      <c r="B194" s="47"/>
      <c r="C194" s="48"/>
      <c r="D194" s="49"/>
      <c r="E194" s="47"/>
      <c r="F194" s="49"/>
      <c r="G194" s="47"/>
      <c r="H194" s="47"/>
      <c r="J194" s="117"/>
    </row>
    <row r="195" spans="1:10" s="50" customFormat="1" x14ac:dyDescent="0.25">
      <c r="A195" s="47"/>
      <c r="B195" s="47"/>
      <c r="C195" s="48"/>
      <c r="D195" s="49"/>
      <c r="E195" s="47"/>
      <c r="F195" s="49"/>
      <c r="G195" s="47"/>
      <c r="H195" s="47"/>
      <c r="J195" s="117"/>
    </row>
    <row r="196" spans="1:10" s="50" customFormat="1" x14ac:dyDescent="0.25">
      <c r="A196" s="47"/>
      <c r="B196" s="47"/>
      <c r="C196" s="48"/>
      <c r="D196" s="49"/>
      <c r="E196" s="47"/>
      <c r="F196" s="49"/>
      <c r="G196" s="47"/>
      <c r="H196" s="47"/>
      <c r="J196" s="117"/>
    </row>
    <row r="197" spans="1:10" s="50" customFormat="1" x14ac:dyDescent="0.25">
      <c r="A197" s="47"/>
      <c r="B197" s="47"/>
      <c r="C197" s="48"/>
      <c r="D197" s="49"/>
      <c r="E197" s="47"/>
      <c r="F197" s="49"/>
      <c r="G197" s="47"/>
      <c r="H197" s="47"/>
      <c r="J197" s="117"/>
    </row>
    <row r="198" spans="1:10" s="50" customFormat="1" x14ac:dyDescent="0.25">
      <c r="A198" s="47"/>
      <c r="B198" s="47"/>
      <c r="C198" s="48"/>
      <c r="D198" s="49"/>
      <c r="E198" s="47"/>
      <c r="F198" s="49"/>
      <c r="G198" s="47"/>
      <c r="H198" s="47"/>
      <c r="J198" s="117"/>
    </row>
    <row r="199" spans="1:10" s="50" customFormat="1" x14ac:dyDescent="0.25">
      <c r="A199" s="47"/>
      <c r="B199" s="47"/>
      <c r="C199" s="48"/>
      <c r="D199" s="49"/>
      <c r="E199" s="47"/>
      <c r="F199" s="49"/>
      <c r="G199" s="47"/>
      <c r="H199" s="47"/>
      <c r="J199" s="117"/>
    </row>
    <row r="200" spans="1:10" s="50" customFormat="1" x14ac:dyDescent="0.25">
      <c r="A200" s="47"/>
      <c r="B200" s="47"/>
      <c r="C200" s="48"/>
      <c r="D200" s="49"/>
      <c r="E200" s="47"/>
      <c r="F200" s="49"/>
      <c r="G200" s="47"/>
      <c r="H200" s="47"/>
      <c r="J200" s="117"/>
    </row>
    <row r="201" spans="1:10" s="50" customFormat="1" x14ac:dyDescent="0.25">
      <c r="A201" s="47"/>
      <c r="B201" s="47"/>
      <c r="C201" s="48"/>
      <c r="D201" s="49"/>
      <c r="E201" s="47"/>
      <c r="F201" s="49"/>
      <c r="G201" s="47"/>
      <c r="H201" s="47"/>
      <c r="J201" s="117"/>
    </row>
    <row r="202" spans="1:10" s="50" customFormat="1" x14ac:dyDescent="0.25">
      <c r="A202" s="47"/>
      <c r="B202" s="47"/>
      <c r="C202" s="48"/>
      <c r="D202" s="49"/>
      <c r="E202" s="47"/>
      <c r="F202" s="49"/>
      <c r="G202" s="47"/>
      <c r="H202" s="47"/>
      <c r="J202" s="117"/>
    </row>
    <row r="203" spans="1:10" s="50" customFormat="1" x14ac:dyDescent="0.25">
      <c r="A203" s="47"/>
      <c r="B203" s="47"/>
      <c r="C203" s="48"/>
      <c r="D203" s="49"/>
      <c r="E203" s="47"/>
      <c r="F203" s="49"/>
      <c r="G203" s="47"/>
      <c r="H203" s="47"/>
      <c r="J203" s="117"/>
    </row>
    <row r="204" spans="1:10" s="50" customFormat="1" x14ac:dyDescent="0.25">
      <c r="A204" s="47"/>
      <c r="B204" s="47"/>
      <c r="C204" s="48"/>
      <c r="D204" s="49"/>
      <c r="E204" s="47"/>
      <c r="F204" s="49"/>
      <c r="G204" s="47"/>
      <c r="H204" s="47"/>
      <c r="J204" s="117"/>
    </row>
    <row r="205" spans="1:10" s="50" customFormat="1" x14ac:dyDescent="0.25">
      <c r="A205" s="47"/>
      <c r="B205" s="47"/>
      <c r="C205" s="48"/>
      <c r="D205" s="49"/>
      <c r="E205" s="47"/>
      <c r="F205" s="49"/>
      <c r="G205" s="47"/>
      <c r="H205" s="47"/>
      <c r="J205" s="117"/>
    </row>
    <row r="206" spans="1:10" s="50" customFormat="1" x14ac:dyDescent="0.25">
      <c r="A206" s="47"/>
      <c r="B206" s="47"/>
      <c r="C206" s="48"/>
      <c r="D206" s="49"/>
      <c r="E206" s="47"/>
      <c r="F206" s="49"/>
      <c r="G206" s="47"/>
      <c r="H206" s="47"/>
      <c r="J206" s="117"/>
    </row>
    <row r="207" spans="1:10" s="50" customFormat="1" x14ac:dyDescent="0.25">
      <c r="A207" s="47"/>
      <c r="B207" s="47"/>
      <c r="C207" s="48"/>
      <c r="D207" s="49"/>
      <c r="E207" s="47"/>
      <c r="F207" s="49"/>
      <c r="G207" s="47"/>
      <c r="H207" s="47"/>
      <c r="J207" s="117"/>
    </row>
    <row r="208" spans="1:10" s="50" customFormat="1" x14ac:dyDescent="0.25">
      <c r="A208" s="47"/>
      <c r="B208" s="47"/>
      <c r="C208" s="48"/>
      <c r="D208" s="49"/>
      <c r="E208" s="47"/>
      <c r="F208" s="49"/>
      <c r="G208" s="47"/>
      <c r="H208" s="47"/>
      <c r="J208" s="117"/>
    </row>
    <row r="209" spans="1:10" s="50" customFormat="1" x14ac:dyDescent="0.25">
      <c r="A209" s="47"/>
      <c r="B209" s="47"/>
      <c r="C209" s="48"/>
      <c r="D209" s="49"/>
      <c r="E209" s="47"/>
      <c r="F209" s="49"/>
      <c r="G209" s="47"/>
      <c r="H209" s="47"/>
      <c r="J209" s="117"/>
    </row>
    <row r="210" spans="1:10" s="50" customFormat="1" x14ac:dyDescent="0.25">
      <c r="A210" s="47"/>
      <c r="B210" s="47"/>
      <c r="C210" s="48"/>
      <c r="D210" s="49"/>
      <c r="E210" s="47"/>
      <c r="F210" s="49"/>
      <c r="G210" s="47"/>
      <c r="H210" s="47"/>
      <c r="J210" s="117"/>
    </row>
    <row r="211" spans="1:10" s="50" customFormat="1" x14ac:dyDescent="0.25">
      <c r="A211" s="47"/>
      <c r="B211" s="47"/>
      <c r="C211" s="48"/>
      <c r="D211" s="49"/>
      <c r="E211" s="47"/>
      <c r="F211" s="49"/>
      <c r="G211" s="47"/>
      <c r="H211" s="47"/>
      <c r="J211" s="117"/>
    </row>
    <row r="212" spans="1:10" s="50" customFormat="1" x14ac:dyDescent="0.25">
      <c r="A212" s="47"/>
      <c r="B212" s="47"/>
      <c r="C212" s="48"/>
      <c r="D212" s="49"/>
      <c r="E212" s="47"/>
      <c r="F212" s="49"/>
      <c r="G212" s="47"/>
      <c r="H212" s="47"/>
      <c r="J212" s="117"/>
    </row>
    <row r="213" spans="1:10" s="50" customFormat="1" x14ac:dyDescent="0.25">
      <c r="A213" s="47"/>
      <c r="B213" s="47"/>
      <c r="C213" s="48"/>
      <c r="D213" s="49"/>
      <c r="E213" s="47"/>
      <c r="F213" s="49"/>
      <c r="G213" s="47"/>
      <c r="H213" s="47"/>
      <c r="J213" s="117"/>
    </row>
    <row r="214" spans="1:10" s="50" customFormat="1" x14ac:dyDescent="0.25">
      <c r="A214" s="47"/>
      <c r="B214" s="47"/>
      <c r="C214" s="48"/>
      <c r="D214" s="49"/>
      <c r="E214" s="47"/>
      <c r="F214" s="49"/>
      <c r="G214" s="47"/>
      <c r="H214" s="47"/>
      <c r="J214" s="117"/>
    </row>
    <row r="215" spans="1:10" s="50" customFormat="1" x14ac:dyDescent="0.25">
      <c r="A215" s="47"/>
      <c r="B215" s="47"/>
      <c r="C215" s="48"/>
      <c r="D215" s="49"/>
      <c r="E215" s="47"/>
      <c r="F215" s="49"/>
      <c r="G215" s="47"/>
      <c r="H215" s="47"/>
      <c r="J215" s="117"/>
    </row>
    <row r="216" spans="1:10" s="50" customFormat="1" x14ac:dyDescent="0.25">
      <c r="A216" s="47"/>
      <c r="B216" s="47"/>
      <c r="C216" s="48"/>
      <c r="D216" s="49"/>
      <c r="E216" s="47"/>
      <c r="F216" s="49"/>
      <c r="G216" s="47"/>
      <c r="H216" s="47"/>
      <c r="J216" s="117"/>
    </row>
    <row r="217" spans="1:10" s="50" customFormat="1" x14ac:dyDescent="0.25">
      <c r="A217" s="47"/>
      <c r="B217" s="47"/>
      <c r="C217" s="48"/>
      <c r="D217" s="49"/>
      <c r="E217" s="47"/>
      <c r="F217" s="49"/>
      <c r="G217" s="47"/>
      <c r="H217" s="47"/>
      <c r="J217" s="117"/>
    </row>
    <row r="218" spans="1:10" s="50" customFormat="1" x14ac:dyDescent="0.25">
      <c r="A218" s="47"/>
      <c r="B218" s="47"/>
      <c r="C218" s="48"/>
      <c r="D218" s="49"/>
      <c r="E218" s="47"/>
      <c r="F218" s="49"/>
      <c r="G218" s="47"/>
      <c r="H218" s="47"/>
      <c r="J218" s="117"/>
    </row>
    <row r="219" spans="1:10" s="50" customFormat="1" x14ac:dyDescent="0.25">
      <c r="A219" s="47"/>
      <c r="B219" s="47"/>
      <c r="C219" s="48"/>
      <c r="D219" s="49"/>
      <c r="E219" s="47"/>
      <c r="F219" s="49"/>
      <c r="G219" s="47"/>
      <c r="H219" s="47"/>
      <c r="J219" s="117"/>
    </row>
    <row r="220" spans="1:10" s="50" customFormat="1" x14ac:dyDescent="0.25">
      <c r="A220" s="47"/>
      <c r="B220" s="47"/>
      <c r="C220" s="48"/>
      <c r="D220" s="49"/>
      <c r="E220" s="47"/>
      <c r="F220" s="49"/>
      <c r="G220" s="47"/>
      <c r="H220" s="47"/>
      <c r="J220" s="117"/>
    </row>
    <row r="221" spans="1:10" s="50" customFormat="1" x14ac:dyDescent="0.25">
      <c r="A221" s="47"/>
      <c r="B221" s="47"/>
      <c r="C221" s="48"/>
      <c r="D221" s="49"/>
      <c r="E221" s="47"/>
      <c r="F221" s="49"/>
      <c r="G221" s="47"/>
      <c r="H221" s="47"/>
      <c r="J221" s="117"/>
    </row>
    <row r="222" spans="1:10" s="50" customFormat="1" x14ac:dyDescent="0.25">
      <c r="A222" s="47"/>
      <c r="B222" s="47"/>
      <c r="C222" s="48"/>
      <c r="D222" s="49"/>
      <c r="E222" s="47"/>
      <c r="F222" s="49"/>
      <c r="G222" s="47"/>
      <c r="H222" s="47"/>
      <c r="J222" s="117"/>
    </row>
    <row r="223" spans="1:10" s="50" customFormat="1" x14ac:dyDescent="0.25">
      <c r="A223" s="47"/>
      <c r="B223" s="47"/>
      <c r="C223" s="48"/>
      <c r="D223" s="49"/>
      <c r="E223" s="47"/>
      <c r="F223" s="49"/>
      <c r="G223" s="47"/>
      <c r="H223" s="47"/>
      <c r="J223" s="117"/>
    </row>
    <row r="224" spans="1:10" s="50" customFormat="1" x14ac:dyDescent="0.25">
      <c r="A224" s="47"/>
      <c r="B224" s="47"/>
      <c r="C224" s="48"/>
      <c r="D224" s="49"/>
      <c r="E224" s="47"/>
      <c r="F224" s="49"/>
      <c r="G224" s="47"/>
      <c r="H224" s="47"/>
      <c r="J224" s="117"/>
    </row>
    <row r="225" spans="1:10" s="50" customFormat="1" x14ac:dyDescent="0.25">
      <c r="A225" s="47"/>
      <c r="B225" s="47"/>
      <c r="C225" s="48"/>
      <c r="D225" s="49"/>
      <c r="E225" s="47"/>
      <c r="F225" s="49"/>
      <c r="G225" s="47"/>
      <c r="H225" s="47"/>
      <c r="J225" s="117"/>
    </row>
    <row r="226" spans="1:10" s="50" customFormat="1" x14ac:dyDescent="0.25">
      <c r="A226" s="47"/>
      <c r="B226" s="47"/>
      <c r="C226" s="48"/>
      <c r="D226" s="49"/>
      <c r="E226" s="47"/>
      <c r="F226" s="49"/>
      <c r="G226" s="47"/>
      <c r="H226" s="47"/>
      <c r="J226" s="117"/>
    </row>
    <row r="227" spans="1:10" s="50" customFormat="1" x14ac:dyDescent="0.25">
      <c r="A227" s="47"/>
      <c r="B227" s="47"/>
      <c r="C227" s="48"/>
      <c r="D227" s="49"/>
      <c r="E227" s="47"/>
      <c r="F227" s="49"/>
      <c r="G227" s="47"/>
      <c r="H227" s="47"/>
      <c r="J227" s="117"/>
    </row>
    <row r="228" spans="1:10" s="50" customFormat="1" x14ac:dyDescent="0.25">
      <c r="A228" s="47"/>
      <c r="B228" s="47"/>
      <c r="C228" s="48"/>
      <c r="D228" s="49"/>
      <c r="E228" s="47"/>
      <c r="F228" s="49"/>
      <c r="G228" s="47"/>
      <c r="H228" s="47"/>
      <c r="J228" s="117"/>
    </row>
    <row r="229" spans="1:10" s="50" customFormat="1" x14ac:dyDescent="0.25">
      <c r="A229" s="47"/>
      <c r="B229" s="47"/>
      <c r="C229" s="48"/>
      <c r="D229" s="49"/>
      <c r="E229" s="47"/>
      <c r="F229" s="49"/>
      <c r="G229" s="47"/>
      <c r="H229" s="47"/>
      <c r="J229" s="117"/>
    </row>
    <row r="230" spans="1:10" s="50" customFormat="1" x14ac:dyDescent="0.25">
      <c r="A230" s="47"/>
      <c r="B230" s="47"/>
      <c r="C230" s="48"/>
      <c r="D230" s="49"/>
      <c r="E230" s="47"/>
      <c r="F230" s="49"/>
      <c r="G230" s="47"/>
      <c r="H230" s="47"/>
      <c r="J230" s="117"/>
    </row>
    <row r="231" spans="1:10" s="50" customFormat="1" x14ac:dyDescent="0.25">
      <c r="A231" s="47"/>
      <c r="B231" s="47"/>
      <c r="C231" s="48"/>
      <c r="D231" s="49"/>
      <c r="E231" s="47"/>
      <c r="F231" s="49"/>
      <c r="G231" s="47"/>
      <c r="H231" s="47"/>
      <c r="J231" s="117"/>
    </row>
    <row r="232" spans="1:10" s="50" customFormat="1" x14ac:dyDescent="0.25">
      <c r="A232" s="47"/>
      <c r="B232" s="47"/>
      <c r="C232" s="48"/>
      <c r="D232" s="49"/>
      <c r="E232" s="47"/>
      <c r="F232" s="49"/>
      <c r="G232" s="47"/>
      <c r="H232" s="47"/>
      <c r="J232" s="117"/>
    </row>
    <row r="233" spans="1:10" s="50" customFormat="1" x14ac:dyDescent="0.25">
      <c r="A233" s="47"/>
      <c r="B233" s="47"/>
      <c r="C233" s="48"/>
      <c r="D233" s="49"/>
      <c r="E233" s="47"/>
      <c r="F233" s="49"/>
      <c r="G233" s="47"/>
      <c r="H233" s="47"/>
      <c r="J233" s="117"/>
    </row>
    <row r="234" spans="1:10" s="50" customFormat="1" x14ac:dyDescent="0.25">
      <c r="A234" s="47"/>
      <c r="B234" s="47"/>
      <c r="C234" s="48"/>
      <c r="D234" s="49"/>
      <c r="E234" s="47"/>
      <c r="F234" s="49"/>
      <c r="G234" s="47"/>
      <c r="H234" s="47"/>
      <c r="J234" s="117"/>
    </row>
    <row r="235" spans="1:10" s="50" customFormat="1" x14ac:dyDescent="0.25">
      <c r="A235" s="47"/>
      <c r="B235" s="47"/>
      <c r="C235" s="48"/>
      <c r="D235" s="49"/>
      <c r="E235" s="47"/>
      <c r="F235" s="49"/>
      <c r="G235" s="47"/>
      <c r="H235" s="47"/>
      <c r="J235" s="117"/>
    </row>
    <row r="236" spans="1:10" s="50" customFormat="1" x14ac:dyDescent="0.25">
      <c r="A236" s="47"/>
      <c r="B236" s="47"/>
      <c r="C236" s="48"/>
      <c r="D236" s="49"/>
      <c r="E236" s="47"/>
      <c r="F236" s="49"/>
      <c r="G236" s="47"/>
      <c r="H236" s="47"/>
      <c r="J236" s="117"/>
    </row>
    <row r="237" spans="1:10" s="50" customFormat="1" x14ac:dyDescent="0.25">
      <c r="A237" s="47"/>
      <c r="B237" s="47"/>
      <c r="C237" s="48"/>
      <c r="D237" s="49"/>
      <c r="E237" s="47"/>
      <c r="F237" s="49"/>
      <c r="G237" s="47"/>
      <c r="H237" s="47"/>
      <c r="J237" s="117"/>
    </row>
    <row r="238" spans="1:10" s="50" customFormat="1" x14ac:dyDescent="0.25">
      <c r="A238" s="47"/>
      <c r="B238" s="47"/>
      <c r="C238" s="48"/>
      <c r="D238" s="49"/>
      <c r="E238" s="47"/>
      <c r="F238" s="49"/>
      <c r="G238" s="47"/>
      <c r="H238" s="47"/>
      <c r="J238" s="117"/>
    </row>
    <row r="239" spans="1:10" s="50" customFormat="1" x14ac:dyDescent="0.25">
      <c r="A239" s="47"/>
      <c r="B239" s="47"/>
      <c r="C239" s="48"/>
      <c r="D239" s="49"/>
      <c r="E239" s="47"/>
      <c r="F239" s="49"/>
      <c r="G239" s="47"/>
      <c r="H239" s="47"/>
      <c r="J239" s="117"/>
    </row>
    <row r="240" spans="1:10" s="50" customFormat="1" x14ac:dyDescent="0.25">
      <c r="A240" s="47"/>
      <c r="B240" s="47"/>
      <c r="C240" s="48"/>
      <c r="D240" s="49"/>
      <c r="E240" s="47"/>
      <c r="F240" s="49"/>
      <c r="G240" s="47"/>
      <c r="H240" s="47"/>
      <c r="J240" s="117"/>
    </row>
    <row r="241" spans="1:10" s="50" customFormat="1" x14ac:dyDescent="0.25">
      <c r="A241" s="47"/>
      <c r="B241" s="47"/>
      <c r="C241" s="48"/>
      <c r="D241" s="49"/>
      <c r="E241" s="47"/>
      <c r="F241" s="49"/>
      <c r="G241" s="47"/>
      <c r="H241" s="47"/>
      <c r="J241" s="117"/>
    </row>
    <row r="242" spans="1:10" s="50" customFormat="1" x14ac:dyDescent="0.25">
      <c r="A242" s="47"/>
      <c r="B242" s="47"/>
      <c r="C242" s="48"/>
      <c r="D242" s="49"/>
      <c r="E242" s="47"/>
      <c r="F242" s="49"/>
      <c r="G242" s="47"/>
      <c r="H242" s="47"/>
      <c r="J242" s="117"/>
    </row>
    <row r="243" spans="1:10" s="50" customFormat="1" x14ac:dyDescent="0.25">
      <c r="A243" s="47"/>
      <c r="B243" s="47"/>
      <c r="C243" s="48"/>
      <c r="D243" s="49"/>
      <c r="E243" s="47"/>
      <c r="F243" s="49"/>
      <c r="G243" s="47"/>
      <c r="H243" s="47"/>
      <c r="J243" s="117"/>
    </row>
    <row r="244" spans="1:10" s="50" customFormat="1" x14ac:dyDescent="0.25">
      <c r="A244" s="47"/>
      <c r="B244" s="47"/>
      <c r="C244" s="48"/>
      <c r="D244" s="49"/>
      <c r="E244" s="47"/>
      <c r="F244" s="49"/>
      <c r="G244" s="47"/>
      <c r="H244" s="47"/>
      <c r="J244" s="117"/>
    </row>
    <row r="245" spans="1:10" s="50" customFormat="1" x14ac:dyDescent="0.25">
      <c r="A245" s="47"/>
      <c r="B245" s="47"/>
      <c r="C245" s="48"/>
      <c r="D245" s="49"/>
      <c r="E245" s="47"/>
      <c r="F245" s="49"/>
      <c r="G245" s="47"/>
      <c r="H245" s="47"/>
      <c r="J245" s="117"/>
    </row>
    <row r="246" spans="1:10" s="50" customFormat="1" x14ac:dyDescent="0.25">
      <c r="A246" s="47"/>
      <c r="B246" s="47"/>
      <c r="C246" s="48"/>
      <c r="D246" s="49"/>
      <c r="E246" s="47"/>
      <c r="F246" s="49"/>
      <c r="G246" s="47"/>
      <c r="H246" s="47"/>
      <c r="J246" s="117"/>
    </row>
    <row r="247" spans="1:10" s="50" customFormat="1" x14ac:dyDescent="0.25">
      <c r="A247" s="47"/>
      <c r="B247" s="47"/>
      <c r="C247" s="48"/>
      <c r="D247" s="49"/>
      <c r="E247" s="47"/>
      <c r="F247" s="49"/>
      <c r="G247" s="47"/>
      <c r="H247" s="47"/>
      <c r="J247" s="117"/>
    </row>
    <row r="248" spans="1:10" s="50" customFormat="1" x14ac:dyDescent="0.25">
      <c r="A248" s="47"/>
      <c r="B248" s="47"/>
      <c r="C248" s="48"/>
      <c r="D248" s="49"/>
      <c r="E248" s="47"/>
      <c r="F248" s="49"/>
      <c r="G248" s="47"/>
      <c r="H248" s="47"/>
      <c r="J248" s="117"/>
    </row>
    <row r="249" spans="1:10" s="50" customFormat="1" x14ac:dyDescent="0.25">
      <c r="A249" s="47"/>
      <c r="B249" s="47"/>
      <c r="C249" s="48"/>
      <c r="D249" s="49"/>
      <c r="E249" s="47"/>
      <c r="F249" s="49"/>
      <c r="G249" s="47"/>
      <c r="H249" s="47"/>
      <c r="J249" s="117"/>
    </row>
    <row r="250" spans="1:10" s="50" customFormat="1" x14ac:dyDescent="0.25">
      <c r="A250" s="47"/>
      <c r="B250" s="47"/>
      <c r="C250" s="48"/>
      <c r="D250" s="49"/>
      <c r="E250" s="47"/>
      <c r="F250" s="49"/>
      <c r="G250" s="47"/>
      <c r="H250" s="47"/>
      <c r="J250" s="117"/>
    </row>
    <row r="251" spans="1:10" s="50" customFormat="1" x14ac:dyDescent="0.25">
      <c r="A251" s="47"/>
      <c r="B251" s="47"/>
      <c r="C251" s="48"/>
      <c r="D251" s="49"/>
      <c r="E251" s="47"/>
      <c r="F251" s="49"/>
      <c r="G251" s="47"/>
      <c r="H251" s="47"/>
      <c r="J251" s="117"/>
    </row>
    <row r="252" spans="1:10" s="50" customFormat="1" x14ac:dyDescent="0.25">
      <c r="A252" s="47"/>
      <c r="B252" s="47"/>
      <c r="C252" s="48"/>
      <c r="D252" s="49"/>
      <c r="E252" s="47"/>
      <c r="F252" s="49"/>
      <c r="G252" s="47"/>
      <c r="H252" s="47"/>
      <c r="J252" s="117"/>
    </row>
    <row r="253" spans="1:10" s="50" customFormat="1" x14ac:dyDescent="0.25">
      <c r="A253" s="47"/>
      <c r="B253" s="47"/>
      <c r="C253" s="48"/>
      <c r="D253" s="49"/>
      <c r="E253" s="47"/>
      <c r="F253" s="49"/>
      <c r="G253" s="47"/>
      <c r="H253" s="47"/>
      <c r="J253" s="117"/>
    </row>
    <row r="257" spans="1:10" s="50" customFormat="1" x14ac:dyDescent="0.25">
      <c r="A257" s="47"/>
      <c r="B257" s="47"/>
      <c r="C257" s="47"/>
      <c r="D257" s="47"/>
      <c r="E257" s="47"/>
      <c r="F257" s="49"/>
      <c r="G257" s="47"/>
      <c r="H257" s="47"/>
      <c r="J257" s="117"/>
    </row>
    <row r="258" spans="1:10" s="50" customFormat="1" x14ac:dyDescent="0.25">
      <c r="A258" s="47"/>
      <c r="B258" s="47"/>
      <c r="C258" s="47"/>
      <c r="D258" s="47"/>
      <c r="E258" s="47"/>
      <c r="F258" s="49"/>
      <c r="G258" s="47"/>
      <c r="H258" s="47"/>
      <c r="J258" s="117"/>
    </row>
    <row r="259" spans="1:10" s="50" customFormat="1" x14ac:dyDescent="0.25">
      <c r="A259" s="47"/>
      <c r="B259" s="47"/>
      <c r="C259" s="47"/>
      <c r="D259" s="47"/>
      <c r="E259" s="47"/>
      <c r="F259" s="49"/>
      <c r="G259" s="47"/>
      <c r="H259" s="47"/>
      <c r="J259" s="117"/>
    </row>
    <row r="260" spans="1:10" s="50" customFormat="1" x14ac:dyDescent="0.25">
      <c r="A260" s="47"/>
      <c r="B260" s="47"/>
      <c r="C260" s="47"/>
      <c r="D260" s="47"/>
      <c r="E260" s="47"/>
      <c r="F260" s="49"/>
      <c r="G260" s="47"/>
      <c r="H260" s="47"/>
      <c r="J260" s="117"/>
    </row>
    <row r="261" spans="1:10" s="50" customFormat="1" x14ac:dyDescent="0.25">
      <c r="A261" s="47"/>
      <c r="B261" s="47"/>
      <c r="C261" s="47"/>
      <c r="D261" s="47"/>
      <c r="E261" s="47"/>
      <c r="F261" s="49"/>
      <c r="G261" s="47"/>
      <c r="H261" s="47"/>
      <c r="J261" s="117"/>
    </row>
    <row r="262" spans="1:10" s="50" customFormat="1" x14ac:dyDescent="0.25">
      <c r="A262" s="47"/>
      <c r="B262" s="47"/>
      <c r="C262" s="47"/>
      <c r="D262" s="47"/>
      <c r="E262" s="47"/>
      <c r="F262" s="49"/>
      <c r="G262" s="47"/>
      <c r="H262" s="47"/>
      <c r="J262" s="117"/>
    </row>
    <row r="263" spans="1:10" s="50" customFormat="1" x14ac:dyDescent="0.25">
      <c r="A263" s="47"/>
      <c r="B263" s="47"/>
      <c r="C263" s="47"/>
      <c r="D263" s="47"/>
      <c r="E263" s="47"/>
      <c r="F263" s="49"/>
      <c r="G263" s="47"/>
      <c r="H263" s="47"/>
      <c r="J263" s="117"/>
    </row>
    <row r="264" spans="1:10" s="50" customFormat="1" x14ac:dyDescent="0.25">
      <c r="A264" s="47"/>
      <c r="B264" s="47"/>
      <c r="C264" s="47"/>
      <c r="D264" s="47"/>
      <c r="E264" s="47"/>
      <c r="F264" s="49"/>
      <c r="G264" s="47"/>
      <c r="H264" s="47"/>
      <c r="J264" s="117"/>
    </row>
    <row r="265" spans="1:10" s="50" customFormat="1" x14ac:dyDescent="0.25">
      <c r="A265" s="47"/>
      <c r="B265" s="47"/>
      <c r="C265" s="47"/>
      <c r="D265" s="47"/>
      <c r="E265" s="47"/>
      <c r="F265" s="49"/>
      <c r="G265" s="47"/>
      <c r="H265" s="47"/>
      <c r="J265" s="117"/>
    </row>
    <row r="266" spans="1:10" s="50" customFormat="1" x14ac:dyDescent="0.25">
      <c r="A266" s="47"/>
      <c r="B266" s="47"/>
      <c r="C266" s="47"/>
      <c r="D266" s="47"/>
      <c r="E266" s="47"/>
      <c r="F266" s="49"/>
      <c r="G266" s="47"/>
      <c r="H266" s="47"/>
      <c r="J266" s="117"/>
    </row>
    <row r="267" spans="1:10" s="50" customFormat="1" x14ac:dyDescent="0.25">
      <c r="A267" s="47"/>
      <c r="B267" s="47"/>
      <c r="C267" s="47"/>
      <c r="D267" s="47"/>
      <c r="E267" s="47"/>
      <c r="F267" s="49"/>
      <c r="G267" s="47"/>
      <c r="H267" s="47"/>
      <c r="J267" s="117"/>
    </row>
    <row r="268" spans="1:10" s="50" customFormat="1" x14ac:dyDescent="0.25">
      <c r="A268" s="47"/>
      <c r="B268" s="47"/>
      <c r="C268" s="47"/>
      <c r="D268" s="47"/>
      <c r="E268" s="47"/>
      <c r="F268" s="49"/>
      <c r="G268" s="47"/>
      <c r="H268" s="47"/>
      <c r="J268" s="117"/>
    </row>
    <row r="269" spans="1:10" s="50" customFormat="1" x14ac:dyDescent="0.25">
      <c r="A269" s="47"/>
      <c r="B269" s="47"/>
      <c r="C269" s="47"/>
      <c r="D269" s="47"/>
      <c r="E269" s="47"/>
      <c r="F269" s="49"/>
      <c r="G269" s="47"/>
      <c r="H269" s="47"/>
      <c r="J269" s="117"/>
    </row>
    <row r="270" spans="1:10" s="50" customFormat="1" x14ac:dyDescent="0.25">
      <c r="A270" s="47"/>
      <c r="B270" s="47"/>
      <c r="C270" s="47"/>
      <c r="D270" s="47"/>
      <c r="E270" s="47"/>
      <c r="F270" s="49"/>
      <c r="G270" s="47"/>
      <c r="H270" s="47"/>
      <c r="J270" s="117"/>
    </row>
    <row r="271" spans="1:10" s="50" customFormat="1" x14ac:dyDescent="0.25">
      <c r="A271" s="47"/>
      <c r="B271" s="47"/>
      <c r="C271" s="47"/>
      <c r="D271" s="47"/>
      <c r="E271" s="47"/>
      <c r="F271" s="49"/>
      <c r="G271" s="47"/>
      <c r="H271" s="47"/>
      <c r="J271" s="117"/>
    </row>
  </sheetData>
  <mergeCells count="26">
    <mergeCell ref="A12:H12"/>
    <mergeCell ref="D1:H1"/>
    <mergeCell ref="D2:H2"/>
    <mergeCell ref="A1:C1"/>
    <mergeCell ref="A2:C2"/>
    <mergeCell ref="A3:C3"/>
    <mergeCell ref="A4:C4"/>
    <mergeCell ref="A7:H7"/>
    <mergeCell ref="A8:E8"/>
    <mergeCell ref="B9:H9"/>
    <mergeCell ref="A11:H11"/>
    <mergeCell ref="A26:H26"/>
    <mergeCell ref="A13:A14"/>
    <mergeCell ref="B13:C13"/>
    <mergeCell ref="D13:E13"/>
    <mergeCell ref="F13:G13"/>
    <mergeCell ref="H13:H14"/>
    <mergeCell ref="D83:F83"/>
    <mergeCell ref="D87:F87"/>
    <mergeCell ref="A82:B82"/>
    <mergeCell ref="A87:B87"/>
    <mergeCell ref="A61:H61"/>
    <mergeCell ref="A74:H74"/>
    <mergeCell ref="A78:H78"/>
    <mergeCell ref="A80:F80"/>
    <mergeCell ref="D82:F82"/>
  </mergeCells>
  <pageMargins left="0.25" right="0.25" top="0.75" bottom="0.75" header="0.3" footer="0.3"/>
  <pageSetup paperSize="9" scale="85" orientation="landscape" r:id="rId1"/>
  <headerFooter differentFirst="1">
    <oddHeader>&amp;C&amp;"Times New Roman,Regular"&amp;P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GDN.HB.KT.NH-24-25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Trung Nguyen</dc:creator>
  <cp:lastModifiedBy>chien</cp:lastModifiedBy>
  <cp:lastPrinted>2025-09-24T09:29:31Z</cp:lastPrinted>
  <dcterms:created xsi:type="dcterms:W3CDTF">2020-06-02T00:30:08Z</dcterms:created>
  <dcterms:modified xsi:type="dcterms:W3CDTF">2025-09-26T01:04:06Z</dcterms:modified>
</cp:coreProperties>
</file>