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PHONG KẾ HOẠCH - TÀI CHÍNH\XÉT THI ĐUA PHÒNG\Thi đua  tháng\Năm 2025\"/>
    </mc:Choice>
  </mc:AlternateContent>
  <bookViews>
    <workbookView xWindow="0" yWindow="0" windowWidth="14925" windowHeight="7275"/>
  </bookViews>
  <sheets>
    <sheet name="Mau 1" sheetId="3" r:id="rId1"/>
    <sheet name="Mau 2" sheetId="6" r:id="rId2"/>
    <sheet name="Mau 3 " sheetId="2" r:id="rId3"/>
  </sheets>
  <definedNames>
    <definedName name="_xlnm.Print_Area" localSheetId="2">'Mau 3 '!$A$1:$K$43</definedName>
    <definedName name="_xlnm.Print_Titles" localSheetId="0">'Mau 1'!$4:$4</definedName>
  </definedNames>
  <calcPr calcId="162913"/>
</workbook>
</file>

<file path=xl/calcChain.xml><?xml version="1.0" encoding="utf-8"?>
<calcChain xmlns="http://schemas.openxmlformats.org/spreadsheetml/2006/main">
  <c r="G16" i="2" l="1"/>
  <c r="F16" i="2"/>
  <c r="C16" i="2"/>
  <c r="AF20" i="6" l="1"/>
  <c r="S20" i="6"/>
  <c r="AF12" i="6" l="1"/>
  <c r="AF13" i="6"/>
  <c r="G14" i="2" s="1"/>
  <c r="AF14" i="6"/>
  <c r="G13" i="2" s="1"/>
  <c r="AF15" i="6"/>
  <c r="G12" i="2" s="1"/>
  <c r="AF16" i="6"/>
  <c r="G19" i="2" s="1"/>
  <c r="AF17" i="6"/>
  <c r="G18" i="2" s="1"/>
  <c r="AF18" i="6"/>
  <c r="G17" i="2" s="1"/>
  <c r="AF19" i="6"/>
  <c r="G15" i="2" s="1"/>
  <c r="AF21" i="6"/>
  <c r="AF11" i="6"/>
  <c r="G20" i="2" l="1"/>
  <c r="S21" i="6"/>
  <c r="F20" i="2" s="1"/>
  <c r="S15" i="6"/>
  <c r="S18" i="6"/>
  <c r="S19" i="6"/>
  <c r="F27" i="2" l="1"/>
  <c r="G27" i="2" s="1"/>
  <c r="F26" i="2"/>
  <c r="S17" i="6" l="1"/>
  <c r="S13" i="6"/>
  <c r="S16" i="6"/>
  <c r="F19" i="2" s="1"/>
  <c r="S14" i="6" l="1"/>
  <c r="F14" i="2" l="1"/>
  <c r="F18" i="2" l="1"/>
  <c r="F15" i="2"/>
  <c r="F12" i="2" l="1"/>
  <c r="G26" i="2"/>
  <c r="F25" i="2"/>
  <c r="G25" i="2" s="1"/>
  <c r="F24" i="2"/>
  <c r="G24" i="2" s="1"/>
  <c r="F23" i="2"/>
  <c r="G23" i="2" s="1"/>
  <c r="F13" i="2"/>
  <c r="F17" i="2"/>
  <c r="C10" i="2" l="1"/>
  <c r="G10" i="2" s="1"/>
  <c r="F33" i="2" l="1"/>
  <c r="G33" i="2" l="1"/>
  <c r="F32" i="2"/>
  <c r="G32" i="2" s="1"/>
  <c r="F31" i="2"/>
  <c r="G31" i="2" s="1"/>
  <c r="F30" i="2"/>
  <c r="G30" i="2" s="1"/>
  <c r="F29" i="2"/>
  <c r="G29" i="2" s="1"/>
  <c r="F28" i="2"/>
  <c r="G28" i="2" s="1"/>
  <c r="E33" i="2"/>
  <c r="E32" i="2"/>
  <c r="E31" i="2"/>
  <c r="E30" i="2"/>
  <c r="E29" i="2"/>
  <c r="E28" i="2"/>
  <c r="E27" i="2"/>
  <c r="E26" i="2"/>
  <c r="E25" i="2"/>
  <c r="E24" i="2"/>
  <c r="D23" i="2"/>
  <c r="E23" i="2" s="1"/>
  <c r="D34" i="2" l="1"/>
  <c r="F34" i="2"/>
  <c r="S11" i="6" l="1"/>
  <c r="F10" i="2" s="1"/>
</calcChain>
</file>

<file path=xl/comments1.xml><?xml version="1.0" encoding="utf-8"?>
<comments xmlns="http://schemas.openxmlformats.org/spreadsheetml/2006/main">
  <authors>
    <author>Anh Phuong</author>
  </authors>
  <commentList>
    <comment ref="D9" authorId="0" shapeId="0">
      <text>
        <r>
          <rPr>
            <b/>
            <sz val="9"/>
            <color indexed="81"/>
            <rFont val="Tahoma"/>
            <family val="2"/>
          </rPr>
          <t>Anh Phuong:</t>
        </r>
        <r>
          <rPr>
            <sz val="9"/>
            <color indexed="81"/>
            <rFont val="Tahoma"/>
            <family val="2"/>
          </rPr>
          <t xml:space="preserve">
Số lượng CBQL (gồm Trưởng, Phó đơn vị)</t>
        </r>
      </text>
    </comment>
    <comment ref="D11"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<sst xmlns="http://schemas.openxmlformats.org/spreadsheetml/2006/main" count="357" uniqueCount="159">
  <si>
    <t>01</t>
  </si>
  <si>
    <t>02</t>
  </si>
  <si>
    <t>03</t>
  </si>
  <si>
    <t>04</t>
  </si>
  <si>
    <t>05</t>
  </si>
  <si>
    <t>TT</t>
  </si>
  <si>
    <t>Ghi chú</t>
  </si>
  <si>
    <t>TRƯỞNG ĐƠN VỊ</t>
  </si>
  <si>
    <t>TRƯỜNG CAO ĐẲNG LÝ TỰ TRỌNG</t>
  </si>
  <si>
    <t>Họ tên</t>
  </si>
  <si>
    <t>Xếp loại</t>
  </si>
  <si>
    <t>Lý do</t>
  </si>
  <si>
    <t>Kết quả xếp loại</t>
  </si>
  <si>
    <t>A1</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</si>
  <si>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</si>
  <si>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</si>
  <si>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</si>
  <si>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</si>
  <si>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</si>
  <si>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</si>
  <si>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</si>
  <si>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</si>
  <si>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</si>
  <si>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</si>
  <si>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</si>
  <si>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</si>
  <si>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</si>
  <si>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</si>
  <si>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</si>
  <si>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</si>
  <si>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</si>
  <si>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</si>
  <si>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</si>
  <si>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</si>
  <si>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</si>
  <si>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</si>
  <si>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</si>
  <si>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</si>
  <si>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</si>
  <si>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</si>
  <si>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</si>
  <si>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01017006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</si>
  <si>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</si>
  <si>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</si>
  <si>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</si>
  <si>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</si>
  <si>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</si>
  <si>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</si>
  <si>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</si>
  <si>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</si>
  <si>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</si>
  <si>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</si>
  <si>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</si>
  <si>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</si>
  <si>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</si>
  <si>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</si>
  <si>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</si>
  <si>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</si>
  <si>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</si>
  <si>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</si>
  <si>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</si>
  <si>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</si>
  <si>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</si>
  <si>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</si>
  <si>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</si>
  <si>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</si>
  <si>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</si>
  <si>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</si>
  <si>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</si>
  <si>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</si>
  <si>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</si>
  <si>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</si>
  <si>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</si>
  <si>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</si>
  <si>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07</t>
  </si>
  <si>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</si>
  <si>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</si>
  <si>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</si>
  <si>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PHÒNG KẾ HOẠCH - TÀI CHÍNH</t>
    </r>
  </si>
  <si>
    <t>Nguyễn Kính</t>
  </si>
  <si>
    <t>PHÒNG KẾ HOẠCH - TÀI CHÍNH</t>
  </si>
  <si>
    <t>Hồng Mộng Tuyết Dung</t>
  </si>
  <si>
    <t>01003009</t>
  </si>
  <si>
    <t>01003005</t>
  </si>
  <si>
    <t>Nguyễn Thị Hồng Thắm</t>
  </si>
  <si>
    <t>Trần Thị Minh Thoa</t>
  </si>
  <si>
    <t>Võ Thị Lệ Trân</t>
  </si>
  <si>
    <t>Trần Thị Thảo Vân</t>
  </si>
  <si>
    <t>01023004</t>
  </si>
  <si>
    <t>01003007</t>
  </si>
  <si>
    <t>01003008</t>
  </si>
  <si>
    <t>Huỳnh Như Ý</t>
  </si>
  <si>
    <t>Nguyễn Chiến Thắng</t>
  </si>
  <si>
    <t>01003015</t>
  </si>
  <si>
    <t>01003016</t>
  </si>
  <si>
    <t>II. Nhân viên</t>
  </si>
  <si>
    <t>Đã thực hiện</t>
  </si>
  <si>
    <t xml:space="preserve">  Nguyễn Kính</t>
  </si>
  <si>
    <t xml:space="preserve">           TRƯỜNG CAO ĐẲNG LÝ TỰ TRỌNG</t>
  </si>
  <si>
    <t xml:space="preserve">              THÀNH PHỐ HỒ CHÍ MINH</t>
  </si>
  <si>
    <t xml:space="preserve">        PHÒNG KẾ HOẠCH - TÀI CHÍNH</t>
  </si>
  <si>
    <t xml:space="preserve">                               CỘNG HÒA XÃ HỘI CHỦ NGHĨA VIỆT NAM</t>
  </si>
  <si>
    <t xml:space="preserve">                            Độc lập - Tự do - Hạnh phúc</t>
  </si>
  <si>
    <t>A2</t>
  </si>
  <si>
    <t xml:space="preserve">   CỘNG HÒA XÃ HỘI CHỦ NGHĨA VIỆT NAM
         Độc lập - Tự do - Hạnh phúc</t>
  </si>
  <si>
    <r>
      <rPr>
        <b/>
        <sz val="13"/>
        <rFont val="Times New Roman"/>
        <family val="1"/>
      </rPr>
      <t xml:space="preserve">Lưu ý: </t>
    </r>
    <r>
      <rPr>
        <sz val="13"/>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3"/>
        <rFont val="Times New Roman"/>
        <family val="1"/>
      </rPr>
      <t>./.</t>
    </r>
  </si>
  <si>
    <t xml:space="preserve">                   Nguyễn Kính</t>
  </si>
  <si>
    <t>Xếp loại ADN</t>
  </si>
  <si>
    <t>ADN</t>
  </si>
  <si>
    <t>Nguyễn Thị Minh Thùy</t>
  </si>
  <si>
    <t>01003013</t>
  </si>
  <si>
    <t>08</t>
  </si>
  <si>
    <t>Đang thực hiện</t>
  </si>
  <si>
    <t>x</t>
  </si>
  <si>
    <t>09</t>
  </si>
  <si>
    <t>Nghỉ hộ sản từ 17/03/2024</t>
  </si>
  <si>
    <t>Trưởng P. KHTC đã phân công choàng việc cho bà Nguyễn Thị Minh Thùy nghỉ hộ sản</t>
  </si>
  <si>
    <t>Kính, Thoa, Thắng</t>
  </si>
  <si>
    <t>A3</t>
  </si>
  <si>
    <t>Kính, Thoa, Dung</t>
  </si>
  <si>
    <t>Kính, Thắng, Trân</t>
  </si>
  <si>
    <t>BẢNG TỔNG HỢP CÔNG VIỆC ĐỘT XUẤT ĐÃ THỰC HIỆN THÁNG 09/2025</t>
  </si>
  <si>
    <t>Thực hiện công văn số 2020-CV/BTGDVTW ngày 19/8/2025 của Ban tuyên giáo và dân vận về việc báo cáo kết quả tự chủ trong các cơ sở giáo dục nghề nghiệp</t>
  </si>
  <si>
    <t>Thực hiện công văn số 419/KVIV-NS3 ngày 27/8/2025 của Kiểm toán nhà nước khu vực IV về việc cung cấp thông tin cho việc lập kế hoạch kiểm toán trung hạn năm 2026-2028</t>
  </si>
  <si>
    <t>Thực hiện công văn số 3903/STC-QLCS ngày 27/8/2025 về việc triển khai thực hiện Nghị định số 153/2025/NĐ-CP về sửa đổi, bổ sung Nghị định số 72/2023/NĐ-CP của Chính phủ quy định tiêu chuẩn, định mức sử dụng xe ô tô (báo cáo đề cương theo phụ lục đính kèm)</t>
  </si>
  <si>
    <t>Thực hiện công văn số 1826/SGDĐT-KHTC ngày 26/8/2025 vể thực hiện tiết kiệm chi thường xuyên dự toán năm 2025 theo Nghị quyết số 173/NQ-CP ngày 13/6/2025 của Chính phủ</t>
  </si>
  <si>
    <t>Thực hiện công văn số 1888/SGDĐT-KHTC ngày 29/8/2025 về sử dụng học phí và các khoản thu khác; thực hiện chế độ miễn, giảm, hỗ trợ học phí và hỗ trợ chi phí học tập năm học 2025-2026 của các cơ sở giáo dục và đào tạo công lập trên địa bàn Thành phố Hồ Chí Minh</t>
  </si>
  <si>
    <t>Thực hiện công văn số 2190/SGDĐT-KHTC ngày 11/9/2025 của Sở Giáo dục và Đào tạo về triển khai thực hiện theo Nghị định số 03/2025/NĐ-CP của Chính phủ - Phối hợp với Sở Giáo dục và Đào tạo lập biên bản kiểm tra hiện trạng nhà đất</t>
  </si>
  <si>
    <t>Thực hiện công văn 6139/STC-HCSN ngày 16/9/2025 của Sở Tài chính về việc hủy dự toán ngân sách nhà nước năm 2025 trước sắp xếp do thực hiện mô hình tổ chức chính quyền địa phương 02 cấp</t>
  </si>
  <si>
    <t>Thực hiện công văn số 2182/SGDĐT-KHTC ngày 10/9/2025 của Sở Giáo dục và Đào tạo về cung cấp thông tin cho việc lập kế hoạch kiểm toán năm 2026</t>
  </si>
  <si>
    <t>Thực hiện thông báo số 64406/TB-HCM-KĐT ngày 16/9/2025 về giải trình nộp thuế thu nhập doanh nghiệp với cơ quan thuế</t>
  </si>
  <si>
    <t>Thực hiện công văn số 1256/SGDĐT-KHTC ngày 13 tháng 8 năm 2025 của Sở Giáo dục và Đào tạo về triển khai thực hiện kế hoạch mua sắm, bảo dưỡng và sửa chữa tài sản công năm 2025 của các đơn vị trực thuộc Sở Giáo dục và Đào tạo (giai đoạn Lập báo cáo kinh tế kỹ thuật và Kế hoạch lựa chọn thầu giai đoạn chuẩn bị đầu tư);</t>
  </si>
  <si>
    <t>Tiếp tục thực hiện cập nhật đồng bộ mã số định danh với mã số thuế TNCN theo thông tư số 86/2024/TT-BTC quy định về việc sử dụng số căn cước công dân/mã định danh cá nhân thay cho mã số thuế, áp dụng từ ngày 01/7/2025. Thông báo số 412/TB-LTT-KHTC ngày 10/6/2025 của Trường Cao đẳng Lý Tự Trọng TP. HCM về việc cung câp CCCD/ĐDCN để đồng bộ dữ liệu của người nộp thuế trên Hệ thống cơ quan thuế</t>
  </si>
  <si>
    <t>Thực hiện thư ngõ tài trợ Lễ Kỷ niệm Ngày Nhà giáo Việt Nam 20/11/2025, Cập nhật và báo cáo tình hình phát sinh công tác tài trợ của các đơn vị, Doanh nghiệp;</t>
  </si>
  <si>
    <t>Thực hiện hồ sơ thầu qua mạng đấu gia: Trang bị đồng phục năm 2025 cho CB, VC và người lao động Trường Cao đẳng Lý Tự Trọng Thành phố Hồ Chí Minh</t>
  </si>
  <si>
    <t>Phối hợp với khoa Cơ Khí hoàn thiện hồ sơ thực hiện đề tài nghiên cứu khoa học cấp trường: Nghiên cứu và chế tạo máy hàn plastic composite sử dụng tần số cao công suất 1000W;  Thi công mô hình cánh tay Robot 6 bậc tự do sử dụng công nghệ AI để nhận diện đối tượng</t>
  </si>
  <si>
    <t>Tháng 09/2025</t>
  </si>
  <si>
    <t>Thực hiện công văn số 1697/SGDĐT-KHTC ngày 22/8/2025 của Sở Giáo dục và Đào tạo về triển khai xây dựng phương án tự chủ tài chính giai đoạn 2026 – 2030 đối với các đơn vị trực thuộc Sở</t>
  </si>
  <si>
    <t>Kính, Thoa, Dung, Trân, Thắng, Thắm, Vân, Ý, Quỳnh</t>
  </si>
  <si>
    <t>Kính, Thoa, Ý, Thắng</t>
  </si>
  <si>
    <t>Kính, Dung</t>
  </si>
  <si>
    <t>Kính, Thoa, Dung, Thắng</t>
  </si>
  <si>
    <t>Kính, Thắm</t>
  </si>
  <si>
    <t>Tiếp tục thực hiện giải trình của Đoàn kiểm tra theo Quyết định số 875/QĐ-SGDĐT ngày 11/4/2024 của Giám đốc Sở GDĐT Tiến hành kiểm tra đột xuất việc triển khai thực hiện chức năng, nhiệm vụ của Trường Cao đẳng Lý Tự Trọng TP. Hồ Chí Minh (P. KH-TC đang thực hiện việc báo cáo giải trình, cung cấp số liệu, hồ sơ, sổ sách đầy đủ cho đoàn Thanh tra)</t>
  </si>
  <si>
    <t>Kính, Dung, Thoa, Trân, Vân</t>
  </si>
  <si>
    <t>Kính, Trân, Thắng, Ý</t>
  </si>
  <si>
    <t>Kính, Ý, Quỳnh</t>
  </si>
  <si>
    <t>Kính, Thoa, Ý</t>
  </si>
  <si>
    <t>THỐNG KÊ CHI TIẾT KHỐI LƯỢNG CÔNG VIỆC THỰC HIỆN THÁNG 09/2025</t>
  </si>
  <si>
    <t>Vũ Như Quỳnh</t>
  </si>
  <si>
    <t>Công việc đột xuất của Phòng</t>
  </si>
  <si>
    <t>Phân công trực phục vụ công tác tuyển sinh các ngày nghỉ lễ 2/9/2025; chủ nhật 14/9/2025</t>
  </si>
  <si>
    <t>Kính, Dung, Thoa, Trân, Thắm, Thắng, Ý, Vân</t>
  </si>
  <si>
    <t xml:space="preserve">Nhiệm vụ 9 </t>
  </si>
  <si>
    <t>01002017</t>
  </si>
  <si>
    <t>DANH SÁCH XẾP LOẠI THI ĐUA THÁNG 09/2025</t>
  </si>
  <si>
    <t>TPHCM, ngày   23   tháng 09 năm 2025</t>
  </si>
  <si>
    <t>TPHCM, ngày 23 tháng 09 năm 2025</t>
  </si>
  <si>
    <t>Thành phố Hồ Chí Minh, ngày 23 tháng 9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</si>
</sst>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_);_(* \(#,##0\);_(* &quot;-&quot;_);_(@_)"/>
    <numFmt numFmtId="165" formatCode="_(&quot;$&quot;* #,##0.00_);_(&quot;$&quot;* \(#,##0.00\);_(&quot;$&quot;* &quot;-&quot;??_);_(@_)"/>
    <numFmt numFmtId="166" formatCode="_(* #,##0.00_);_(* \(#,##0.00\);_(* &quot;-&quot;??_);_(@_)"/>
    <numFmt numFmtId="167" formatCode="0_);\(0\)"/>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b/>
      <sz val="12"/>
      <color rgb="FFFF0000"/>
      <name val="Times New Roman"/>
      <family val="1"/>
    </font>
    <font>
      <sz val="7"/>
      <color theme="1"/>
      <name val="Times New Roman"/>
      <family val="1"/>
    </font>
    <font>
      <i/>
      <sz val="10"/>
      <color indexed="8"/>
      <name val="Times New Roman"/>
      <family val="1"/>
    </font>
    <font>
      <sz val="10"/>
      <color theme="1"/>
      <name val="Times New Roman"/>
      <family val="1"/>
    </font>
    <font>
      <sz val="10"/>
      <color rgb="FFFF0000"/>
      <name val="Times New Roman"/>
      <family val="1"/>
    </font>
    <font>
      <sz val="14"/>
      <color rgb="FFFF0000"/>
      <name val="Times New Roman"/>
      <family val="1"/>
    </font>
    <font>
      <sz val="14"/>
      <color rgb="FFFF0000"/>
      <name val="Calibri"/>
      <family val="2"/>
      <scheme val="minor"/>
    </font>
    <font>
      <b/>
      <sz val="13"/>
      <name val="Times New Roman"/>
      <family val="1"/>
    </font>
    <font>
      <sz val="14"/>
      <name val="Calibri"/>
      <family val="2"/>
      <scheme val="minor"/>
    </font>
    <font>
      <b/>
      <sz val="8"/>
      <color indexed="8"/>
      <name val="Times New Roman"/>
      <family val="1"/>
    </font>
    <font>
      <b/>
      <sz val="8"/>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166" fontId="23" fillId="0" borderId="0" applyFont="0" applyFill="0" applyBorder="0" applyAlignment="0" applyProtection="0"/>
    <xf numFmtId="166" fontId="23" fillId="0" borderId="0" applyFont="0" applyFill="0" applyBorder="0" applyAlignment="0" applyProtection="0"/>
    <xf numFmtId="164"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3" fillId="0" borderId="0" applyFont="0" applyFill="0" applyBorder="0" applyAlignment="0" applyProtection="0"/>
    <xf numFmtId="166" fontId="22" fillId="0" borderId="0" applyFont="0" applyFill="0" applyBorder="0" applyAlignment="0" applyProtection="0"/>
    <xf numFmtId="166" fontId="22"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1" fillId="0" borderId="0"/>
    <xf numFmtId="0" fontId="22" fillId="0" borderId="0"/>
    <xf numFmtId="0" fontId="24" fillId="0" borderId="0"/>
    <xf numFmtId="0" fontId="23" fillId="0" borderId="0"/>
    <xf numFmtId="0" fontId="6" fillId="0" borderId="0"/>
    <xf numFmtId="0" fontId="23" fillId="0" borderId="0"/>
    <xf numFmtId="0" fontId="1" fillId="0" borderId="0"/>
    <xf numFmtId="0" fontId="22" fillId="0" borderId="0"/>
    <xf numFmtId="0" fontId="24" fillId="0" borderId="0"/>
    <xf numFmtId="9" fontId="23" fillId="0" borderId="0" applyFont="0" applyFill="0" applyBorder="0" applyAlignment="0" applyProtection="0"/>
    <xf numFmtId="9" fontId="23" fillId="0" borderId="0" applyFont="0" applyFill="0" applyBorder="0" applyAlignment="0" applyProtection="0"/>
  </cellStyleXfs>
  <cellXfs count="16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5"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6" fillId="0" borderId="0" xfId="0" applyFont="1"/>
    <xf numFmtId="0" fontId="16"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8" fillId="0" borderId="0" xfId="1" applyFont="1" applyFill="1" applyAlignment="1">
      <alignment vertical="center"/>
    </xf>
    <xf numFmtId="0" fontId="19" fillId="0" borderId="0" xfId="1" applyFont="1" applyFill="1" applyBorder="1" applyAlignment="1">
      <alignment horizontal="center" vertical="center"/>
    </xf>
    <xf numFmtId="0" fontId="20" fillId="0" borderId="0" xfId="0" applyFont="1" applyAlignment="1">
      <alignment vertical="center"/>
    </xf>
    <xf numFmtId="0" fontId="20"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9" xfId="0" applyFont="1" applyFill="1" applyBorder="1" applyAlignment="1" applyProtection="1">
      <alignment wrapText="1"/>
      <protection locked="0"/>
    </xf>
    <xf numFmtId="0" fontId="2" fillId="0" borderId="0" xfId="1" applyFont="1" applyFill="1" applyAlignment="1">
      <alignment horizontal="center" vertical="center" wrapText="1"/>
    </xf>
    <xf numFmtId="0" fontId="7" fillId="0" borderId="3" xfId="0" applyFont="1" applyBorder="1" applyAlignment="1">
      <alignment horizontal="center" vertical="center" wrapText="1"/>
    </xf>
    <xf numFmtId="0" fontId="11" fillId="0" borderId="10"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5"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Fill="1" applyBorder="1" applyAlignment="1" applyProtection="1">
      <alignment wrapText="1"/>
      <protection locked="0"/>
    </xf>
    <xf numFmtId="167" fontId="25"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167" fontId="29" fillId="0" borderId="1" xfId="0" applyNumberFormat="1" applyFont="1" applyBorder="1" applyAlignment="1">
      <alignment horizontal="center" vertical="center" wrapText="1"/>
    </xf>
    <xf numFmtId="0" fontId="30" fillId="0" borderId="1" xfId="0" applyFont="1" applyBorder="1" applyAlignment="1">
      <alignment horizontal="center" vertical="center" wrapText="1"/>
    </xf>
    <xf numFmtId="0" fontId="0" fillId="0" borderId="1" xfId="0" applyBorder="1" applyAlignment="1">
      <alignment horizontal="center" vertical="center"/>
    </xf>
    <xf numFmtId="0" fontId="30" fillId="0" borderId="3" xfId="0" applyFont="1" applyBorder="1" applyAlignment="1">
      <alignment horizontal="center" vertical="center" wrapText="1"/>
    </xf>
    <xf numFmtId="0" fontId="10" fillId="0" borderId="0" xfId="0" applyFont="1" applyBorder="1" applyAlignment="1">
      <alignment vertical="center"/>
    </xf>
    <xf numFmtId="167" fontId="32" fillId="0" borderId="1" xfId="0" applyNumberFormat="1" applyFont="1" applyFill="1" applyBorder="1" applyAlignment="1" applyProtection="1">
      <alignment horizontal="center" vertical="center" wrapText="1"/>
      <protection locked="0"/>
    </xf>
    <xf numFmtId="0" fontId="33" fillId="0" borderId="1" xfId="0" applyFont="1" applyBorder="1" applyAlignment="1">
      <alignment horizontal="left" vertical="center" wrapText="1"/>
    </xf>
    <xf numFmtId="0" fontId="33" fillId="0" borderId="1" xfId="0" quotePrefix="1" applyFont="1" applyBorder="1" applyAlignment="1">
      <alignment horizontal="center" vertical="center" wrapText="1"/>
    </xf>
    <xf numFmtId="0" fontId="28" fillId="0" borderId="1" xfId="0" applyFont="1" applyBorder="1" applyAlignment="1">
      <alignment horizontal="left" vertical="center"/>
    </xf>
    <xf numFmtId="0" fontId="31" fillId="0" borderId="1" xfId="0" quotePrefix="1" applyFont="1" applyBorder="1" applyAlignment="1">
      <alignment vertical="center" wrapText="1"/>
    </xf>
    <xf numFmtId="0" fontId="33" fillId="0" borderId="0" xfId="0" applyFont="1" applyBorder="1" applyAlignment="1">
      <alignment horizontal="left" vertical="center" wrapText="1"/>
    </xf>
    <xf numFmtId="0" fontId="34" fillId="0" borderId="1" xfId="0" applyFont="1" applyBorder="1" applyAlignment="1">
      <alignment vertical="center" wrapText="1"/>
    </xf>
    <xf numFmtId="0" fontId="0" fillId="0" borderId="0" xfId="0" applyBorder="1" applyAlignment="1">
      <alignment horizontal="center" vertical="center"/>
    </xf>
    <xf numFmtId="0" fontId="0" fillId="0" borderId="0" xfId="0" applyBorder="1"/>
    <xf numFmtId="0" fontId="2" fillId="0" borderId="1" xfId="0" applyFont="1" applyBorder="1" applyAlignment="1">
      <alignment horizontal="center" vertical="center" wrapText="1"/>
    </xf>
    <xf numFmtId="0" fontId="35" fillId="0" borderId="0" xfId="1" applyFont="1" applyFill="1" applyBorder="1" applyAlignment="1">
      <alignment horizontal="center" vertical="center"/>
    </xf>
    <xf numFmtId="0" fontId="36" fillId="0" borderId="0" xfId="0" applyFont="1" applyAlignment="1">
      <alignment vertical="center"/>
    </xf>
    <xf numFmtId="167" fontId="8" fillId="0" borderId="1" xfId="1" applyNumberFormat="1" applyFont="1" applyFill="1" applyBorder="1" applyAlignment="1">
      <alignment horizontal="center" vertical="center"/>
    </xf>
    <xf numFmtId="167" fontId="37" fillId="0" borderId="1" xfId="1" quotePrefix="1" applyNumberFormat="1" applyFont="1" applyFill="1" applyBorder="1" applyAlignment="1">
      <alignment horizontal="center" vertical="center"/>
    </xf>
    <xf numFmtId="0" fontId="37" fillId="0" borderId="1" xfId="0" applyFont="1" applyBorder="1" applyAlignment="1">
      <alignment horizontal="left" vertical="center" wrapText="1"/>
    </xf>
    <xf numFmtId="0" fontId="38" fillId="0" borderId="0" xfId="0" applyFont="1" applyAlignment="1">
      <alignment vertical="center"/>
    </xf>
    <xf numFmtId="0" fontId="37" fillId="0" borderId="1" xfId="0" applyFont="1" applyFill="1" applyBorder="1" applyAlignment="1" applyProtection="1">
      <alignment horizontal="center" vertical="center" wrapText="1"/>
      <protection locked="0"/>
    </xf>
    <xf numFmtId="0" fontId="37" fillId="0" borderId="3"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left" vertical="center" wrapText="1"/>
      <protection locked="0"/>
    </xf>
    <xf numFmtId="0" fontId="37" fillId="0" borderId="1" xfId="0" applyFont="1" applyBorder="1" applyAlignment="1">
      <alignment horizontal="center" vertical="center" wrapText="1"/>
    </xf>
    <xf numFmtId="0" fontId="3" fillId="0" borderId="0" xfId="1" applyFont="1" applyFill="1" applyBorder="1" applyAlignment="1">
      <alignment horizontal="center" vertical="center" wrapText="1"/>
    </xf>
    <xf numFmtId="167" fontId="2" fillId="0" borderId="1" xfId="1" applyNumberFormat="1" applyFont="1" applyFill="1" applyBorder="1" applyAlignment="1">
      <alignment horizontal="center" vertical="center"/>
    </xf>
    <xf numFmtId="0" fontId="13" fillId="0" borderId="1" xfId="0" applyFont="1" applyBorder="1"/>
    <xf numFmtId="0" fontId="12" fillId="0" borderId="0" xfId="0" applyFont="1" applyBorder="1" applyAlignment="1">
      <alignment horizontal="center" vertical="center"/>
    </xf>
    <xf numFmtId="0" fontId="9" fillId="0" borderId="0" xfId="0" applyFont="1"/>
    <xf numFmtId="0" fontId="9" fillId="0" borderId="0" xfId="0" applyFont="1" applyAlignment="1">
      <alignment horizontal="center"/>
    </xf>
    <xf numFmtId="0" fontId="39" fillId="4" borderId="4" xfId="0" applyFont="1" applyFill="1" applyBorder="1" applyAlignment="1" applyProtection="1">
      <alignment horizontal="center" vertical="center" wrapText="1"/>
      <protection locked="0"/>
    </xf>
    <xf numFmtId="0" fontId="39" fillId="4" borderId="3" xfId="0" applyFont="1" applyFill="1" applyBorder="1" applyAlignment="1" applyProtection="1">
      <alignment horizontal="center" vertical="center" wrapText="1"/>
      <protection locked="0"/>
    </xf>
    <xf numFmtId="0" fontId="39" fillId="3" borderId="3" xfId="0" applyFont="1" applyFill="1" applyBorder="1" applyAlignment="1" applyProtection="1">
      <alignment horizontal="center" vertical="center" wrapText="1"/>
      <protection locked="0"/>
    </xf>
    <xf numFmtId="0" fontId="37" fillId="0" borderId="1" xfId="1" applyFont="1" applyFill="1" applyBorder="1" applyAlignment="1">
      <alignment horizontal="justify" vertical="center"/>
    </xf>
    <xf numFmtId="0" fontId="8" fillId="0" borderId="1" xfId="1" quotePrefix="1" applyFont="1" applyFill="1" applyBorder="1" applyAlignment="1">
      <alignment horizontal="justify" vertical="center"/>
    </xf>
    <xf numFmtId="0" fontId="8" fillId="0" borderId="1" xfId="1" quotePrefix="1" applyFont="1" applyFill="1" applyBorder="1" applyAlignment="1">
      <alignment horizontal="center" vertical="center"/>
    </xf>
    <xf numFmtId="0" fontId="8" fillId="0" borderId="1" xfId="1" applyFont="1" applyFill="1" applyBorder="1" applyAlignment="1">
      <alignment horizontal="justify" vertical="center"/>
    </xf>
    <xf numFmtId="0" fontId="2" fillId="0" borderId="1" xfId="1" applyFont="1" applyFill="1" applyBorder="1" applyAlignment="1">
      <alignment horizontal="justify" vertical="center"/>
    </xf>
    <xf numFmtId="167" fontId="8" fillId="0" borderId="1" xfId="1" applyNumberFormat="1" applyFont="1" applyFill="1" applyBorder="1" applyAlignment="1">
      <alignment horizontal="center" vertical="center" wrapText="1"/>
    </xf>
    <xf numFmtId="0" fontId="8" fillId="0" borderId="1" xfId="1" quotePrefix="1" applyFont="1" applyFill="1" applyBorder="1" applyAlignment="1">
      <alignment horizontal="justify" vertical="center" wrapText="1"/>
    </xf>
    <xf numFmtId="0" fontId="8" fillId="0" borderId="1" xfId="0" quotePrefix="1" applyFont="1" applyBorder="1" applyAlignment="1">
      <alignment horizontal="center" vertical="center"/>
    </xf>
    <xf numFmtId="0" fontId="7"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7" fillId="2" borderId="1" xfId="0" applyFont="1" applyFill="1" applyBorder="1" applyAlignment="1">
      <alignment horizontal="center" vertical="center"/>
    </xf>
    <xf numFmtId="9" fontId="5" fillId="2" borderId="1" xfId="0" applyNumberFormat="1" applyFont="1" applyFill="1" applyBorder="1" applyAlignment="1">
      <alignment horizontal="center" vertical="center"/>
    </xf>
    <xf numFmtId="0" fontId="7" fillId="0" borderId="1" xfId="0" applyFont="1" applyBorder="1" applyAlignment="1">
      <alignment horizontal="center" vertical="center" wrapText="1"/>
    </xf>
    <xf numFmtId="0" fontId="8" fillId="0" borderId="1" xfId="1" quotePrefix="1" applyFont="1" applyFill="1" applyBorder="1" applyAlignment="1">
      <alignment horizontal="left" vertical="center" wrapText="1"/>
    </xf>
    <xf numFmtId="0" fontId="33" fillId="0" borderId="1" xfId="0" applyFont="1" applyBorder="1" applyAlignment="1">
      <alignment vertical="center" wrapText="1"/>
    </xf>
    <xf numFmtId="0" fontId="39" fillId="3" borderId="3" xfId="0" applyFont="1" applyFill="1" applyBorder="1" applyAlignment="1" applyProtection="1">
      <alignment horizontal="center" vertical="center" wrapText="1"/>
      <protection locked="0"/>
    </xf>
    <xf numFmtId="0" fontId="7"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10" fillId="0" borderId="0" xfId="0" applyFont="1" applyBorder="1" applyAlignment="1">
      <alignment horizontal="center" vertical="center"/>
    </xf>
    <xf numFmtId="0" fontId="21" fillId="0" borderId="0" xfId="1" applyFont="1" applyFill="1" applyBorder="1" applyAlignment="1">
      <alignment horizontal="center" vertical="center"/>
    </xf>
    <xf numFmtId="0" fontId="18" fillId="0" borderId="0" xfId="1" applyFont="1" applyFill="1" applyBorder="1" applyAlignment="1">
      <alignment horizontal="center" vertical="center"/>
    </xf>
    <xf numFmtId="0" fontId="2" fillId="0" borderId="0" xfId="1" applyFont="1" applyFill="1" applyAlignment="1">
      <alignment horizontal="center" vertical="center" wrapText="1"/>
    </xf>
    <xf numFmtId="0" fontId="8" fillId="0" borderId="0" xfId="1" applyFont="1" applyFill="1" applyBorder="1" applyAlignment="1">
      <alignment horizontal="justify" vertical="center" wrapText="1"/>
    </xf>
    <xf numFmtId="0" fontId="18" fillId="0" borderId="0" xfId="1" applyFont="1" applyFill="1" applyAlignment="1">
      <alignment horizontal="center" vertical="center" wrapText="1"/>
    </xf>
    <xf numFmtId="0" fontId="18" fillId="0" borderId="0" xfId="1" applyFont="1" applyFill="1" applyAlignment="1">
      <alignment horizontal="center" vertical="center"/>
    </xf>
    <xf numFmtId="0" fontId="3" fillId="0" borderId="0" xfId="1" applyFont="1" applyFill="1" applyAlignment="1">
      <alignment horizontal="center" vertical="top" wrapText="1"/>
    </xf>
    <xf numFmtId="0" fontId="15" fillId="0" borderId="0" xfId="0" applyFont="1" applyAlignment="1">
      <alignment horizontal="center" vertical="center"/>
    </xf>
    <xf numFmtId="0" fontId="5" fillId="0" borderId="0" xfId="0" quotePrefix="1" applyFont="1" applyBorder="1" applyAlignment="1">
      <alignment horizontal="left" vertical="center" wrapText="1"/>
    </xf>
    <xf numFmtId="0" fontId="17" fillId="0" borderId="0" xfId="0" applyFont="1" applyAlignment="1">
      <alignment horizontal="center"/>
    </xf>
    <xf numFmtId="0" fontId="15"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11" fillId="0" borderId="8"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39" fillId="4" borderId="3" xfId="0" applyFont="1" applyFill="1" applyBorder="1" applyAlignment="1" applyProtection="1">
      <alignment horizontal="center" vertical="center" wrapText="1"/>
      <protection locked="0"/>
    </xf>
    <xf numFmtId="0" fontId="39" fillId="4" borderId="4" xfId="0" applyFont="1" applyFill="1" applyBorder="1" applyAlignment="1" applyProtection="1">
      <alignment horizontal="center" vertical="center" wrapText="1"/>
      <protection locked="0"/>
    </xf>
    <xf numFmtId="0" fontId="39" fillId="4" borderId="5" xfId="0" applyFont="1" applyFill="1" applyBorder="1" applyAlignment="1" applyProtection="1">
      <alignment horizontal="center" vertical="center" wrapText="1"/>
      <protection locked="0"/>
    </xf>
    <xf numFmtId="0" fontId="39" fillId="3" borderId="3" xfId="0" applyFont="1" applyFill="1" applyBorder="1" applyAlignment="1" applyProtection="1">
      <alignment horizontal="center" vertical="center" wrapText="1"/>
      <protection locked="0"/>
    </xf>
    <xf numFmtId="0" fontId="39" fillId="3" borderId="4" xfId="0" applyFont="1" applyFill="1" applyBorder="1" applyAlignment="1" applyProtection="1">
      <alignment horizontal="center" vertical="center" wrapText="1"/>
      <protection locked="0"/>
    </xf>
    <xf numFmtId="0" fontId="39" fillId="3" borderId="5" xfId="0" applyFont="1" applyFill="1" applyBorder="1" applyAlignment="1" applyProtection="1">
      <alignment horizontal="center" vertical="center" wrapText="1"/>
      <protection locked="0"/>
    </xf>
    <xf numFmtId="0" fontId="40" fillId="0" borderId="2" xfId="0" applyFont="1" applyBorder="1" applyAlignment="1">
      <alignment horizontal="center" vertical="center" wrapText="1"/>
    </xf>
    <xf numFmtId="0" fontId="40" fillId="0" borderId="6" xfId="0" applyFont="1" applyBorder="1" applyAlignment="1">
      <alignment horizontal="center" vertical="center" wrapText="1"/>
    </xf>
    <xf numFmtId="0" fontId="14"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4" fillId="0" borderId="3" xfId="1" applyFont="1" applyFill="1" applyBorder="1" applyAlignment="1">
      <alignment horizontal="center" vertical="center"/>
    </xf>
    <xf numFmtId="0" fontId="4" fillId="0" borderId="5" xfId="1" applyFont="1" applyFill="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left"/>
    </xf>
    <xf numFmtId="0" fontId="7" fillId="0" borderId="0" xfId="0" applyFont="1" applyAlignment="1">
      <alignment horizontal="left"/>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1" xfId="0" applyFont="1" applyBorder="1" applyAlignment="1">
      <alignment horizontal="center" vertical="center"/>
    </xf>
    <xf numFmtId="0" fontId="7" fillId="0" borderId="0" xfId="0" applyFont="1" applyBorder="1" applyAlignment="1">
      <alignment horizontal="center" vertical="center" wrapText="1"/>
    </xf>
    <xf numFmtId="0" fontId="7" fillId="2" borderId="1"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634472</xdr:colOff>
      <xdr:row>0</xdr:row>
      <xdr:rowOff>571499</xdr:rowOff>
    </xdr:from>
    <xdr:to>
      <xdr:col>1</xdr:col>
      <xdr:colOff>2010834</xdr:colOff>
      <xdr:row>0</xdr:row>
      <xdr:rowOff>584200</xdr:rowOff>
    </xdr:to>
    <xdr:cxnSp macro="">
      <xdr:nvCxnSpPr>
        <xdr:cNvPr id="4" name="Straight Connector 3"/>
        <xdr:cNvCxnSpPr/>
      </xdr:nvCxnSpPr>
      <xdr:spPr>
        <a:xfrm flipV="1">
          <a:off x="1586972" y="571499"/>
          <a:ext cx="1376362" cy="1270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236007</xdr:colOff>
      <xdr:row>0</xdr:row>
      <xdr:rowOff>397934</xdr:rowOff>
    </xdr:from>
    <xdr:to>
      <xdr:col>5</xdr:col>
      <xdr:colOff>660399</xdr:colOff>
      <xdr:row>0</xdr:row>
      <xdr:rowOff>397934</xdr:rowOff>
    </xdr:to>
    <xdr:cxnSp macro="">
      <xdr:nvCxnSpPr>
        <xdr:cNvPr id="6" name="Straight Connector 5"/>
        <xdr:cNvCxnSpPr/>
      </xdr:nvCxnSpPr>
      <xdr:spPr>
        <a:xfrm>
          <a:off x="6808257" y="397934"/>
          <a:ext cx="1514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261937</xdr:colOff>
      <xdr:row>3</xdr:row>
      <xdr:rowOff>1</xdr:rowOff>
    </xdr:from>
    <xdr:to>
      <xdr:col>2</xdr:col>
      <xdr:colOff>119062</xdr:colOff>
      <xdr:row>3</xdr:row>
      <xdr:rowOff>1</xdr:rowOff>
    </xdr:to>
    <xdr:cxnSp macro="">
      <xdr:nvCxnSpPr>
        <xdr:cNvPr id="3" name="Straight Connector 2"/>
        <xdr:cNvCxnSpPr/>
      </xdr:nvCxnSpPr>
      <xdr:spPr>
        <a:xfrm>
          <a:off x="559593" y="571501"/>
          <a:ext cx="129778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357187</xdr:colOff>
      <xdr:row>1</xdr:row>
      <xdr:rowOff>178594</xdr:rowOff>
    </xdr:from>
    <xdr:to>
      <xdr:col>27</xdr:col>
      <xdr:colOff>142874</xdr:colOff>
      <xdr:row>2</xdr:row>
      <xdr:rowOff>0</xdr:rowOff>
    </xdr:to>
    <xdr:cxnSp macro="">
      <xdr:nvCxnSpPr>
        <xdr:cNvPr id="4" name="Straight Connector 3"/>
        <xdr:cNvCxnSpPr/>
      </xdr:nvCxnSpPr>
      <xdr:spPr>
        <a:xfrm flipV="1">
          <a:off x="9608343" y="369094"/>
          <a:ext cx="1143000" cy="1190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200025</xdr:colOff>
      <xdr:row>3</xdr:row>
      <xdr:rowOff>19050</xdr:rowOff>
    </xdr:from>
    <xdr:to>
      <xdr:col>2</xdr:col>
      <xdr:colOff>251090</xdr:colOff>
      <xdr:row>3</xdr:row>
      <xdr:rowOff>21428</xdr:rowOff>
    </xdr:to>
    <xdr:cxnSp macro="">
      <xdr:nvCxnSpPr>
        <xdr:cNvPr id="5" name="Straight Connector 4"/>
        <xdr:cNvCxnSpPr/>
      </xdr:nvCxnSpPr>
      <xdr:spPr>
        <a:xfrm>
          <a:off x="695325" y="619125"/>
          <a:ext cx="1575065" cy="237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409575</xdr:colOff>
      <xdr:row>2</xdr:row>
      <xdr:rowOff>0</xdr:rowOff>
    </xdr:from>
    <xdr:to>
      <xdr:col>9</xdr:col>
      <xdr:colOff>523875</xdr:colOff>
      <xdr:row>2</xdr:row>
      <xdr:rowOff>9525</xdr:rowOff>
    </xdr:to>
    <xdr:cxnSp macro="">
      <xdr:nvCxnSpPr>
        <xdr:cNvPr id="4" name="Straight Connector 3"/>
        <xdr:cNvCxnSpPr/>
      </xdr:nvCxnSpPr>
      <xdr:spPr>
        <a:xfrm>
          <a:off x="6457950" y="400050"/>
          <a:ext cx="14859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tabSelected="1" topLeftCell="A25" zoomScale="90" zoomScaleNormal="90" workbookViewId="0">
      <selection activeCell="D27" sqref="D27:G27"/>
    </sheetView>
  </sheetViews>
  <sheetFormatPr defaultRowHeight="15" x14ac:dyDescent="0.25"/>
  <cols>
    <col min="1" max="1" width="14.28515625" style="33" customWidth="1"/>
    <col min="2" max="2" width="53.42578125" style="33" customWidth="1"/>
    <col min="3" max="3" width="11.7109375" style="33" customWidth="1"/>
    <col min="4" max="4" width="20.42578125" style="33" customWidth="1"/>
    <col min="5" max="5" width="14.85546875" style="33" customWidth="1"/>
    <col min="6" max="6" width="16" style="33" customWidth="1"/>
    <col min="7" max="7" width="11.7109375" style="33" customWidth="1"/>
    <col min="8" max="8" width="7.5703125" style="33" customWidth="1"/>
    <col min="9" max="10" width="9.140625" style="33"/>
    <col min="11" max="11" width="10.42578125" style="33" customWidth="1"/>
    <col min="12" max="16384" width="9.140625" style="33"/>
  </cols>
  <sheetData>
    <row r="1" spans="1:8" ht="46.5" customHeight="1" x14ac:dyDescent="0.25">
      <c r="A1" s="122" t="s">
        <v>78</v>
      </c>
      <c r="B1" s="122"/>
      <c r="C1" s="48"/>
      <c r="D1" s="126" t="s">
        <v>104</v>
      </c>
      <c r="E1" s="126"/>
      <c r="F1" s="126"/>
      <c r="G1" s="126"/>
      <c r="H1" s="32"/>
    </row>
    <row r="2" spans="1:8" ht="19.5" customHeight="1" x14ac:dyDescent="0.25">
      <c r="A2" s="38"/>
      <c r="B2" s="38"/>
      <c r="C2" s="48"/>
      <c r="D2" s="48"/>
      <c r="E2" s="46"/>
      <c r="F2" s="91"/>
      <c r="G2" s="20" t="s">
        <v>18</v>
      </c>
      <c r="H2" s="32"/>
    </row>
    <row r="3" spans="1:8" ht="41.25" customHeight="1" x14ac:dyDescent="0.25">
      <c r="A3" s="124" t="s">
        <v>121</v>
      </c>
      <c r="B3" s="125"/>
      <c r="C3" s="125"/>
      <c r="D3" s="125"/>
      <c r="E3" s="125"/>
      <c r="F3" s="125"/>
      <c r="G3" s="125"/>
      <c r="H3" s="34"/>
    </row>
    <row r="4" spans="1:8" s="36" customFormat="1" ht="68.25" customHeight="1" x14ac:dyDescent="0.25">
      <c r="A4" s="87" t="s">
        <v>5</v>
      </c>
      <c r="B4" s="88" t="s">
        <v>23</v>
      </c>
      <c r="C4" s="88" t="s">
        <v>34</v>
      </c>
      <c r="D4" s="88" t="s">
        <v>35</v>
      </c>
      <c r="E4" s="88" t="s">
        <v>22</v>
      </c>
      <c r="F4" s="88" t="s">
        <v>36</v>
      </c>
      <c r="G4" s="17" t="s">
        <v>6</v>
      </c>
      <c r="H4" s="35"/>
    </row>
    <row r="5" spans="1:8" s="36" customFormat="1" ht="24.75" customHeight="1" x14ac:dyDescent="0.25">
      <c r="A5" s="87" t="s">
        <v>20</v>
      </c>
      <c r="B5" s="89" t="s">
        <v>73</v>
      </c>
      <c r="C5" s="89"/>
      <c r="D5" s="89"/>
      <c r="E5" s="89"/>
      <c r="F5" s="90"/>
      <c r="G5" s="17"/>
      <c r="H5" s="35"/>
    </row>
    <row r="6" spans="1:8" s="82" customFormat="1" ht="72.75" customHeight="1" x14ac:dyDescent="0.25">
      <c r="A6" s="100" t="s">
        <v>29</v>
      </c>
      <c r="B6" s="101" t="s">
        <v>122</v>
      </c>
      <c r="C6" s="102">
        <v>3</v>
      </c>
      <c r="D6" s="103" t="s">
        <v>117</v>
      </c>
      <c r="E6" s="104" t="s">
        <v>136</v>
      </c>
      <c r="F6" s="103" t="s">
        <v>112</v>
      </c>
      <c r="G6" s="83"/>
      <c r="H6" s="81"/>
    </row>
    <row r="7" spans="1:8" s="82" customFormat="1" ht="67.5" customHeight="1" x14ac:dyDescent="0.25">
      <c r="A7" s="100" t="s">
        <v>30</v>
      </c>
      <c r="B7" s="101" t="s">
        <v>123</v>
      </c>
      <c r="C7" s="102">
        <v>9</v>
      </c>
      <c r="D7" s="103" t="s">
        <v>138</v>
      </c>
      <c r="E7" s="104" t="s">
        <v>136</v>
      </c>
      <c r="F7" s="103" t="s">
        <v>96</v>
      </c>
      <c r="G7" s="83"/>
      <c r="H7" s="81"/>
    </row>
    <row r="8" spans="1:8" s="82" customFormat="1" ht="73.5" customHeight="1" x14ac:dyDescent="0.25">
      <c r="A8" s="100" t="s">
        <v>31</v>
      </c>
      <c r="B8" s="101" t="s">
        <v>137</v>
      </c>
      <c r="C8" s="102">
        <v>9</v>
      </c>
      <c r="D8" s="103" t="s">
        <v>138</v>
      </c>
      <c r="E8" s="104" t="s">
        <v>136</v>
      </c>
      <c r="F8" s="103" t="s">
        <v>112</v>
      </c>
      <c r="G8" s="83"/>
      <c r="H8" s="81"/>
    </row>
    <row r="9" spans="1:8" s="82" customFormat="1" ht="102.75" customHeight="1" x14ac:dyDescent="0.25">
      <c r="A9" s="100" t="s">
        <v>37</v>
      </c>
      <c r="B9" s="101" t="s">
        <v>124</v>
      </c>
      <c r="C9" s="102">
        <v>3</v>
      </c>
      <c r="D9" s="103" t="s">
        <v>117</v>
      </c>
      <c r="E9" s="104" t="s">
        <v>136</v>
      </c>
      <c r="F9" s="103" t="s">
        <v>96</v>
      </c>
      <c r="G9" s="105"/>
      <c r="H9" s="81"/>
    </row>
    <row r="10" spans="1:8" s="82" customFormat="1" ht="69.75" customHeight="1" x14ac:dyDescent="0.25">
      <c r="A10" s="100" t="s">
        <v>39</v>
      </c>
      <c r="B10" s="101" t="s">
        <v>125</v>
      </c>
      <c r="C10" s="102">
        <v>3</v>
      </c>
      <c r="D10" s="103" t="s">
        <v>119</v>
      </c>
      <c r="E10" s="104" t="s">
        <v>136</v>
      </c>
      <c r="F10" s="103" t="s">
        <v>96</v>
      </c>
      <c r="G10" s="83"/>
      <c r="H10" s="81"/>
    </row>
    <row r="11" spans="1:8" s="82" customFormat="1" ht="102.75" customHeight="1" x14ac:dyDescent="0.25">
      <c r="A11" s="100" t="s">
        <v>40</v>
      </c>
      <c r="B11" s="101" t="s">
        <v>126</v>
      </c>
      <c r="C11" s="102">
        <v>9</v>
      </c>
      <c r="D11" s="103" t="s">
        <v>138</v>
      </c>
      <c r="E11" s="104" t="s">
        <v>136</v>
      </c>
      <c r="F11" s="103" t="s">
        <v>112</v>
      </c>
      <c r="G11" s="83"/>
      <c r="H11" s="81"/>
    </row>
    <row r="12" spans="1:8" s="82" customFormat="1" ht="88.5" customHeight="1" x14ac:dyDescent="0.25">
      <c r="A12" s="100" t="s">
        <v>44</v>
      </c>
      <c r="B12" s="101" t="s">
        <v>127</v>
      </c>
      <c r="C12" s="102">
        <v>4</v>
      </c>
      <c r="D12" s="103" t="s">
        <v>139</v>
      </c>
      <c r="E12" s="104" t="s">
        <v>136</v>
      </c>
      <c r="F12" s="103" t="s">
        <v>96</v>
      </c>
      <c r="G12" s="83"/>
      <c r="H12" s="81"/>
    </row>
    <row r="13" spans="1:8" s="82" customFormat="1" ht="75" customHeight="1" x14ac:dyDescent="0.25">
      <c r="A13" s="100" t="s">
        <v>45</v>
      </c>
      <c r="B13" s="101" t="s">
        <v>128</v>
      </c>
      <c r="C13" s="102">
        <v>2</v>
      </c>
      <c r="D13" s="103" t="s">
        <v>140</v>
      </c>
      <c r="E13" s="104" t="s">
        <v>136</v>
      </c>
      <c r="F13" s="103" t="s">
        <v>96</v>
      </c>
      <c r="G13" s="83"/>
      <c r="H13" s="81"/>
    </row>
    <row r="14" spans="1:8" s="82" customFormat="1" ht="57.75" customHeight="1" x14ac:dyDescent="0.25">
      <c r="A14" s="100" t="s">
        <v>46</v>
      </c>
      <c r="B14" s="113" t="s">
        <v>129</v>
      </c>
      <c r="C14" s="102">
        <v>4</v>
      </c>
      <c r="D14" s="103" t="s">
        <v>141</v>
      </c>
      <c r="E14" s="104" t="s">
        <v>136</v>
      </c>
      <c r="F14" s="103" t="s">
        <v>96</v>
      </c>
      <c r="G14" s="83"/>
      <c r="H14" s="81"/>
    </row>
    <row r="15" spans="1:8" s="86" customFormat="1" ht="25.5" customHeight="1" x14ac:dyDescent="0.25">
      <c r="A15" s="84" t="s">
        <v>21</v>
      </c>
      <c r="B15" s="85" t="s">
        <v>150</v>
      </c>
      <c r="C15" s="85"/>
      <c r="D15" s="103"/>
      <c r="E15" s="104"/>
      <c r="F15" s="103"/>
      <c r="G15" s="83"/>
      <c r="H15" s="35"/>
    </row>
    <row r="16" spans="1:8" s="82" customFormat="1" ht="57.75" customHeight="1" x14ac:dyDescent="0.25">
      <c r="A16" s="100" t="s">
        <v>29</v>
      </c>
      <c r="B16" s="106" t="s">
        <v>130</v>
      </c>
      <c r="C16" s="102">
        <v>2</v>
      </c>
      <c r="D16" s="103" t="s">
        <v>142</v>
      </c>
      <c r="E16" s="104" t="s">
        <v>136</v>
      </c>
      <c r="F16" s="103" t="s">
        <v>112</v>
      </c>
      <c r="G16" s="83"/>
      <c r="H16" s="81"/>
    </row>
    <row r="17" spans="1:8" s="82" customFormat="1" ht="138" customHeight="1" x14ac:dyDescent="0.25">
      <c r="A17" s="100" t="s">
        <v>30</v>
      </c>
      <c r="B17" s="106" t="s">
        <v>143</v>
      </c>
      <c r="C17" s="102">
        <v>5</v>
      </c>
      <c r="D17" s="103" t="s">
        <v>144</v>
      </c>
      <c r="E17" s="104" t="s">
        <v>136</v>
      </c>
      <c r="F17" s="103" t="s">
        <v>112</v>
      </c>
      <c r="G17" s="83"/>
      <c r="H17" s="81"/>
    </row>
    <row r="18" spans="1:8" s="82" customFormat="1" ht="119.25" customHeight="1" x14ac:dyDescent="0.25">
      <c r="A18" s="100" t="s">
        <v>31</v>
      </c>
      <c r="B18" s="113" t="s">
        <v>131</v>
      </c>
      <c r="C18" s="107">
        <v>4</v>
      </c>
      <c r="D18" s="103" t="s">
        <v>145</v>
      </c>
      <c r="E18" s="104" t="s">
        <v>136</v>
      </c>
      <c r="F18" s="103" t="s">
        <v>112</v>
      </c>
      <c r="G18" s="83"/>
      <c r="H18" s="81"/>
    </row>
    <row r="19" spans="1:8" s="82" customFormat="1" ht="162" customHeight="1" x14ac:dyDescent="0.25">
      <c r="A19" s="100" t="s">
        <v>37</v>
      </c>
      <c r="B19" s="113" t="s">
        <v>132</v>
      </c>
      <c r="C19" s="107">
        <v>2</v>
      </c>
      <c r="D19" s="103" t="s">
        <v>142</v>
      </c>
      <c r="E19" s="104" t="s">
        <v>136</v>
      </c>
      <c r="F19" s="103" t="s">
        <v>112</v>
      </c>
      <c r="G19" s="83"/>
      <c r="H19" s="81"/>
    </row>
    <row r="20" spans="1:8" s="82" customFormat="1" ht="72.75" customHeight="1" x14ac:dyDescent="0.25">
      <c r="A20" s="100" t="s">
        <v>39</v>
      </c>
      <c r="B20" s="113" t="s">
        <v>133</v>
      </c>
      <c r="C20" s="92">
        <v>3</v>
      </c>
      <c r="D20" s="103" t="s">
        <v>146</v>
      </c>
      <c r="E20" s="104" t="s">
        <v>136</v>
      </c>
      <c r="F20" s="103" t="s">
        <v>112</v>
      </c>
      <c r="G20" s="83"/>
      <c r="H20" s="81"/>
    </row>
    <row r="21" spans="1:8" s="82" customFormat="1" ht="72.75" customHeight="1" x14ac:dyDescent="0.25">
      <c r="A21" s="100" t="s">
        <v>40</v>
      </c>
      <c r="B21" s="113" t="s">
        <v>134</v>
      </c>
      <c r="C21" s="92">
        <v>3</v>
      </c>
      <c r="D21" s="103" t="s">
        <v>120</v>
      </c>
      <c r="E21" s="104" t="s">
        <v>136</v>
      </c>
      <c r="F21" s="103" t="s">
        <v>112</v>
      </c>
      <c r="G21" s="83"/>
      <c r="H21" s="81"/>
    </row>
    <row r="22" spans="1:8" s="82" customFormat="1" ht="109.5" customHeight="1" x14ac:dyDescent="0.25">
      <c r="A22" s="100" t="s">
        <v>44</v>
      </c>
      <c r="B22" s="113" t="s">
        <v>135</v>
      </c>
      <c r="C22" s="92">
        <v>3</v>
      </c>
      <c r="D22" s="103" t="s">
        <v>147</v>
      </c>
      <c r="E22" s="104" t="s">
        <v>136</v>
      </c>
      <c r="F22" s="103" t="s">
        <v>112</v>
      </c>
      <c r="G22" s="83"/>
      <c r="H22" s="81"/>
    </row>
    <row r="23" spans="1:8" s="82" customFormat="1" ht="55.5" customHeight="1" x14ac:dyDescent="0.25">
      <c r="A23" s="100" t="s">
        <v>45</v>
      </c>
      <c r="B23" s="113" t="s">
        <v>151</v>
      </c>
      <c r="C23" s="92">
        <v>8</v>
      </c>
      <c r="D23" s="103" t="s">
        <v>152</v>
      </c>
      <c r="E23" s="104" t="s">
        <v>136</v>
      </c>
      <c r="F23" s="103" t="s">
        <v>96</v>
      </c>
      <c r="G23" s="83"/>
      <c r="H23" s="81"/>
    </row>
    <row r="24" spans="1:8" s="82" customFormat="1" ht="47.25" customHeight="1" x14ac:dyDescent="0.25">
      <c r="A24" s="100" t="s">
        <v>153</v>
      </c>
      <c r="B24" s="113" t="s">
        <v>116</v>
      </c>
      <c r="C24" s="102">
        <v>9</v>
      </c>
      <c r="D24" s="103" t="s">
        <v>138</v>
      </c>
      <c r="E24" s="104" t="s">
        <v>136</v>
      </c>
      <c r="F24" s="103" t="s">
        <v>96</v>
      </c>
      <c r="G24" s="83"/>
      <c r="H24" s="81"/>
    </row>
    <row r="25" spans="1:8" s="36" customFormat="1" ht="13.5" customHeight="1" x14ac:dyDescent="0.25">
      <c r="A25" s="35"/>
      <c r="B25" s="35"/>
      <c r="C25" s="35"/>
      <c r="D25" s="35"/>
      <c r="E25" s="35"/>
      <c r="F25" s="35"/>
      <c r="G25" s="35"/>
      <c r="H25" s="35"/>
    </row>
    <row r="26" spans="1:8" s="36" customFormat="1" ht="66" customHeight="1" x14ac:dyDescent="0.25">
      <c r="A26" s="123" t="s">
        <v>105</v>
      </c>
      <c r="B26" s="123"/>
      <c r="C26" s="123"/>
      <c r="D26" s="123"/>
      <c r="E26" s="123"/>
      <c r="F26" s="123"/>
      <c r="G26" s="123"/>
      <c r="H26" s="35"/>
    </row>
    <row r="27" spans="1:8" s="36" customFormat="1" ht="20.100000000000001" customHeight="1" x14ac:dyDescent="0.25">
      <c r="A27" s="35"/>
      <c r="B27" s="35"/>
      <c r="C27" s="35"/>
      <c r="D27" s="120" t="s">
        <v>158</v>
      </c>
      <c r="E27" s="120"/>
      <c r="F27" s="120"/>
      <c r="G27" s="120"/>
      <c r="H27" s="35"/>
    </row>
    <row r="28" spans="1:8" s="36" customFormat="1" ht="20.100000000000001" customHeight="1" x14ac:dyDescent="0.25">
      <c r="A28" s="35"/>
      <c r="B28" s="35"/>
      <c r="C28" s="35"/>
      <c r="D28" s="121" t="s">
        <v>7</v>
      </c>
      <c r="E28" s="121"/>
      <c r="F28" s="121"/>
      <c r="G28" s="121"/>
      <c r="H28" s="35"/>
    </row>
    <row r="29" spans="1:8" s="36" customFormat="1" ht="14.25" customHeight="1" x14ac:dyDescent="0.25">
      <c r="A29" s="35"/>
      <c r="B29" s="35"/>
      <c r="C29" s="35"/>
      <c r="D29" s="35"/>
      <c r="E29" s="35"/>
      <c r="F29" s="35"/>
      <c r="G29" s="35"/>
      <c r="H29" s="35"/>
    </row>
    <row r="30" spans="1:8" s="36" customFormat="1" ht="12.75" customHeight="1" x14ac:dyDescent="0.25">
      <c r="A30" s="35"/>
      <c r="B30" s="35"/>
      <c r="C30" s="35"/>
      <c r="D30" s="35"/>
      <c r="E30" s="35"/>
      <c r="F30" s="35"/>
      <c r="G30" s="35"/>
      <c r="H30" s="35"/>
    </row>
    <row r="31" spans="1:8" s="36" customFormat="1" ht="20.100000000000001" customHeight="1" x14ac:dyDescent="0.25">
      <c r="A31" s="35"/>
      <c r="B31" s="35"/>
      <c r="C31" s="35"/>
      <c r="D31" s="35"/>
      <c r="E31" s="35"/>
      <c r="F31" s="35"/>
      <c r="G31" s="35"/>
      <c r="H31" s="35"/>
    </row>
    <row r="32" spans="1:8" s="36" customFormat="1" ht="27" customHeight="1" x14ac:dyDescent="0.25">
      <c r="A32" s="37"/>
      <c r="B32" s="37"/>
      <c r="C32" s="37"/>
      <c r="D32" s="119" t="s">
        <v>106</v>
      </c>
      <c r="E32" s="119"/>
      <c r="F32" s="119"/>
      <c r="G32" s="70"/>
      <c r="H32" s="37"/>
    </row>
  </sheetData>
  <mergeCells count="7">
    <mergeCell ref="D32:F32"/>
    <mergeCell ref="D27:G27"/>
    <mergeCell ref="D28:G28"/>
    <mergeCell ref="A1:B1"/>
    <mergeCell ref="A26:G26"/>
    <mergeCell ref="A3:G3"/>
    <mergeCell ref="D1:G1"/>
  </mergeCells>
  <printOptions horizontalCentered="1"/>
  <pageMargins left="0.23622047244094491" right="0.23622047244094491" top="3.937007874015748E-2" bottom="0" header="0.31496062992125984" footer="0.19685039370078741"/>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0"/>
  <sheetViews>
    <sheetView topLeftCell="A7" zoomScale="80" zoomScaleNormal="80" workbookViewId="0">
      <selection activeCell="T23" sqref="T23:AG23"/>
    </sheetView>
  </sheetViews>
  <sheetFormatPr defaultRowHeight="15" x14ac:dyDescent="0.25"/>
  <cols>
    <col min="1" max="1" width="4.42578125" customWidth="1"/>
    <col min="2" max="2" width="21.5703125" customWidth="1"/>
    <col min="3" max="3" width="10.28515625" customWidth="1"/>
    <col min="4" max="4" width="5.7109375" style="2" customWidth="1"/>
    <col min="5" max="11" width="6.42578125" style="2" customWidth="1"/>
    <col min="12" max="12" width="6.5703125" style="2" customWidth="1"/>
    <col min="13" max="18" width="6.42578125" style="2" hidden="1" customWidth="1"/>
    <col min="19" max="24" width="6.42578125" style="2" customWidth="1"/>
    <col min="25" max="25" width="5.85546875" style="2" customWidth="1"/>
    <col min="26" max="26" width="7.28515625" style="2" customWidth="1"/>
    <col min="27" max="28" width="7.140625" style="2" customWidth="1"/>
    <col min="29" max="29" width="7.140625" style="2" hidden="1" customWidth="1"/>
    <col min="30" max="30" width="6.140625" style="2" hidden="1" customWidth="1"/>
    <col min="31" max="31" width="7.140625" style="2" hidden="1" customWidth="1"/>
    <col min="32" max="32" width="6.42578125" style="2" customWidth="1"/>
    <col min="33" max="33" width="5.140625" style="2" customWidth="1"/>
    <col min="274" max="274" width="5.28515625" customWidth="1"/>
    <col min="275" max="275" width="26.140625" customWidth="1"/>
    <col min="276" max="276" width="13.28515625" customWidth="1"/>
    <col min="277" max="277" width="9.140625" customWidth="1"/>
    <col min="278" max="278" width="10.5703125" customWidth="1"/>
    <col min="279" max="279" width="9.7109375" customWidth="1"/>
    <col min="280" max="281" width="9.140625" customWidth="1"/>
    <col min="282" max="284" width="10" customWidth="1"/>
    <col min="285" max="285" width="10.42578125" customWidth="1"/>
    <col min="286" max="286" width="10.28515625" bestFit="1" customWidth="1"/>
    <col min="287" max="287" width="7.5703125" customWidth="1"/>
    <col min="530" max="530" width="5.28515625" customWidth="1"/>
    <col min="531" max="531" width="26.140625" customWidth="1"/>
    <col min="532" max="532" width="13.28515625" customWidth="1"/>
    <col min="533" max="533" width="9.140625" customWidth="1"/>
    <col min="534" max="534" width="10.5703125" customWidth="1"/>
    <col min="535" max="535" width="9.7109375" customWidth="1"/>
    <col min="536" max="537" width="9.140625" customWidth="1"/>
    <col min="538" max="540" width="10" customWidth="1"/>
    <col min="541" max="541" width="10.42578125" customWidth="1"/>
    <col min="542" max="542" width="10.28515625" bestFit="1" customWidth="1"/>
    <col min="543" max="543" width="7.5703125" customWidth="1"/>
    <col min="786" max="786" width="5.28515625" customWidth="1"/>
    <col min="787" max="787" width="26.140625" customWidth="1"/>
    <col min="788" max="788" width="13.28515625" customWidth="1"/>
    <col min="789" max="789" width="9.140625" customWidth="1"/>
    <col min="790" max="790" width="10.5703125" customWidth="1"/>
    <col min="791" max="791" width="9.7109375" customWidth="1"/>
    <col min="792" max="793" width="9.140625" customWidth="1"/>
    <col min="794" max="796" width="10" customWidth="1"/>
    <col min="797" max="797" width="10.42578125" customWidth="1"/>
    <col min="798" max="798" width="10.28515625" bestFit="1" customWidth="1"/>
    <col min="799" max="799" width="7.5703125" customWidth="1"/>
    <col min="1042" max="1042" width="5.28515625" customWidth="1"/>
    <col min="1043" max="1043" width="26.140625" customWidth="1"/>
    <col min="1044" max="1044" width="13.28515625" customWidth="1"/>
    <col min="1045" max="1045" width="9.140625" customWidth="1"/>
    <col min="1046" max="1046" width="10.5703125" customWidth="1"/>
    <col min="1047" max="1047" width="9.7109375" customWidth="1"/>
    <col min="1048" max="1049" width="9.140625" customWidth="1"/>
    <col min="1050" max="1052" width="10" customWidth="1"/>
    <col min="1053" max="1053" width="10.42578125" customWidth="1"/>
    <col min="1054" max="1054" width="10.28515625" bestFit="1" customWidth="1"/>
    <col min="1055" max="1055" width="7.5703125" customWidth="1"/>
    <col min="1298" max="1298" width="5.28515625" customWidth="1"/>
    <col min="1299" max="1299" width="26.140625" customWidth="1"/>
    <col min="1300" max="1300" width="13.28515625" customWidth="1"/>
    <col min="1301" max="1301" width="9.140625" customWidth="1"/>
    <col min="1302" max="1302" width="10.5703125" customWidth="1"/>
    <col min="1303" max="1303" width="9.7109375" customWidth="1"/>
    <col min="1304" max="1305" width="9.140625" customWidth="1"/>
    <col min="1306" max="1308" width="10" customWidth="1"/>
    <col min="1309" max="1309" width="10.42578125" customWidth="1"/>
    <col min="1310" max="1310" width="10.28515625" bestFit="1" customWidth="1"/>
    <col min="1311" max="1311" width="7.5703125" customWidth="1"/>
    <col min="1554" max="1554" width="5.28515625" customWidth="1"/>
    <col min="1555" max="1555" width="26.140625" customWidth="1"/>
    <col min="1556" max="1556" width="13.28515625" customWidth="1"/>
    <col min="1557" max="1557" width="9.140625" customWidth="1"/>
    <col min="1558" max="1558" width="10.5703125" customWidth="1"/>
    <col min="1559" max="1559" width="9.7109375" customWidth="1"/>
    <col min="1560" max="1561" width="9.140625" customWidth="1"/>
    <col min="1562" max="1564" width="10" customWidth="1"/>
    <col min="1565" max="1565" width="10.42578125" customWidth="1"/>
    <col min="1566" max="1566" width="10.28515625" bestFit="1" customWidth="1"/>
    <col min="1567" max="1567" width="7.5703125" customWidth="1"/>
    <col min="1810" max="1810" width="5.28515625" customWidth="1"/>
    <col min="1811" max="1811" width="26.140625" customWidth="1"/>
    <col min="1812" max="1812" width="13.28515625" customWidth="1"/>
    <col min="1813" max="1813" width="9.140625" customWidth="1"/>
    <col min="1814" max="1814" width="10.5703125" customWidth="1"/>
    <col min="1815" max="1815" width="9.7109375" customWidth="1"/>
    <col min="1816" max="1817" width="9.140625" customWidth="1"/>
    <col min="1818" max="1820" width="10" customWidth="1"/>
    <col min="1821" max="1821" width="10.42578125" customWidth="1"/>
    <col min="1822" max="1822" width="10.28515625" bestFit="1" customWidth="1"/>
    <col min="1823" max="1823" width="7.5703125" customWidth="1"/>
    <col min="2066" max="2066" width="5.28515625" customWidth="1"/>
    <col min="2067" max="2067" width="26.140625" customWidth="1"/>
    <col min="2068" max="2068" width="13.28515625" customWidth="1"/>
    <col min="2069" max="2069" width="9.140625" customWidth="1"/>
    <col min="2070" max="2070" width="10.5703125" customWidth="1"/>
    <col min="2071" max="2071" width="9.7109375" customWidth="1"/>
    <col min="2072" max="2073" width="9.140625" customWidth="1"/>
    <col min="2074" max="2076" width="10" customWidth="1"/>
    <col min="2077" max="2077" width="10.42578125" customWidth="1"/>
    <col min="2078" max="2078" width="10.28515625" bestFit="1" customWidth="1"/>
    <col min="2079" max="2079" width="7.5703125" customWidth="1"/>
    <col min="2322" max="2322" width="5.28515625" customWidth="1"/>
    <col min="2323" max="2323" width="26.140625" customWidth="1"/>
    <col min="2324" max="2324" width="13.28515625" customWidth="1"/>
    <col min="2325" max="2325" width="9.140625" customWidth="1"/>
    <col min="2326" max="2326" width="10.5703125" customWidth="1"/>
    <col min="2327" max="2327" width="9.7109375" customWidth="1"/>
    <col min="2328" max="2329" width="9.140625" customWidth="1"/>
    <col min="2330" max="2332" width="10" customWidth="1"/>
    <col min="2333" max="2333" width="10.42578125" customWidth="1"/>
    <col min="2334" max="2334" width="10.28515625" bestFit="1" customWidth="1"/>
    <col min="2335" max="2335" width="7.5703125" customWidth="1"/>
    <col min="2578" max="2578" width="5.28515625" customWidth="1"/>
    <col min="2579" max="2579" width="26.140625" customWidth="1"/>
    <col min="2580" max="2580" width="13.28515625" customWidth="1"/>
    <col min="2581" max="2581" width="9.140625" customWidth="1"/>
    <col min="2582" max="2582" width="10.5703125" customWidth="1"/>
    <col min="2583" max="2583" width="9.7109375" customWidth="1"/>
    <col min="2584" max="2585" width="9.140625" customWidth="1"/>
    <col min="2586" max="2588" width="10" customWidth="1"/>
    <col min="2589" max="2589" width="10.42578125" customWidth="1"/>
    <col min="2590" max="2590" width="10.28515625" bestFit="1" customWidth="1"/>
    <col min="2591" max="2591" width="7.5703125" customWidth="1"/>
    <col min="2834" max="2834" width="5.28515625" customWidth="1"/>
    <col min="2835" max="2835" width="26.140625" customWidth="1"/>
    <col min="2836" max="2836" width="13.28515625" customWidth="1"/>
    <col min="2837" max="2837" width="9.140625" customWidth="1"/>
    <col min="2838" max="2838" width="10.5703125" customWidth="1"/>
    <col min="2839" max="2839" width="9.7109375" customWidth="1"/>
    <col min="2840" max="2841" width="9.140625" customWidth="1"/>
    <col min="2842" max="2844" width="10" customWidth="1"/>
    <col min="2845" max="2845" width="10.42578125" customWidth="1"/>
    <col min="2846" max="2846" width="10.28515625" bestFit="1" customWidth="1"/>
    <col min="2847" max="2847" width="7.5703125" customWidth="1"/>
    <col min="3090" max="3090" width="5.28515625" customWidth="1"/>
    <col min="3091" max="3091" width="26.140625" customWidth="1"/>
    <col min="3092" max="3092" width="13.28515625" customWidth="1"/>
    <col min="3093" max="3093" width="9.140625" customWidth="1"/>
    <col min="3094" max="3094" width="10.5703125" customWidth="1"/>
    <col min="3095" max="3095" width="9.7109375" customWidth="1"/>
    <col min="3096" max="3097" width="9.140625" customWidth="1"/>
    <col min="3098" max="3100" width="10" customWidth="1"/>
    <col min="3101" max="3101" width="10.42578125" customWidth="1"/>
    <col min="3102" max="3102" width="10.28515625" bestFit="1" customWidth="1"/>
    <col min="3103" max="3103" width="7.5703125" customWidth="1"/>
    <col min="3346" max="3346" width="5.28515625" customWidth="1"/>
    <col min="3347" max="3347" width="26.140625" customWidth="1"/>
    <col min="3348" max="3348" width="13.28515625" customWidth="1"/>
    <col min="3349" max="3349" width="9.140625" customWidth="1"/>
    <col min="3350" max="3350" width="10.5703125" customWidth="1"/>
    <col min="3351" max="3351" width="9.7109375" customWidth="1"/>
    <col min="3352" max="3353" width="9.140625" customWidth="1"/>
    <col min="3354" max="3356" width="10" customWidth="1"/>
    <col min="3357" max="3357" width="10.42578125" customWidth="1"/>
    <col min="3358" max="3358" width="10.28515625" bestFit="1" customWidth="1"/>
    <col min="3359" max="3359" width="7.5703125" customWidth="1"/>
    <col min="3602" max="3602" width="5.28515625" customWidth="1"/>
    <col min="3603" max="3603" width="26.140625" customWidth="1"/>
    <col min="3604" max="3604" width="13.28515625" customWidth="1"/>
    <col min="3605" max="3605" width="9.140625" customWidth="1"/>
    <col min="3606" max="3606" width="10.5703125" customWidth="1"/>
    <col min="3607" max="3607" width="9.7109375" customWidth="1"/>
    <col min="3608" max="3609" width="9.140625" customWidth="1"/>
    <col min="3610" max="3612" width="10" customWidth="1"/>
    <col min="3613" max="3613" width="10.42578125" customWidth="1"/>
    <col min="3614" max="3614" width="10.28515625" bestFit="1" customWidth="1"/>
    <col min="3615" max="3615" width="7.5703125" customWidth="1"/>
    <col min="3858" max="3858" width="5.28515625" customWidth="1"/>
    <col min="3859" max="3859" width="26.140625" customWidth="1"/>
    <col min="3860" max="3860" width="13.28515625" customWidth="1"/>
    <col min="3861" max="3861" width="9.140625" customWidth="1"/>
    <col min="3862" max="3862" width="10.5703125" customWidth="1"/>
    <col min="3863" max="3863" width="9.7109375" customWidth="1"/>
    <col min="3864" max="3865" width="9.140625" customWidth="1"/>
    <col min="3866" max="3868" width="10" customWidth="1"/>
    <col min="3869" max="3869" width="10.42578125" customWidth="1"/>
    <col min="3870" max="3870" width="10.28515625" bestFit="1" customWidth="1"/>
    <col min="3871" max="3871" width="7.5703125" customWidth="1"/>
    <col min="4114" max="4114" width="5.28515625" customWidth="1"/>
    <col min="4115" max="4115" width="26.140625" customWidth="1"/>
    <col min="4116" max="4116" width="13.28515625" customWidth="1"/>
    <col min="4117" max="4117" width="9.140625" customWidth="1"/>
    <col min="4118" max="4118" width="10.5703125" customWidth="1"/>
    <col min="4119" max="4119" width="9.7109375" customWidth="1"/>
    <col min="4120" max="4121" width="9.140625" customWidth="1"/>
    <col min="4122" max="4124" width="10" customWidth="1"/>
    <col min="4125" max="4125" width="10.42578125" customWidth="1"/>
    <col min="4126" max="4126" width="10.28515625" bestFit="1" customWidth="1"/>
    <col min="4127" max="4127" width="7.5703125" customWidth="1"/>
    <col min="4370" max="4370" width="5.28515625" customWidth="1"/>
    <col min="4371" max="4371" width="26.140625" customWidth="1"/>
    <col min="4372" max="4372" width="13.28515625" customWidth="1"/>
    <col min="4373" max="4373" width="9.140625" customWidth="1"/>
    <col min="4374" max="4374" width="10.5703125" customWidth="1"/>
    <col min="4375" max="4375" width="9.7109375" customWidth="1"/>
    <col min="4376" max="4377" width="9.140625" customWidth="1"/>
    <col min="4378" max="4380" width="10" customWidth="1"/>
    <col min="4381" max="4381" width="10.42578125" customWidth="1"/>
    <col min="4382" max="4382" width="10.28515625" bestFit="1" customWidth="1"/>
    <col min="4383" max="4383" width="7.5703125" customWidth="1"/>
    <col min="4626" max="4626" width="5.28515625" customWidth="1"/>
    <col min="4627" max="4627" width="26.140625" customWidth="1"/>
    <col min="4628" max="4628" width="13.28515625" customWidth="1"/>
    <col min="4629" max="4629" width="9.140625" customWidth="1"/>
    <col min="4630" max="4630" width="10.5703125" customWidth="1"/>
    <col min="4631" max="4631" width="9.7109375" customWidth="1"/>
    <col min="4632" max="4633" width="9.140625" customWidth="1"/>
    <col min="4634" max="4636" width="10" customWidth="1"/>
    <col min="4637" max="4637" width="10.42578125" customWidth="1"/>
    <col min="4638" max="4638" width="10.28515625" bestFit="1" customWidth="1"/>
    <col min="4639" max="4639" width="7.5703125" customWidth="1"/>
    <col min="4882" max="4882" width="5.28515625" customWidth="1"/>
    <col min="4883" max="4883" width="26.140625" customWidth="1"/>
    <col min="4884" max="4884" width="13.28515625" customWidth="1"/>
    <col min="4885" max="4885" width="9.140625" customWidth="1"/>
    <col min="4886" max="4886" width="10.5703125" customWidth="1"/>
    <col min="4887" max="4887" width="9.7109375" customWidth="1"/>
    <col min="4888" max="4889" width="9.140625" customWidth="1"/>
    <col min="4890" max="4892" width="10" customWidth="1"/>
    <col min="4893" max="4893" width="10.42578125" customWidth="1"/>
    <col min="4894" max="4894" width="10.28515625" bestFit="1" customWidth="1"/>
    <col min="4895" max="4895" width="7.5703125" customWidth="1"/>
    <col min="5138" max="5138" width="5.28515625" customWidth="1"/>
    <col min="5139" max="5139" width="26.140625" customWidth="1"/>
    <col min="5140" max="5140" width="13.28515625" customWidth="1"/>
    <col min="5141" max="5141" width="9.140625" customWidth="1"/>
    <col min="5142" max="5142" width="10.5703125" customWidth="1"/>
    <col min="5143" max="5143" width="9.7109375" customWidth="1"/>
    <col min="5144" max="5145" width="9.140625" customWidth="1"/>
    <col min="5146" max="5148" width="10" customWidth="1"/>
    <col min="5149" max="5149" width="10.42578125" customWidth="1"/>
    <col min="5150" max="5150" width="10.28515625" bestFit="1" customWidth="1"/>
    <col min="5151" max="5151" width="7.5703125" customWidth="1"/>
    <col min="5394" max="5394" width="5.28515625" customWidth="1"/>
    <col min="5395" max="5395" width="26.140625" customWidth="1"/>
    <col min="5396" max="5396" width="13.28515625" customWidth="1"/>
    <col min="5397" max="5397" width="9.140625" customWidth="1"/>
    <col min="5398" max="5398" width="10.5703125" customWidth="1"/>
    <col min="5399" max="5399" width="9.7109375" customWidth="1"/>
    <col min="5400" max="5401" width="9.140625" customWidth="1"/>
    <col min="5402" max="5404" width="10" customWidth="1"/>
    <col min="5405" max="5405" width="10.42578125" customWidth="1"/>
    <col min="5406" max="5406" width="10.28515625" bestFit="1" customWidth="1"/>
    <col min="5407" max="5407" width="7.5703125" customWidth="1"/>
    <col min="5650" max="5650" width="5.28515625" customWidth="1"/>
    <col min="5651" max="5651" width="26.140625" customWidth="1"/>
    <col min="5652" max="5652" width="13.28515625" customWidth="1"/>
    <col min="5653" max="5653" width="9.140625" customWidth="1"/>
    <col min="5654" max="5654" width="10.5703125" customWidth="1"/>
    <col min="5655" max="5655" width="9.7109375" customWidth="1"/>
    <col min="5656" max="5657" width="9.140625" customWidth="1"/>
    <col min="5658" max="5660" width="10" customWidth="1"/>
    <col min="5661" max="5661" width="10.42578125" customWidth="1"/>
    <col min="5662" max="5662" width="10.28515625" bestFit="1" customWidth="1"/>
    <col min="5663" max="5663" width="7.5703125" customWidth="1"/>
    <col min="5906" max="5906" width="5.28515625" customWidth="1"/>
    <col min="5907" max="5907" width="26.140625" customWidth="1"/>
    <col min="5908" max="5908" width="13.28515625" customWidth="1"/>
    <col min="5909" max="5909" width="9.140625" customWidth="1"/>
    <col min="5910" max="5910" width="10.5703125" customWidth="1"/>
    <col min="5911" max="5911" width="9.7109375" customWidth="1"/>
    <col min="5912" max="5913" width="9.140625" customWidth="1"/>
    <col min="5914" max="5916" width="10" customWidth="1"/>
    <col min="5917" max="5917" width="10.42578125" customWidth="1"/>
    <col min="5918" max="5918" width="10.28515625" bestFit="1" customWidth="1"/>
    <col min="5919" max="5919" width="7.5703125" customWidth="1"/>
    <col min="6162" max="6162" width="5.28515625" customWidth="1"/>
    <col min="6163" max="6163" width="26.140625" customWidth="1"/>
    <col min="6164" max="6164" width="13.28515625" customWidth="1"/>
    <col min="6165" max="6165" width="9.140625" customWidth="1"/>
    <col min="6166" max="6166" width="10.5703125" customWidth="1"/>
    <col min="6167" max="6167" width="9.7109375" customWidth="1"/>
    <col min="6168" max="6169" width="9.140625" customWidth="1"/>
    <col min="6170" max="6172" width="10" customWidth="1"/>
    <col min="6173" max="6173" width="10.42578125" customWidth="1"/>
    <col min="6174" max="6174" width="10.28515625" bestFit="1" customWidth="1"/>
    <col min="6175" max="6175" width="7.5703125" customWidth="1"/>
    <col min="6418" max="6418" width="5.28515625" customWidth="1"/>
    <col min="6419" max="6419" width="26.140625" customWidth="1"/>
    <col min="6420" max="6420" width="13.28515625" customWidth="1"/>
    <col min="6421" max="6421" width="9.140625" customWidth="1"/>
    <col min="6422" max="6422" width="10.5703125" customWidth="1"/>
    <col min="6423" max="6423" width="9.7109375" customWidth="1"/>
    <col min="6424" max="6425" width="9.140625" customWidth="1"/>
    <col min="6426" max="6428" width="10" customWidth="1"/>
    <col min="6429" max="6429" width="10.42578125" customWidth="1"/>
    <col min="6430" max="6430" width="10.28515625" bestFit="1" customWidth="1"/>
    <col min="6431" max="6431" width="7.5703125" customWidth="1"/>
    <col min="6674" max="6674" width="5.28515625" customWidth="1"/>
    <col min="6675" max="6675" width="26.140625" customWidth="1"/>
    <col min="6676" max="6676" width="13.28515625" customWidth="1"/>
    <col min="6677" max="6677" width="9.140625" customWidth="1"/>
    <col min="6678" max="6678" width="10.5703125" customWidth="1"/>
    <col min="6679" max="6679" width="9.7109375" customWidth="1"/>
    <col min="6680" max="6681" width="9.140625" customWidth="1"/>
    <col min="6682" max="6684" width="10" customWidth="1"/>
    <col min="6685" max="6685" width="10.42578125" customWidth="1"/>
    <col min="6686" max="6686" width="10.28515625" bestFit="1" customWidth="1"/>
    <col min="6687" max="6687" width="7.5703125" customWidth="1"/>
    <col min="6930" max="6930" width="5.28515625" customWidth="1"/>
    <col min="6931" max="6931" width="26.140625" customWidth="1"/>
    <col min="6932" max="6932" width="13.28515625" customWidth="1"/>
    <col min="6933" max="6933" width="9.140625" customWidth="1"/>
    <col min="6934" max="6934" width="10.5703125" customWidth="1"/>
    <col min="6935" max="6935" width="9.7109375" customWidth="1"/>
    <col min="6936" max="6937" width="9.140625" customWidth="1"/>
    <col min="6938" max="6940" width="10" customWidth="1"/>
    <col min="6941" max="6941" width="10.42578125" customWidth="1"/>
    <col min="6942" max="6942" width="10.28515625" bestFit="1" customWidth="1"/>
    <col min="6943" max="6943" width="7.5703125" customWidth="1"/>
    <col min="7186" max="7186" width="5.28515625" customWidth="1"/>
    <col min="7187" max="7187" width="26.140625" customWidth="1"/>
    <col min="7188" max="7188" width="13.28515625" customWidth="1"/>
    <col min="7189" max="7189" width="9.140625" customWidth="1"/>
    <col min="7190" max="7190" width="10.5703125" customWidth="1"/>
    <col min="7191" max="7191" width="9.7109375" customWidth="1"/>
    <col min="7192" max="7193" width="9.140625" customWidth="1"/>
    <col min="7194" max="7196" width="10" customWidth="1"/>
    <col min="7197" max="7197" width="10.42578125" customWidth="1"/>
    <col min="7198" max="7198" width="10.28515625" bestFit="1" customWidth="1"/>
    <col min="7199" max="7199" width="7.5703125" customWidth="1"/>
    <col min="7442" max="7442" width="5.28515625" customWidth="1"/>
    <col min="7443" max="7443" width="26.140625" customWidth="1"/>
    <col min="7444" max="7444" width="13.28515625" customWidth="1"/>
    <col min="7445" max="7445" width="9.140625" customWidth="1"/>
    <col min="7446" max="7446" width="10.5703125" customWidth="1"/>
    <col min="7447" max="7447" width="9.7109375" customWidth="1"/>
    <col min="7448" max="7449" width="9.140625" customWidth="1"/>
    <col min="7450" max="7452" width="10" customWidth="1"/>
    <col min="7453" max="7453" width="10.42578125" customWidth="1"/>
    <col min="7454" max="7454" width="10.28515625" bestFit="1" customWidth="1"/>
    <col min="7455" max="7455" width="7.5703125" customWidth="1"/>
    <col min="7698" max="7698" width="5.28515625" customWidth="1"/>
    <col min="7699" max="7699" width="26.140625" customWidth="1"/>
    <col min="7700" max="7700" width="13.28515625" customWidth="1"/>
    <col min="7701" max="7701" width="9.140625" customWidth="1"/>
    <col min="7702" max="7702" width="10.5703125" customWidth="1"/>
    <col min="7703" max="7703" width="9.7109375" customWidth="1"/>
    <col min="7704" max="7705" width="9.140625" customWidth="1"/>
    <col min="7706" max="7708" width="10" customWidth="1"/>
    <col min="7709" max="7709" width="10.42578125" customWidth="1"/>
    <col min="7710" max="7710" width="10.28515625" bestFit="1" customWidth="1"/>
    <col min="7711" max="7711" width="7.5703125" customWidth="1"/>
    <col min="7954" max="7954" width="5.28515625" customWidth="1"/>
    <col min="7955" max="7955" width="26.140625" customWidth="1"/>
    <col min="7956" max="7956" width="13.28515625" customWidth="1"/>
    <col min="7957" max="7957" width="9.140625" customWidth="1"/>
    <col min="7958" max="7958" width="10.5703125" customWidth="1"/>
    <col min="7959" max="7959" width="9.7109375" customWidth="1"/>
    <col min="7960" max="7961" width="9.140625" customWidth="1"/>
    <col min="7962" max="7964" width="10" customWidth="1"/>
    <col min="7965" max="7965" width="10.42578125" customWidth="1"/>
    <col min="7966" max="7966" width="10.28515625" bestFit="1" customWidth="1"/>
    <col min="7967" max="7967" width="7.5703125" customWidth="1"/>
    <col min="8210" max="8210" width="5.28515625" customWidth="1"/>
    <col min="8211" max="8211" width="26.140625" customWidth="1"/>
    <col min="8212" max="8212" width="13.28515625" customWidth="1"/>
    <col min="8213" max="8213" width="9.140625" customWidth="1"/>
    <col min="8214" max="8214" width="10.5703125" customWidth="1"/>
    <col min="8215" max="8215" width="9.7109375" customWidth="1"/>
    <col min="8216" max="8217" width="9.140625" customWidth="1"/>
    <col min="8218" max="8220" width="10" customWidth="1"/>
    <col min="8221" max="8221" width="10.42578125" customWidth="1"/>
    <col min="8222" max="8222" width="10.28515625" bestFit="1" customWidth="1"/>
    <col min="8223" max="8223" width="7.5703125" customWidth="1"/>
    <col min="8466" max="8466" width="5.28515625" customWidth="1"/>
    <col min="8467" max="8467" width="26.140625" customWidth="1"/>
    <col min="8468" max="8468" width="13.28515625" customWidth="1"/>
    <col min="8469" max="8469" width="9.140625" customWidth="1"/>
    <col min="8470" max="8470" width="10.5703125" customWidth="1"/>
    <col min="8471" max="8471" width="9.7109375" customWidth="1"/>
    <col min="8472" max="8473" width="9.140625" customWidth="1"/>
    <col min="8474" max="8476" width="10" customWidth="1"/>
    <col min="8477" max="8477" width="10.42578125" customWidth="1"/>
    <col min="8478" max="8478" width="10.28515625" bestFit="1" customWidth="1"/>
    <col min="8479" max="8479" width="7.5703125" customWidth="1"/>
    <col min="8722" max="8722" width="5.28515625" customWidth="1"/>
    <col min="8723" max="8723" width="26.140625" customWidth="1"/>
    <col min="8724" max="8724" width="13.28515625" customWidth="1"/>
    <col min="8725" max="8725" width="9.140625" customWidth="1"/>
    <col min="8726" max="8726" width="10.5703125" customWidth="1"/>
    <col min="8727" max="8727" width="9.7109375" customWidth="1"/>
    <col min="8728" max="8729" width="9.140625" customWidth="1"/>
    <col min="8730" max="8732" width="10" customWidth="1"/>
    <col min="8733" max="8733" width="10.42578125" customWidth="1"/>
    <col min="8734" max="8734" width="10.28515625" bestFit="1" customWidth="1"/>
    <col min="8735" max="8735" width="7.5703125" customWidth="1"/>
    <col min="8978" max="8978" width="5.28515625" customWidth="1"/>
    <col min="8979" max="8979" width="26.140625" customWidth="1"/>
    <col min="8980" max="8980" width="13.28515625" customWidth="1"/>
    <col min="8981" max="8981" width="9.140625" customWidth="1"/>
    <col min="8982" max="8982" width="10.5703125" customWidth="1"/>
    <col min="8983" max="8983" width="9.7109375" customWidth="1"/>
    <col min="8984" max="8985" width="9.140625" customWidth="1"/>
    <col min="8986" max="8988" width="10" customWidth="1"/>
    <col min="8989" max="8989" width="10.42578125" customWidth="1"/>
    <col min="8990" max="8990" width="10.28515625" bestFit="1" customWidth="1"/>
    <col min="8991" max="8991" width="7.5703125" customWidth="1"/>
    <col min="9234" max="9234" width="5.28515625" customWidth="1"/>
    <col min="9235" max="9235" width="26.140625" customWidth="1"/>
    <col min="9236" max="9236" width="13.28515625" customWidth="1"/>
    <col min="9237" max="9237" width="9.140625" customWidth="1"/>
    <col min="9238" max="9238" width="10.5703125" customWidth="1"/>
    <col min="9239" max="9239" width="9.7109375" customWidth="1"/>
    <col min="9240" max="9241" width="9.140625" customWidth="1"/>
    <col min="9242" max="9244" width="10" customWidth="1"/>
    <col min="9245" max="9245" width="10.42578125" customWidth="1"/>
    <col min="9246" max="9246" width="10.28515625" bestFit="1" customWidth="1"/>
    <col min="9247" max="9247" width="7.5703125" customWidth="1"/>
    <col min="9490" max="9490" width="5.28515625" customWidth="1"/>
    <col min="9491" max="9491" width="26.140625" customWidth="1"/>
    <col min="9492" max="9492" width="13.28515625" customWidth="1"/>
    <col min="9493" max="9493" width="9.140625" customWidth="1"/>
    <col min="9494" max="9494" width="10.5703125" customWidth="1"/>
    <col min="9495" max="9495" width="9.7109375" customWidth="1"/>
    <col min="9496" max="9497" width="9.140625" customWidth="1"/>
    <col min="9498" max="9500" width="10" customWidth="1"/>
    <col min="9501" max="9501" width="10.42578125" customWidth="1"/>
    <col min="9502" max="9502" width="10.28515625" bestFit="1" customWidth="1"/>
    <col min="9503" max="9503" width="7.5703125" customWidth="1"/>
    <col min="9746" max="9746" width="5.28515625" customWidth="1"/>
    <col min="9747" max="9747" width="26.140625" customWidth="1"/>
    <col min="9748" max="9748" width="13.28515625" customWidth="1"/>
    <col min="9749" max="9749" width="9.140625" customWidth="1"/>
    <col min="9750" max="9750" width="10.5703125" customWidth="1"/>
    <col min="9751" max="9751" width="9.7109375" customWidth="1"/>
    <col min="9752" max="9753" width="9.140625" customWidth="1"/>
    <col min="9754" max="9756" width="10" customWidth="1"/>
    <col min="9757" max="9757" width="10.42578125" customWidth="1"/>
    <col min="9758" max="9758" width="10.28515625" bestFit="1" customWidth="1"/>
    <col min="9759" max="9759" width="7.5703125" customWidth="1"/>
    <col min="10002" max="10002" width="5.28515625" customWidth="1"/>
    <col min="10003" max="10003" width="26.140625" customWidth="1"/>
    <col min="10004" max="10004" width="13.28515625" customWidth="1"/>
    <col min="10005" max="10005" width="9.140625" customWidth="1"/>
    <col min="10006" max="10006" width="10.5703125" customWidth="1"/>
    <col min="10007" max="10007" width="9.7109375" customWidth="1"/>
    <col min="10008" max="10009" width="9.140625" customWidth="1"/>
    <col min="10010" max="10012" width="10" customWidth="1"/>
    <col min="10013" max="10013" width="10.42578125" customWidth="1"/>
    <col min="10014" max="10014" width="10.28515625" bestFit="1" customWidth="1"/>
    <col min="10015" max="10015" width="7.5703125" customWidth="1"/>
    <col min="10258" max="10258" width="5.28515625" customWidth="1"/>
    <col min="10259" max="10259" width="26.140625" customWidth="1"/>
    <col min="10260" max="10260" width="13.28515625" customWidth="1"/>
    <col min="10261" max="10261" width="9.140625" customWidth="1"/>
    <col min="10262" max="10262" width="10.5703125" customWidth="1"/>
    <col min="10263" max="10263" width="9.7109375" customWidth="1"/>
    <col min="10264" max="10265" width="9.140625" customWidth="1"/>
    <col min="10266" max="10268" width="10" customWidth="1"/>
    <col min="10269" max="10269" width="10.42578125" customWidth="1"/>
    <col min="10270" max="10270" width="10.28515625" bestFit="1" customWidth="1"/>
    <col min="10271" max="10271" width="7.5703125" customWidth="1"/>
    <col min="10514" max="10514" width="5.28515625" customWidth="1"/>
    <col min="10515" max="10515" width="26.140625" customWidth="1"/>
    <col min="10516" max="10516" width="13.28515625" customWidth="1"/>
    <col min="10517" max="10517" width="9.140625" customWidth="1"/>
    <col min="10518" max="10518" width="10.5703125" customWidth="1"/>
    <col min="10519" max="10519" width="9.7109375" customWidth="1"/>
    <col min="10520" max="10521" width="9.140625" customWidth="1"/>
    <col min="10522" max="10524" width="10" customWidth="1"/>
    <col min="10525" max="10525" width="10.42578125" customWidth="1"/>
    <col min="10526" max="10526" width="10.28515625" bestFit="1" customWidth="1"/>
    <col min="10527" max="10527" width="7.5703125" customWidth="1"/>
    <col min="10770" max="10770" width="5.28515625" customWidth="1"/>
    <col min="10771" max="10771" width="26.140625" customWidth="1"/>
    <col min="10772" max="10772" width="13.28515625" customWidth="1"/>
    <col min="10773" max="10773" width="9.140625" customWidth="1"/>
    <col min="10774" max="10774" width="10.5703125" customWidth="1"/>
    <col min="10775" max="10775" width="9.7109375" customWidth="1"/>
    <col min="10776" max="10777" width="9.140625" customWidth="1"/>
    <col min="10778" max="10780" width="10" customWidth="1"/>
    <col min="10781" max="10781" width="10.42578125" customWidth="1"/>
    <col min="10782" max="10782" width="10.28515625" bestFit="1" customWidth="1"/>
    <col min="10783" max="10783" width="7.5703125" customWidth="1"/>
    <col min="11026" max="11026" width="5.28515625" customWidth="1"/>
    <col min="11027" max="11027" width="26.140625" customWidth="1"/>
    <col min="11028" max="11028" width="13.28515625" customWidth="1"/>
    <col min="11029" max="11029" width="9.140625" customWidth="1"/>
    <col min="11030" max="11030" width="10.5703125" customWidth="1"/>
    <col min="11031" max="11031" width="9.7109375" customWidth="1"/>
    <col min="11032" max="11033" width="9.140625" customWidth="1"/>
    <col min="11034" max="11036" width="10" customWidth="1"/>
    <col min="11037" max="11037" width="10.42578125" customWidth="1"/>
    <col min="11038" max="11038" width="10.28515625" bestFit="1" customWidth="1"/>
    <col min="11039" max="11039" width="7.5703125" customWidth="1"/>
    <col min="11282" max="11282" width="5.28515625" customWidth="1"/>
    <col min="11283" max="11283" width="26.140625" customWidth="1"/>
    <col min="11284" max="11284" width="13.28515625" customWidth="1"/>
    <col min="11285" max="11285" width="9.140625" customWidth="1"/>
    <col min="11286" max="11286" width="10.5703125" customWidth="1"/>
    <col min="11287" max="11287" width="9.7109375" customWidth="1"/>
    <col min="11288" max="11289" width="9.140625" customWidth="1"/>
    <col min="11290" max="11292" width="10" customWidth="1"/>
    <col min="11293" max="11293" width="10.42578125" customWidth="1"/>
    <col min="11294" max="11294" width="10.28515625" bestFit="1" customWidth="1"/>
    <col min="11295" max="11295" width="7.5703125" customWidth="1"/>
    <col min="11538" max="11538" width="5.28515625" customWidth="1"/>
    <col min="11539" max="11539" width="26.140625" customWidth="1"/>
    <col min="11540" max="11540" width="13.28515625" customWidth="1"/>
    <col min="11541" max="11541" width="9.140625" customWidth="1"/>
    <col min="11542" max="11542" width="10.5703125" customWidth="1"/>
    <col min="11543" max="11543" width="9.7109375" customWidth="1"/>
    <col min="11544" max="11545" width="9.140625" customWidth="1"/>
    <col min="11546" max="11548" width="10" customWidth="1"/>
    <col min="11549" max="11549" width="10.42578125" customWidth="1"/>
    <col min="11550" max="11550" width="10.28515625" bestFit="1" customWidth="1"/>
    <col min="11551" max="11551" width="7.5703125" customWidth="1"/>
    <col min="11794" max="11794" width="5.28515625" customWidth="1"/>
    <col min="11795" max="11795" width="26.140625" customWidth="1"/>
    <col min="11796" max="11796" width="13.28515625" customWidth="1"/>
    <col min="11797" max="11797" width="9.140625" customWidth="1"/>
    <col min="11798" max="11798" width="10.5703125" customWidth="1"/>
    <col min="11799" max="11799" width="9.7109375" customWidth="1"/>
    <col min="11800" max="11801" width="9.140625" customWidth="1"/>
    <col min="11802" max="11804" width="10" customWidth="1"/>
    <col min="11805" max="11805" width="10.42578125" customWidth="1"/>
    <col min="11806" max="11806" width="10.28515625" bestFit="1" customWidth="1"/>
    <col min="11807" max="11807" width="7.5703125" customWidth="1"/>
    <col min="12050" max="12050" width="5.28515625" customWidth="1"/>
    <col min="12051" max="12051" width="26.140625" customWidth="1"/>
    <col min="12052" max="12052" width="13.28515625" customWidth="1"/>
    <col min="12053" max="12053" width="9.140625" customWidth="1"/>
    <col min="12054" max="12054" width="10.5703125" customWidth="1"/>
    <col min="12055" max="12055" width="9.7109375" customWidth="1"/>
    <col min="12056" max="12057" width="9.140625" customWidth="1"/>
    <col min="12058" max="12060" width="10" customWidth="1"/>
    <col min="12061" max="12061" width="10.42578125" customWidth="1"/>
    <col min="12062" max="12062" width="10.28515625" bestFit="1" customWidth="1"/>
    <col min="12063" max="12063" width="7.5703125" customWidth="1"/>
    <col min="12306" max="12306" width="5.28515625" customWidth="1"/>
    <col min="12307" max="12307" width="26.140625" customWidth="1"/>
    <col min="12308" max="12308" width="13.28515625" customWidth="1"/>
    <col min="12309" max="12309" width="9.140625" customWidth="1"/>
    <col min="12310" max="12310" width="10.5703125" customWidth="1"/>
    <col min="12311" max="12311" width="9.7109375" customWidth="1"/>
    <col min="12312" max="12313" width="9.140625" customWidth="1"/>
    <col min="12314" max="12316" width="10" customWidth="1"/>
    <col min="12317" max="12317" width="10.42578125" customWidth="1"/>
    <col min="12318" max="12318" width="10.28515625" bestFit="1" customWidth="1"/>
    <col min="12319" max="12319" width="7.5703125" customWidth="1"/>
    <col min="12562" max="12562" width="5.28515625" customWidth="1"/>
    <col min="12563" max="12563" width="26.140625" customWidth="1"/>
    <col min="12564" max="12564" width="13.28515625" customWidth="1"/>
    <col min="12565" max="12565" width="9.140625" customWidth="1"/>
    <col min="12566" max="12566" width="10.5703125" customWidth="1"/>
    <col min="12567" max="12567" width="9.7109375" customWidth="1"/>
    <col min="12568" max="12569" width="9.140625" customWidth="1"/>
    <col min="12570" max="12572" width="10" customWidth="1"/>
    <col min="12573" max="12573" width="10.42578125" customWidth="1"/>
    <col min="12574" max="12574" width="10.28515625" bestFit="1" customWidth="1"/>
    <col min="12575" max="12575" width="7.5703125" customWidth="1"/>
    <col min="12818" max="12818" width="5.28515625" customWidth="1"/>
    <col min="12819" max="12819" width="26.140625" customWidth="1"/>
    <col min="12820" max="12820" width="13.28515625" customWidth="1"/>
    <col min="12821" max="12821" width="9.140625" customWidth="1"/>
    <col min="12822" max="12822" width="10.5703125" customWidth="1"/>
    <col min="12823" max="12823" width="9.7109375" customWidth="1"/>
    <col min="12824" max="12825" width="9.140625" customWidth="1"/>
    <col min="12826" max="12828" width="10" customWidth="1"/>
    <col min="12829" max="12829" width="10.42578125" customWidth="1"/>
    <col min="12830" max="12830" width="10.28515625" bestFit="1" customWidth="1"/>
    <col min="12831" max="12831" width="7.5703125" customWidth="1"/>
    <col min="13074" max="13074" width="5.28515625" customWidth="1"/>
    <col min="13075" max="13075" width="26.140625" customWidth="1"/>
    <col min="13076" max="13076" width="13.28515625" customWidth="1"/>
    <col min="13077" max="13077" width="9.140625" customWidth="1"/>
    <col min="13078" max="13078" width="10.5703125" customWidth="1"/>
    <col min="13079" max="13079" width="9.7109375" customWidth="1"/>
    <col min="13080" max="13081" width="9.140625" customWidth="1"/>
    <col min="13082" max="13084" width="10" customWidth="1"/>
    <col min="13085" max="13085" width="10.42578125" customWidth="1"/>
    <col min="13086" max="13086" width="10.28515625" bestFit="1" customWidth="1"/>
    <col min="13087" max="13087" width="7.5703125" customWidth="1"/>
    <col min="13330" max="13330" width="5.28515625" customWidth="1"/>
    <col min="13331" max="13331" width="26.140625" customWidth="1"/>
    <col min="13332" max="13332" width="13.28515625" customWidth="1"/>
    <col min="13333" max="13333" width="9.140625" customWidth="1"/>
    <col min="13334" max="13334" width="10.5703125" customWidth="1"/>
    <col min="13335" max="13335" width="9.7109375" customWidth="1"/>
    <col min="13336" max="13337" width="9.140625" customWidth="1"/>
    <col min="13338" max="13340" width="10" customWidth="1"/>
    <col min="13341" max="13341" width="10.42578125" customWidth="1"/>
    <col min="13342" max="13342" width="10.28515625" bestFit="1" customWidth="1"/>
    <col min="13343" max="13343" width="7.5703125" customWidth="1"/>
    <col min="13586" max="13586" width="5.28515625" customWidth="1"/>
    <col min="13587" max="13587" width="26.140625" customWidth="1"/>
    <col min="13588" max="13588" width="13.28515625" customWidth="1"/>
    <col min="13589" max="13589" width="9.140625" customWidth="1"/>
    <col min="13590" max="13590" width="10.5703125" customWidth="1"/>
    <col min="13591" max="13591" width="9.7109375" customWidth="1"/>
    <col min="13592" max="13593" width="9.140625" customWidth="1"/>
    <col min="13594" max="13596" width="10" customWidth="1"/>
    <col min="13597" max="13597" width="10.42578125" customWidth="1"/>
    <col min="13598" max="13598" width="10.28515625" bestFit="1" customWidth="1"/>
    <col min="13599" max="13599" width="7.5703125" customWidth="1"/>
    <col min="13842" max="13842" width="5.28515625" customWidth="1"/>
    <col min="13843" max="13843" width="26.140625" customWidth="1"/>
    <col min="13844" max="13844" width="13.28515625" customWidth="1"/>
    <col min="13845" max="13845" width="9.140625" customWidth="1"/>
    <col min="13846" max="13846" width="10.5703125" customWidth="1"/>
    <col min="13847" max="13847" width="9.7109375" customWidth="1"/>
    <col min="13848" max="13849" width="9.140625" customWidth="1"/>
    <col min="13850" max="13852" width="10" customWidth="1"/>
    <col min="13853" max="13853" width="10.42578125" customWidth="1"/>
    <col min="13854" max="13854" width="10.28515625" bestFit="1" customWidth="1"/>
    <col min="13855" max="13855" width="7.5703125" customWidth="1"/>
    <col min="14098" max="14098" width="5.28515625" customWidth="1"/>
    <col min="14099" max="14099" width="26.140625" customWidth="1"/>
    <col min="14100" max="14100" width="13.28515625" customWidth="1"/>
    <col min="14101" max="14101" width="9.140625" customWidth="1"/>
    <col min="14102" max="14102" width="10.5703125" customWidth="1"/>
    <col min="14103" max="14103" width="9.7109375" customWidth="1"/>
    <col min="14104" max="14105" width="9.140625" customWidth="1"/>
    <col min="14106" max="14108" width="10" customWidth="1"/>
    <col min="14109" max="14109" width="10.42578125" customWidth="1"/>
    <col min="14110" max="14110" width="10.28515625" bestFit="1" customWidth="1"/>
    <col min="14111" max="14111" width="7.5703125" customWidth="1"/>
    <col min="14354" max="14354" width="5.28515625" customWidth="1"/>
    <col min="14355" max="14355" width="26.140625" customWidth="1"/>
    <col min="14356" max="14356" width="13.28515625" customWidth="1"/>
    <col min="14357" max="14357" width="9.140625" customWidth="1"/>
    <col min="14358" max="14358" width="10.5703125" customWidth="1"/>
    <col min="14359" max="14359" width="9.7109375" customWidth="1"/>
    <col min="14360" max="14361" width="9.140625" customWidth="1"/>
    <col min="14362" max="14364" width="10" customWidth="1"/>
    <col min="14365" max="14365" width="10.42578125" customWidth="1"/>
    <col min="14366" max="14366" width="10.28515625" bestFit="1" customWidth="1"/>
    <col min="14367" max="14367" width="7.5703125" customWidth="1"/>
    <col min="14610" max="14610" width="5.28515625" customWidth="1"/>
    <col min="14611" max="14611" width="26.140625" customWidth="1"/>
    <col min="14612" max="14612" width="13.28515625" customWidth="1"/>
    <col min="14613" max="14613" width="9.140625" customWidth="1"/>
    <col min="14614" max="14614" width="10.5703125" customWidth="1"/>
    <col min="14615" max="14615" width="9.7109375" customWidth="1"/>
    <col min="14616" max="14617" width="9.140625" customWidth="1"/>
    <col min="14618" max="14620" width="10" customWidth="1"/>
    <col min="14621" max="14621" width="10.42578125" customWidth="1"/>
    <col min="14622" max="14622" width="10.28515625" bestFit="1" customWidth="1"/>
    <col min="14623" max="14623" width="7.5703125" customWidth="1"/>
    <col min="14866" max="14866" width="5.28515625" customWidth="1"/>
    <col min="14867" max="14867" width="26.140625" customWidth="1"/>
    <col min="14868" max="14868" width="13.28515625" customWidth="1"/>
    <col min="14869" max="14869" width="9.140625" customWidth="1"/>
    <col min="14870" max="14870" width="10.5703125" customWidth="1"/>
    <col min="14871" max="14871" width="9.7109375" customWidth="1"/>
    <col min="14872" max="14873" width="9.140625" customWidth="1"/>
    <col min="14874" max="14876" width="10" customWidth="1"/>
    <col min="14877" max="14877" width="10.42578125" customWidth="1"/>
    <col min="14878" max="14878" width="10.28515625" bestFit="1" customWidth="1"/>
    <col min="14879" max="14879" width="7.5703125" customWidth="1"/>
    <col min="15122" max="15122" width="5.28515625" customWidth="1"/>
    <col min="15123" max="15123" width="26.140625" customWidth="1"/>
    <col min="15124" max="15124" width="13.28515625" customWidth="1"/>
    <col min="15125" max="15125" width="9.140625" customWidth="1"/>
    <col min="15126" max="15126" width="10.5703125" customWidth="1"/>
    <col min="15127" max="15127" width="9.7109375" customWidth="1"/>
    <col min="15128" max="15129" width="9.140625" customWidth="1"/>
    <col min="15130" max="15132" width="10" customWidth="1"/>
    <col min="15133" max="15133" width="10.42578125" customWidth="1"/>
    <col min="15134" max="15134" width="10.28515625" bestFit="1" customWidth="1"/>
    <col min="15135" max="15135" width="7.5703125" customWidth="1"/>
    <col min="15378" max="15378" width="5.28515625" customWidth="1"/>
    <col min="15379" max="15379" width="26.140625" customWidth="1"/>
    <col min="15380" max="15380" width="13.28515625" customWidth="1"/>
    <col min="15381" max="15381" width="9.140625" customWidth="1"/>
    <col min="15382" max="15382" width="10.5703125" customWidth="1"/>
    <col min="15383" max="15383" width="9.7109375" customWidth="1"/>
    <col min="15384" max="15385" width="9.140625" customWidth="1"/>
    <col min="15386" max="15388" width="10" customWidth="1"/>
    <col min="15389" max="15389" width="10.42578125" customWidth="1"/>
    <col min="15390" max="15390" width="10.28515625" bestFit="1" customWidth="1"/>
    <col min="15391" max="15391" width="7.5703125" customWidth="1"/>
    <col min="15634" max="15634" width="5.28515625" customWidth="1"/>
    <col min="15635" max="15635" width="26.140625" customWidth="1"/>
    <col min="15636" max="15636" width="13.28515625" customWidth="1"/>
    <col min="15637" max="15637" width="9.140625" customWidth="1"/>
    <col min="15638" max="15638" width="10.5703125" customWidth="1"/>
    <col min="15639" max="15639" width="9.7109375" customWidth="1"/>
    <col min="15640" max="15641" width="9.140625" customWidth="1"/>
    <col min="15642" max="15644" width="10" customWidth="1"/>
    <col min="15645" max="15645" width="10.42578125" customWidth="1"/>
    <col min="15646" max="15646" width="10.28515625" bestFit="1" customWidth="1"/>
    <col min="15647" max="15647" width="7.5703125" customWidth="1"/>
    <col min="15890" max="15890" width="5.28515625" customWidth="1"/>
    <col min="15891" max="15891" width="26.140625" customWidth="1"/>
    <col min="15892" max="15892" width="13.28515625" customWidth="1"/>
    <col min="15893" max="15893" width="9.140625" customWidth="1"/>
    <col min="15894" max="15894" width="10.5703125" customWidth="1"/>
    <col min="15895" max="15895" width="9.7109375" customWidth="1"/>
    <col min="15896" max="15897" width="9.140625" customWidth="1"/>
    <col min="15898" max="15900" width="10" customWidth="1"/>
    <col min="15901" max="15901" width="10.42578125" customWidth="1"/>
    <col min="15902" max="15902" width="10.28515625" bestFit="1" customWidth="1"/>
    <col min="15903" max="15903" width="7.5703125" customWidth="1"/>
    <col min="16146" max="16146" width="5.28515625" customWidth="1"/>
    <col min="16147" max="16147" width="26.140625" customWidth="1"/>
    <col min="16148" max="16148" width="13.28515625" customWidth="1"/>
    <col min="16149" max="16149" width="9.140625" customWidth="1"/>
    <col min="16150" max="16150" width="10.5703125" customWidth="1"/>
    <col min="16151" max="16151" width="9.7109375" customWidth="1"/>
    <col min="16152" max="16153" width="9.140625" customWidth="1"/>
    <col min="16154" max="16156" width="10" customWidth="1"/>
    <col min="16157" max="16157" width="10.42578125" customWidth="1"/>
    <col min="16158" max="16158" width="10.28515625" bestFit="1" customWidth="1"/>
    <col min="16159" max="16159" width="7.5703125" customWidth="1"/>
  </cols>
  <sheetData>
    <row r="1" spans="1:33" ht="15" customHeight="1" x14ac:dyDescent="0.25">
      <c r="A1" s="122" t="s">
        <v>8</v>
      </c>
      <c r="B1" s="122"/>
      <c r="C1" s="122"/>
      <c r="D1" s="13"/>
      <c r="E1" s="1"/>
      <c r="F1" s="1"/>
      <c r="G1" s="1"/>
      <c r="H1" s="1"/>
      <c r="I1" s="1"/>
      <c r="J1" s="1"/>
      <c r="K1" s="1"/>
      <c r="L1" s="1"/>
      <c r="M1" s="1"/>
      <c r="N1" s="1"/>
      <c r="O1" s="1"/>
      <c r="P1" s="1"/>
      <c r="Q1" s="1"/>
      <c r="R1" s="1"/>
      <c r="S1" s="1"/>
      <c r="T1" s="144" t="s">
        <v>16</v>
      </c>
      <c r="U1" s="144"/>
      <c r="V1" s="144"/>
      <c r="W1" s="144"/>
      <c r="X1" s="144"/>
      <c r="Y1" s="145"/>
      <c r="Z1" s="145"/>
      <c r="AA1" s="145"/>
      <c r="AB1" s="145"/>
      <c r="AC1" s="145"/>
      <c r="AD1" s="145"/>
      <c r="AE1" s="145"/>
      <c r="AF1" s="145"/>
      <c r="AG1" s="145"/>
    </row>
    <row r="2" spans="1:33" ht="15" customHeight="1" x14ac:dyDescent="0.25">
      <c r="A2" s="122" t="s">
        <v>14</v>
      </c>
      <c r="B2" s="122"/>
      <c r="C2" s="122"/>
      <c r="D2" s="13"/>
      <c r="E2" s="1"/>
      <c r="F2" s="1"/>
      <c r="G2" s="1"/>
      <c r="H2" s="1"/>
      <c r="I2" s="1"/>
      <c r="J2" s="1"/>
      <c r="K2" s="1"/>
      <c r="L2" s="1"/>
      <c r="M2" s="1"/>
      <c r="N2" s="1"/>
      <c r="O2" s="1"/>
      <c r="P2" s="1"/>
      <c r="Q2" s="1"/>
      <c r="R2" s="1"/>
      <c r="S2" s="1"/>
      <c r="T2" s="144" t="s">
        <v>15</v>
      </c>
      <c r="U2" s="144"/>
      <c r="V2" s="144"/>
      <c r="W2" s="144"/>
      <c r="X2" s="144"/>
      <c r="Y2" s="144"/>
      <c r="Z2" s="144"/>
      <c r="AA2" s="144"/>
      <c r="AB2" s="144"/>
      <c r="AC2" s="144"/>
      <c r="AD2" s="144"/>
      <c r="AE2" s="144"/>
      <c r="AF2" s="144"/>
      <c r="AG2" s="144"/>
    </row>
    <row r="3" spans="1:33" ht="15" customHeight="1" x14ac:dyDescent="0.25">
      <c r="A3" s="144" t="s">
        <v>80</v>
      </c>
      <c r="B3" s="144"/>
      <c r="C3" s="144"/>
      <c r="D3" s="13"/>
      <c r="E3" s="1"/>
      <c r="F3" s="1"/>
      <c r="G3" s="1"/>
      <c r="H3" s="1"/>
      <c r="I3" s="1"/>
      <c r="J3" s="1"/>
      <c r="K3" s="1"/>
      <c r="L3" s="1"/>
      <c r="M3" s="1"/>
      <c r="N3" s="1"/>
      <c r="O3" s="1"/>
      <c r="P3" s="1"/>
      <c r="Q3" s="1"/>
      <c r="R3" s="1"/>
      <c r="S3" s="1"/>
      <c r="T3" s="1"/>
      <c r="U3" s="1"/>
      <c r="V3" s="1"/>
      <c r="W3" s="1"/>
      <c r="X3" s="1"/>
      <c r="Y3" s="1"/>
      <c r="Z3" s="1"/>
      <c r="AA3" s="1"/>
      <c r="AB3" s="1"/>
      <c r="AC3" s="1"/>
      <c r="AD3" s="1"/>
      <c r="AE3" s="1"/>
      <c r="AF3" s="1"/>
      <c r="AG3" s="1"/>
    </row>
    <row r="4" spans="1:33" ht="15" customHeight="1" x14ac:dyDescent="0.25">
      <c r="A4" s="39"/>
      <c r="B4" s="39"/>
      <c r="C4" s="44"/>
      <c r="D4" s="13"/>
      <c r="E4" s="1"/>
      <c r="F4" s="1"/>
      <c r="G4" s="1"/>
      <c r="H4" s="1"/>
      <c r="I4" s="1"/>
      <c r="J4" s="1"/>
      <c r="K4" s="1"/>
      <c r="L4" s="1"/>
      <c r="M4" s="1"/>
      <c r="N4" s="1"/>
      <c r="O4" s="1"/>
      <c r="P4" s="1"/>
      <c r="Q4" s="1"/>
      <c r="R4" s="1"/>
      <c r="S4" s="1"/>
      <c r="T4" s="1"/>
      <c r="U4" s="1"/>
      <c r="V4" s="1"/>
      <c r="W4" s="1"/>
      <c r="X4" s="1"/>
      <c r="Y4" s="1"/>
      <c r="Z4" s="1"/>
      <c r="AA4" s="1"/>
      <c r="AB4" s="1"/>
      <c r="AC4" s="1"/>
      <c r="AD4" s="1"/>
      <c r="AE4" s="1"/>
      <c r="AF4" s="146" t="s">
        <v>19</v>
      </c>
      <c r="AG4" s="147"/>
    </row>
    <row r="5" spans="1:33" ht="27.75" customHeight="1" x14ac:dyDescent="0.25">
      <c r="A5" s="143" t="s">
        <v>148</v>
      </c>
      <c r="B5" s="143"/>
      <c r="C5" s="143"/>
      <c r="D5" s="143"/>
      <c r="E5" s="143"/>
      <c r="F5" s="143"/>
      <c r="G5" s="143"/>
      <c r="H5" s="143"/>
      <c r="I5" s="143"/>
      <c r="J5" s="143"/>
      <c r="K5" s="143"/>
      <c r="L5" s="143"/>
      <c r="M5" s="143"/>
      <c r="N5" s="143"/>
      <c r="O5" s="143"/>
      <c r="P5" s="143"/>
      <c r="Q5" s="143"/>
      <c r="R5" s="143"/>
      <c r="S5" s="143"/>
      <c r="T5" s="143"/>
      <c r="U5" s="143"/>
      <c r="V5" s="143"/>
      <c r="W5" s="143"/>
      <c r="X5" s="143"/>
      <c r="Y5" s="143"/>
      <c r="Z5" s="143"/>
      <c r="AA5" s="143"/>
      <c r="AB5" s="143"/>
      <c r="AC5" s="143"/>
      <c r="AD5" s="143"/>
      <c r="AE5" s="143"/>
      <c r="AF5" s="143"/>
      <c r="AG5" s="143"/>
    </row>
    <row r="7" spans="1:33" ht="29.25" customHeight="1" x14ac:dyDescent="0.25">
      <c r="A7" s="131" t="s">
        <v>5</v>
      </c>
      <c r="B7" s="133" t="s">
        <v>28</v>
      </c>
      <c r="C7" s="134"/>
      <c r="D7" s="135" t="s">
        <v>24</v>
      </c>
      <c r="E7" s="136"/>
      <c r="F7" s="136"/>
      <c r="G7" s="136"/>
      <c r="H7" s="136"/>
      <c r="I7" s="136"/>
      <c r="J7" s="136"/>
      <c r="K7" s="136"/>
      <c r="L7" s="136"/>
      <c r="M7" s="136"/>
      <c r="N7" s="136"/>
      <c r="O7" s="136"/>
      <c r="P7" s="136"/>
      <c r="Q7" s="136"/>
      <c r="R7" s="136"/>
      <c r="S7" s="137"/>
      <c r="T7" s="138" t="s">
        <v>38</v>
      </c>
      <c r="U7" s="139"/>
      <c r="V7" s="139"/>
      <c r="W7" s="139"/>
      <c r="X7" s="139"/>
      <c r="Y7" s="139"/>
      <c r="Z7" s="139"/>
      <c r="AA7" s="139"/>
      <c r="AB7" s="139"/>
      <c r="AC7" s="139"/>
      <c r="AD7" s="139"/>
      <c r="AE7" s="139"/>
      <c r="AF7" s="140"/>
      <c r="AG7" s="141" t="s">
        <v>6</v>
      </c>
    </row>
    <row r="8" spans="1:33" ht="43.5" customHeight="1" x14ac:dyDescent="0.25">
      <c r="A8" s="132"/>
      <c r="B8" s="47" t="s">
        <v>27</v>
      </c>
      <c r="C8" s="50" t="s">
        <v>33</v>
      </c>
      <c r="D8" s="97" t="s">
        <v>29</v>
      </c>
      <c r="E8" s="98" t="s">
        <v>30</v>
      </c>
      <c r="F8" s="98" t="s">
        <v>31</v>
      </c>
      <c r="G8" s="98" t="s">
        <v>37</v>
      </c>
      <c r="H8" s="98" t="s">
        <v>39</v>
      </c>
      <c r="I8" s="98" t="s">
        <v>40</v>
      </c>
      <c r="J8" s="98" t="s">
        <v>44</v>
      </c>
      <c r="K8" s="98" t="s">
        <v>45</v>
      </c>
      <c r="L8" s="98" t="s">
        <v>46</v>
      </c>
      <c r="M8" s="98" t="s">
        <v>47</v>
      </c>
      <c r="N8" s="98" t="s">
        <v>48</v>
      </c>
      <c r="O8" s="98" t="s">
        <v>49</v>
      </c>
      <c r="P8" s="98" t="s">
        <v>50</v>
      </c>
      <c r="Q8" s="98" t="s">
        <v>51</v>
      </c>
      <c r="R8" s="98" t="s">
        <v>52</v>
      </c>
      <c r="S8" s="98" t="s">
        <v>32</v>
      </c>
      <c r="T8" s="99" t="s">
        <v>29</v>
      </c>
      <c r="U8" s="99" t="s">
        <v>30</v>
      </c>
      <c r="V8" s="99" t="s">
        <v>31</v>
      </c>
      <c r="W8" s="99" t="s">
        <v>37</v>
      </c>
      <c r="X8" s="99" t="s">
        <v>39</v>
      </c>
      <c r="Y8" s="99" t="s">
        <v>40</v>
      </c>
      <c r="Z8" s="99" t="s">
        <v>44</v>
      </c>
      <c r="AA8" s="99" t="s">
        <v>45</v>
      </c>
      <c r="AB8" s="115" t="s">
        <v>46</v>
      </c>
      <c r="AC8" s="115" t="s">
        <v>47</v>
      </c>
      <c r="AD8" s="99" t="s">
        <v>48</v>
      </c>
      <c r="AE8" s="99" t="s">
        <v>49</v>
      </c>
      <c r="AF8" s="99" t="s">
        <v>32</v>
      </c>
      <c r="AG8" s="142"/>
    </row>
    <row r="9" spans="1:33" ht="24.75" customHeight="1" x14ac:dyDescent="0.25">
      <c r="A9" s="51"/>
      <c r="B9" s="60"/>
      <c r="C9" s="61">
        <v>-1</v>
      </c>
      <c r="D9" s="71">
        <v>-2</v>
      </c>
      <c r="E9" s="71">
        <v>-3</v>
      </c>
      <c r="F9" s="71">
        <v>-4</v>
      </c>
      <c r="G9" s="71">
        <v>-5</v>
      </c>
      <c r="H9" s="71">
        <v>-6</v>
      </c>
      <c r="I9" s="71">
        <v>-7</v>
      </c>
      <c r="J9" s="71">
        <v>-8</v>
      </c>
      <c r="K9" s="71">
        <v>-9</v>
      </c>
      <c r="L9" s="71">
        <v>-10</v>
      </c>
      <c r="M9" s="71">
        <v>-11</v>
      </c>
      <c r="N9" s="71">
        <v>-12</v>
      </c>
      <c r="O9" s="71">
        <v>-13</v>
      </c>
      <c r="P9" s="71">
        <v>-14</v>
      </c>
      <c r="Q9" s="71">
        <v>-15</v>
      </c>
      <c r="R9" s="71">
        <v>-16</v>
      </c>
      <c r="S9" s="71">
        <v>-12</v>
      </c>
      <c r="T9" s="71">
        <v>-13</v>
      </c>
      <c r="U9" s="71">
        <v>-14</v>
      </c>
      <c r="V9" s="71">
        <v>-15</v>
      </c>
      <c r="W9" s="71">
        <v>-16</v>
      </c>
      <c r="X9" s="71">
        <v>-17</v>
      </c>
      <c r="Y9" s="71">
        <v>-18</v>
      </c>
      <c r="Z9" s="71">
        <v>-19</v>
      </c>
      <c r="AA9" s="71">
        <v>-20</v>
      </c>
      <c r="AB9" s="71">
        <v>-21</v>
      </c>
      <c r="AC9" s="71">
        <v>-22</v>
      </c>
      <c r="AD9" s="71">
        <v>-23</v>
      </c>
      <c r="AE9" s="71">
        <v>-24</v>
      </c>
      <c r="AF9" s="71">
        <v>-25</v>
      </c>
      <c r="AG9" s="17"/>
    </row>
    <row r="10" spans="1:33" ht="21" customHeight="1" x14ac:dyDescent="0.25">
      <c r="A10" s="8" t="s">
        <v>55</v>
      </c>
      <c r="B10" s="40"/>
      <c r="C10" s="45"/>
      <c r="D10" s="42"/>
      <c r="E10" s="41"/>
      <c r="F10" s="41"/>
      <c r="G10" s="41"/>
      <c r="H10" s="41"/>
      <c r="I10" s="41"/>
      <c r="J10" s="41"/>
      <c r="K10" s="41"/>
      <c r="L10" s="41"/>
      <c r="M10" s="41"/>
      <c r="N10" s="41"/>
      <c r="O10" s="41"/>
      <c r="P10" s="41"/>
      <c r="Q10" s="41"/>
      <c r="R10" s="42"/>
      <c r="S10" s="53"/>
      <c r="T10" s="42"/>
      <c r="U10" s="42"/>
      <c r="V10" s="42"/>
      <c r="W10" s="42"/>
      <c r="X10" s="42"/>
      <c r="Y10" s="17"/>
      <c r="Z10" s="17"/>
      <c r="AA10" s="17"/>
      <c r="AB10" s="17"/>
      <c r="AC10" s="17"/>
      <c r="AD10" s="17"/>
      <c r="AE10" s="17"/>
      <c r="AF10" s="54"/>
      <c r="AG10" s="18"/>
    </row>
    <row r="11" spans="1:33" ht="19.5" customHeight="1" x14ac:dyDescent="0.25">
      <c r="A11" s="73" t="s">
        <v>0</v>
      </c>
      <c r="B11" s="72" t="s">
        <v>79</v>
      </c>
      <c r="C11" s="9" t="s">
        <v>41</v>
      </c>
      <c r="D11" s="19" t="s">
        <v>113</v>
      </c>
      <c r="E11" s="19" t="s">
        <v>113</v>
      </c>
      <c r="F11" s="19" t="s">
        <v>113</v>
      </c>
      <c r="G11" s="19" t="s">
        <v>113</v>
      </c>
      <c r="H11" s="19" t="s">
        <v>113</v>
      </c>
      <c r="I11" s="19" t="s">
        <v>113</v>
      </c>
      <c r="J11" s="19" t="s">
        <v>113</v>
      </c>
      <c r="K11" s="19" t="s">
        <v>113</v>
      </c>
      <c r="L11" s="19" t="s">
        <v>113</v>
      </c>
      <c r="M11" s="19"/>
      <c r="N11" s="19"/>
      <c r="O11" s="19"/>
      <c r="P11" s="19"/>
      <c r="Q11" s="19"/>
      <c r="R11" s="19"/>
      <c r="S11" s="52">
        <f>COUNTIF(D11:R11,"X")</f>
        <v>9</v>
      </c>
      <c r="T11" s="19" t="s">
        <v>113</v>
      </c>
      <c r="U11" s="19" t="s">
        <v>113</v>
      </c>
      <c r="V11" s="19" t="s">
        <v>113</v>
      </c>
      <c r="W11" s="19" t="s">
        <v>113</v>
      </c>
      <c r="X11" s="19" t="s">
        <v>113</v>
      </c>
      <c r="Y11" s="19" t="s">
        <v>113</v>
      </c>
      <c r="Z11" s="19" t="s">
        <v>113</v>
      </c>
      <c r="AA11" s="19" t="s">
        <v>113</v>
      </c>
      <c r="AB11" s="19" t="s">
        <v>113</v>
      </c>
      <c r="AC11" s="19"/>
      <c r="AD11" s="19"/>
      <c r="AE11" s="19"/>
      <c r="AF11" s="54">
        <f>COUNTIF(T11:AE11,"X")</f>
        <v>9</v>
      </c>
      <c r="AG11" s="18"/>
    </row>
    <row r="12" spans="1:33" ht="19.5" customHeight="1" x14ac:dyDescent="0.25">
      <c r="A12" s="74" t="s">
        <v>95</v>
      </c>
      <c r="B12" s="72"/>
      <c r="C12" s="10"/>
      <c r="D12" s="21"/>
      <c r="E12" s="22"/>
      <c r="F12" s="22"/>
      <c r="G12" s="22"/>
      <c r="H12" s="22"/>
      <c r="I12" s="22"/>
      <c r="J12" s="22"/>
      <c r="K12" s="22"/>
      <c r="L12" s="22"/>
      <c r="M12" s="22"/>
      <c r="N12" s="22"/>
      <c r="O12" s="22"/>
      <c r="P12" s="22"/>
      <c r="Q12" s="22"/>
      <c r="R12" s="22"/>
      <c r="S12" s="52"/>
      <c r="T12" s="20"/>
      <c r="U12" s="20"/>
      <c r="V12" s="20"/>
      <c r="W12" s="20"/>
      <c r="X12" s="20"/>
      <c r="Y12" s="21"/>
      <c r="Z12" s="24"/>
      <c r="AA12" s="24"/>
      <c r="AB12" s="24"/>
      <c r="AC12" s="24"/>
      <c r="AD12" s="24"/>
      <c r="AE12" s="24"/>
      <c r="AF12" s="54">
        <f t="shared" ref="AF12:AF21" si="0">COUNTIF(T12:AE12,"X")</f>
        <v>0</v>
      </c>
      <c r="AG12" s="18"/>
    </row>
    <row r="13" spans="1:33" ht="19.5" customHeight="1" x14ac:dyDescent="0.25">
      <c r="A13" s="73" t="s">
        <v>1</v>
      </c>
      <c r="B13" s="72" t="s">
        <v>85</v>
      </c>
      <c r="C13" s="9" t="s">
        <v>83</v>
      </c>
      <c r="D13" s="21" t="s">
        <v>113</v>
      </c>
      <c r="E13" s="22" t="s">
        <v>113</v>
      </c>
      <c r="F13" s="22" t="s">
        <v>113</v>
      </c>
      <c r="G13" s="22" t="s">
        <v>113</v>
      </c>
      <c r="H13" s="22" t="s">
        <v>113</v>
      </c>
      <c r="I13" s="22" t="s">
        <v>113</v>
      </c>
      <c r="J13" s="22" t="s">
        <v>113</v>
      </c>
      <c r="K13" s="22"/>
      <c r="L13" s="22" t="s">
        <v>113</v>
      </c>
      <c r="M13" s="22"/>
      <c r="N13" s="22"/>
      <c r="O13" s="22"/>
      <c r="P13" s="22"/>
      <c r="Q13" s="22"/>
      <c r="R13" s="22"/>
      <c r="S13" s="52">
        <f>COUNTIF(D13:R13,"X")</f>
        <v>8</v>
      </c>
      <c r="T13" s="20"/>
      <c r="U13" s="20" t="s">
        <v>113</v>
      </c>
      <c r="V13" s="20"/>
      <c r="W13" s="20"/>
      <c r="X13" s="20"/>
      <c r="Y13" s="21"/>
      <c r="Z13" s="24" t="s">
        <v>113</v>
      </c>
      <c r="AA13" s="24" t="s">
        <v>113</v>
      </c>
      <c r="AB13" s="24" t="s">
        <v>113</v>
      </c>
      <c r="AC13" s="24"/>
      <c r="AD13" s="24"/>
      <c r="AE13" s="24"/>
      <c r="AF13" s="54">
        <f t="shared" si="0"/>
        <v>4</v>
      </c>
      <c r="AG13" s="18"/>
    </row>
    <row r="14" spans="1:33" ht="19.5" customHeight="1" x14ac:dyDescent="0.25">
      <c r="A14" s="73" t="s">
        <v>2</v>
      </c>
      <c r="B14" s="72" t="s">
        <v>86</v>
      </c>
      <c r="C14" s="9" t="s">
        <v>88</v>
      </c>
      <c r="D14" s="19"/>
      <c r="E14" s="19" t="s">
        <v>113</v>
      </c>
      <c r="F14" s="19" t="s">
        <v>113</v>
      </c>
      <c r="G14" s="19"/>
      <c r="H14" s="19"/>
      <c r="I14" s="19" t="s">
        <v>113</v>
      </c>
      <c r="J14" s="19"/>
      <c r="K14" s="19"/>
      <c r="L14" s="19"/>
      <c r="M14" s="19"/>
      <c r="N14" s="19"/>
      <c r="O14" s="19"/>
      <c r="P14" s="19"/>
      <c r="Q14" s="19"/>
      <c r="R14" s="19"/>
      <c r="S14" s="52">
        <f t="shared" ref="S14" si="1">COUNTIF(D14:R14,"X")</f>
        <v>3</v>
      </c>
      <c r="T14" s="20"/>
      <c r="U14" s="24" t="s">
        <v>113</v>
      </c>
      <c r="V14" s="24" t="s">
        <v>113</v>
      </c>
      <c r="W14" s="20"/>
      <c r="X14" s="20"/>
      <c r="Y14" s="19" t="s">
        <v>113</v>
      </c>
      <c r="Z14" s="24"/>
      <c r="AA14" s="24" t="s">
        <v>113</v>
      </c>
      <c r="AB14" s="24" t="s">
        <v>113</v>
      </c>
      <c r="AC14" s="24"/>
      <c r="AD14" s="24"/>
      <c r="AE14" s="68"/>
      <c r="AF14" s="54">
        <f t="shared" si="0"/>
        <v>5</v>
      </c>
      <c r="AG14" s="18"/>
    </row>
    <row r="15" spans="1:33" ht="19.5" customHeight="1" x14ac:dyDescent="0.25">
      <c r="A15" s="73" t="s">
        <v>3</v>
      </c>
      <c r="B15" s="72" t="s">
        <v>81</v>
      </c>
      <c r="C15" s="9" t="s">
        <v>89</v>
      </c>
      <c r="D15" s="19"/>
      <c r="E15" s="19" t="s">
        <v>113</v>
      </c>
      <c r="F15" s="19" t="s">
        <v>113</v>
      </c>
      <c r="G15" s="19"/>
      <c r="H15" s="19" t="s">
        <v>113</v>
      </c>
      <c r="I15" s="19" t="s">
        <v>113</v>
      </c>
      <c r="J15" s="19"/>
      <c r="K15" s="19" t="s">
        <v>113</v>
      </c>
      <c r="L15" s="19" t="s">
        <v>113</v>
      </c>
      <c r="M15" s="19"/>
      <c r="N15" s="19"/>
      <c r="O15" s="19"/>
      <c r="P15" s="19"/>
      <c r="Q15" s="19"/>
      <c r="R15" s="19"/>
      <c r="S15" s="52">
        <f>COUNTIF(D15:R15,"X")</f>
        <v>6</v>
      </c>
      <c r="T15" s="20"/>
      <c r="U15" s="24" t="s">
        <v>113</v>
      </c>
      <c r="V15" s="24"/>
      <c r="W15" s="20"/>
      <c r="X15" s="20"/>
      <c r="Y15" s="19"/>
      <c r="Z15" s="24"/>
      <c r="AA15" s="24" t="s">
        <v>113</v>
      </c>
      <c r="AB15" s="24" t="s">
        <v>113</v>
      </c>
      <c r="AC15" s="24"/>
      <c r="AD15" s="24"/>
      <c r="AE15" s="68"/>
      <c r="AF15" s="54">
        <f t="shared" si="0"/>
        <v>3</v>
      </c>
      <c r="AG15" s="18"/>
    </row>
    <row r="16" spans="1:33" ht="20.25" customHeight="1" x14ac:dyDescent="0.25">
      <c r="A16" s="73" t="s">
        <v>4</v>
      </c>
      <c r="B16" s="72" t="s">
        <v>92</v>
      </c>
      <c r="C16" s="9" t="s">
        <v>93</v>
      </c>
      <c r="D16" s="21" t="s">
        <v>113</v>
      </c>
      <c r="E16" s="23" t="s">
        <v>113</v>
      </c>
      <c r="F16" s="23" t="s">
        <v>113</v>
      </c>
      <c r="G16" s="23" t="s">
        <v>113</v>
      </c>
      <c r="H16" s="23"/>
      <c r="I16" s="23" t="s">
        <v>113</v>
      </c>
      <c r="J16" s="22" t="s">
        <v>113</v>
      </c>
      <c r="K16" s="22"/>
      <c r="L16" s="22" t="s">
        <v>113</v>
      </c>
      <c r="M16" s="22"/>
      <c r="N16" s="22"/>
      <c r="O16" s="22"/>
      <c r="P16" s="22"/>
      <c r="Q16" s="22"/>
      <c r="R16" s="22"/>
      <c r="S16" s="52">
        <f>COUNTIF(D16:R16,"X")</f>
        <v>7</v>
      </c>
      <c r="T16" s="20"/>
      <c r="U16" s="20"/>
      <c r="V16" s="20" t="s">
        <v>113</v>
      </c>
      <c r="W16" s="20"/>
      <c r="X16" s="20"/>
      <c r="Y16" s="21" t="s">
        <v>113</v>
      </c>
      <c r="Z16" s="24"/>
      <c r="AA16" s="24" t="s">
        <v>113</v>
      </c>
      <c r="AB16" s="24" t="s">
        <v>113</v>
      </c>
      <c r="AC16" s="24"/>
      <c r="AD16" s="24"/>
      <c r="AE16" s="24"/>
      <c r="AF16" s="54">
        <f t="shared" si="0"/>
        <v>4</v>
      </c>
      <c r="AG16" s="18"/>
    </row>
    <row r="17" spans="1:33" ht="19.5" customHeight="1" x14ac:dyDescent="0.25">
      <c r="A17" s="73" t="s">
        <v>70</v>
      </c>
      <c r="B17" s="72" t="s">
        <v>91</v>
      </c>
      <c r="C17" s="9" t="s">
        <v>94</v>
      </c>
      <c r="D17" s="21"/>
      <c r="E17" s="22" t="s">
        <v>113</v>
      </c>
      <c r="F17" s="22" t="s">
        <v>113</v>
      </c>
      <c r="G17" s="22"/>
      <c r="H17" s="22"/>
      <c r="I17" s="22" t="s">
        <v>113</v>
      </c>
      <c r="J17" s="22" t="s">
        <v>113</v>
      </c>
      <c r="K17" s="22"/>
      <c r="L17" s="22"/>
      <c r="M17" s="22"/>
      <c r="N17" s="22"/>
      <c r="O17" s="22"/>
      <c r="P17" s="22"/>
      <c r="Q17" s="22"/>
      <c r="R17" s="22"/>
      <c r="S17" s="52">
        <f>COUNTIF(D17:R17,"X")</f>
        <v>4</v>
      </c>
      <c r="T17" s="20"/>
      <c r="U17" s="20"/>
      <c r="V17" s="20" t="s">
        <v>113</v>
      </c>
      <c r="W17" s="20"/>
      <c r="X17" s="20" t="s">
        <v>113</v>
      </c>
      <c r="Y17" s="21"/>
      <c r="Z17" s="24" t="s">
        <v>113</v>
      </c>
      <c r="AA17" s="24" t="s">
        <v>113</v>
      </c>
      <c r="AB17" s="24" t="s">
        <v>113</v>
      </c>
      <c r="AC17" s="24"/>
      <c r="AD17" s="24"/>
      <c r="AE17" s="24"/>
      <c r="AF17" s="54">
        <f t="shared" si="0"/>
        <v>5</v>
      </c>
      <c r="AG17" s="18"/>
    </row>
    <row r="18" spans="1:33" ht="19.5" customHeight="1" x14ac:dyDescent="0.25">
      <c r="A18" s="73" t="s">
        <v>74</v>
      </c>
      <c r="B18" s="72" t="s">
        <v>87</v>
      </c>
      <c r="C18" s="9" t="s">
        <v>90</v>
      </c>
      <c r="D18" s="21"/>
      <c r="E18" s="22" t="s">
        <v>113</v>
      </c>
      <c r="F18" s="22" t="s">
        <v>113</v>
      </c>
      <c r="G18" s="22"/>
      <c r="H18" s="22"/>
      <c r="I18" s="22" t="s">
        <v>113</v>
      </c>
      <c r="J18" s="22"/>
      <c r="K18" s="22"/>
      <c r="L18" s="22"/>
      <c r="M18" s="22"/>
      <c r="N18" s="22"/>
      <c r="O18" s="22"/>
      <c r="P18" s="22"/>
      <c r="Q18" s="22"/>
      <c r="R18" s="22"/>
      <c r="S18" s="52">
        <f t="shared" ref="S18" si="2">COUNTIF(D18:R18,"X")</f>
        <v>3</v>
      </c>
      <c r="T18" s="20"/>
      <c r="U18" s="20" t="s">
        <v>113</v>
      </c>
      <c r="V18" s="20"/>
      <c r="W18" s="20"/>
      <c r="X18" s="20"/>
      <c r="Y18" s="21"/>
      <c r="Z18" s="24"/>
      <c r="AA18" s="24" t="s">
        <v>113</v>
      </c>
      <c r="AB18" s="24" t="s">
        <v>113</v>
      </c>
      <c r="AC18" s="24"/>
      <c r="AD18" s="24"/>
      <c r="AE18" s="24"/>
      <c r="AF18" s="54">
        <f t="shared" si="0"/>
        <v>3</v>
      </c>
      <c r="AG18" s="18"/>
    </row>
    <row r="19" spans="1:33" ht="19.5" customHeight="1" x14ac:dyDescent="0.25">
      <c r="A19" s="73" t="s">
        <v>111</v>
      </c>
      <c r="B19" s="72" t="s">
        <v>84</v>
      </c>
      <c r="C19" s="9" t="s">
        <v>82</v>
      </c>
      <c r="D19" s="19"/>
      <c r="E19" s="19" t="s">
        <v>113</v>
      </c>
      <c r="F19" s="19" t="s">
        <v>113</v>
      </c>
      <c r="G19" s="19"/>
      <c r="H19" s="19"/>
      <c r="I19" s="19" t="s">
        <v>113</v>
      </c>
      <c r="J19" s="19"/>
      <c r="K19" s="19"/>
      <c r="L19" s="19"/>
      <c r="M19" s="19"/>
      <c r="N19" s="19"/>
      <c r="O19" s="19"/>
      <c r="P19" s="19"/>
      <c r="Q19" s="19"/>
      <c r="R19" s="19"/>
      <c r="S19" s="52">
        <f>COUNTIF(D19:R19,"X")</f>
        <v>3</v>
      </c>
      <c r="T19" s="20" t="s">
        <v>113</v>
      </c>
      <c r="U19" s="24"/>
      <c r="V19" s="24"/>
      <c r="W19" s="20" t="s">
        <v>113</v>
      </c>
      <c r="X19" s="20"/>
      <c r="Y19" s="19"/>
      <c r="Z19" s="24"/>
      <c r="AA19" s="24" t="s">
        <v>113</v>
      </c>
      <c r="AB19" s="24" t="s">
        <v>113</v>
      </c>
      <c r="AC19" s="24"/>
      <c r="AD19" s="24"/>
      <c r="AE19" s="68"/>
      <c r="AF19" s="54">
        <f t="shared" si="0"/>
        <v>4</v>
      </c>
      <c r="AG19" s="18"/>
    </row>
    <row r="20" spans="1:33" ht="19.5" customHeight="1" x14ac:dyDescent="0.25">
      <c r="A20" s="73" t="s">
        <v>114</v>
      </c>
      <c r="B20" s="72" t="s">
        <v>149</v>
      </c>
      <c r="C20" s="9" t="s">
        <v>154</v>
      </c>
      <c r="D20" s="19"/>
      <c r="E20" s="19" t="s">
        <v>113</v>
      </c>
      <c r="F20" s="19" t="s">
        <v>113</v>
      </c>
      <c r="G20" s="19"/>
      <c r="H20" s="19"/>
      <c r="I20" s="19" t="s">
        <v>113</v>
      </c>
      <c r="J20" s="19"/>
      <c r="K20" s="19"/>
      <c r="L20" s="19"/>
      <c r="M20" s="19"/>
      <c r="N20" s="19"/>
      <c r="O20" s="19"/>
      <c r="P20" s="19"/>
      <c r="Q20" s="19"/>
      <c r="R20" s="19"/>
      <c r="S20" s="52">
        <f>COUNTIF(D20:R20,"X")</f>
        <v>3</v>
      </c>
      <c r="T20" s="20"/>
      <c r="U20" s="24"/>
      <c r="V20" s="24"/>
      <c r="W20" s="20"/>
      <c r="X20" s="20" t="s">
        <v>113</v>
      </c>
      <c r="Y20" s="19"/>
      <c r="Z20" s="24"/>
      <c r="AA20" s="24" t="s">
        <v>113</v>
      </c>
      <c r="AB20" s="24" t="s">
        <v>113</v>
      </c>
      <c r="AC20" s="24"/>
      <c r="AD20" s="24"/>
      <c r="AE20" s="68"/>
      <c r="AF20" s="54">
        <f t="shared" si="0"/>
        <v>3</v>
      </c>
      <c r="AG20" s="18"/>
    </row>
    <row r="21" spans="1:33" ht="19.5" customHeight="1" x14ac:dyDescent="0.25">
      <c r="A21" s="73">
        <v>10</v>
      </c>
      <c r="B21" s="72" t="s">
        <v>109</v>
      </c>
      <c r="C21" s="9" t="s">
        <v>110</v>
      </c>
      <c r="D21" s="21"/>
      <c r="E21" s="22"/>
      <c r="F21" s="22"/>
      <c r="G21" s="22"/>
      <c r="H21" s="22"/>
      <c r="I21" s="22"/>
      <c r="J21" s="22"/>
      <c r="K21" s="22"/>
      <c r="L21" s="22"/>
      <c r="M21" s="22"/>
      <c r="N21" s="22"/>
      <c r="O21" s="22"/>
      <c r="P21" s="22"/>
      <c r="Q21" s="22"/>
      <c r="R21" s="22"/>
      <c r="S21" s="52">
        <f>COUNTIF(D21:R21,"X")</f>
        <v>0</v>
      </c>
      <c r="T21" s="20"/>
      <c r="U21" s="20"/>
      <c r="V21" s="20"/>
      <c r="W21" s="20"/>
      <c r="X21" s="20"/>
      <c r="Y21" s="24"/>
      <c r="Z21" s="24"/>
      <c r="AA21" s="24"/>
      <c r="AB21" s="24"/>
      <c r="AC21" s="24"/>
      <c r="AD21" s="24"/>
      <c r="AE21" s="24"/>
      <c r="AF21" s="54">
        <f t="shared" si="0"/>
        <v>0</v>
      </c>
      <c r="AG21" s="18"/>
    </row>
    <row r="22" spans="1:33" ht="30" customHeight="1" x14ac:dyDescent="0.25">
      <c r="A22" s="128" t="s">
        <v>68</v>
      </c>
      <c r="B22" s="128"/>
      <c r="C22" s="128"/>
      <c r="D22" s="128"/>
      <c r="E22" s="128"/>
      <c r="F22" s="128"/>
      <c r="G22" s="128"/>
      <c r="H22" s="128"/>
      <c r="I22" s="128"/>
      <c r="J22" s="128"/>
      <c r="K22" s="128"/>
      <c r="L22" s="128"/>
      <c r="M22" s="128"/>
      <c r="N22" s="128"/>
      <c r="O22" s="128"/>
      <c r="P22" s="128"/>
      <c r="Q22" s="128"/>
      <c r="R22" s="128"/>
      <c r="S22" s="128"/>
      <c r="T22" s="128"/>
      <c r="U22" s="128"/>
      <c r="V22" s="128"/>
      <c r="W22" s="128"/>
      <c r="X22" s="128"/>
      <c r="Y22" s="128"/>
      <c r="Z22" s="128"/>
      <c r="AA22" s="128"/>
      <c r="AB22" s="128"/>
      <c r="AC22" s="128"/>
      <c r="AD22" s="128"/>
      <c r="AE22" s="128"/>
      <c r="AF22" s="128"/>
      <c r="AG22" s="128"/>
    </row>
    <row r="23" spans="1:33" ht="17.25" x14ac:dyDescent="0.3">
      <c r="A23" s="25"/>
      <c r="B23" s="25"/>
      <c r="C23" s="25"/>
      <c r="D23" s="26"/>
      <c r="E23" s="31"/>
      <c r="F23" s="31"/>
      <c r="G23" s="31"/>
      <c r="H23" s="31"/>
      <c r="I23" s="31"/>
      <c r="J23" s="31"/>
      <c r="K23" s="31"/>
      <c r="L23" s="31"/>
      <c r="M23" s="31"/>
      <c r="N23" s="31"/>
      <c r="O23" s="31"/>
      <c r="P23" s="31"/>
      <c r="Q23" s="31"/>
      <c r="R23" s="31"/>
      <c r="S23" s="31"/>
      <c r="T23" s="129" t="s">
        <v>157</v>
      </c>
      <c r="U23" s="129"/>
      <c r="V23" s="129"/>
      <c r="W23" s="129"/>
      <c r="X23" s="129"/>
      <c r="Y23" s="129"/>
      <c r="Z23" s="129"/>
      <c r="AA23" s="129"/>
      <c r="AB23" s="129"/>
      <c r="AC23" s="129"/>
      <c r="AD23" s="129"/>
      <c r="AE23" s="129"/>
      <c r="AF23" s="129"/>
      <c r="AG23" s="129"/>
    </row>
    <row r="24" spans="1:33" ht="17.25" x14ac:dyDescent="0.3">
      <c r="A24" s="25"/>
      <c r="C24" s="25"/>
      <c r="D24" s="26"/>
      <c r="T24" s="130" t="s">
        <v>7</v>
      </c>
      <c r="U24" s="130"/>
      <c r="V24" s="130"/>
      <c r="W24" s="130"/>
      <c r="X24" s="130"/>
      <c r="Y24" s="130"/>
      <c r="Z24" s="130"/>
      <c r="AA24" s="130"/>
      <c r="AB24" s="130"/>
      <c r="AC24" s="130"/>
      <c r="AD24" s="130"/>
      <c r="AE24" s="130"/>
      <c r="AF24" s="130"/>
      <c r="AG24" s="130"/>
    </row>
    <row r="26" spans="1:33" ht="8.25" customHeight="1" x14ac:dyDescent="0.25"/>
    <row r="28" spans="1:33" ht="15.75" x14ac:dyDescent="0.25">
      <c r="B28" s="76"/>
      <c r="C28" s="27"/>
      <c r="D28" s="78"/>
      <c r="E28" s="76"/>
      <c r="F28" s="27"/>
      <c r="G28" s="78"/>
    </row>
    <row r="29" spans="1:33" ht="16.5" x14ac:dyDescent="0.25">
      <c r="B29" s="79"/>
      <c r="C29" s="79"/>
      <c r="D29" s="78"/>
      <c r="E29" s="78"/>
      <c r="F29" s="78"/>
      <c r="G29" s="78"/>
      <c r="T29" s="127" t="s">
        <v>97</v>
      </c>
      <c r="U29" s="127"/>
      <c r="V29" s="127"/>
      <c r="W29" s="127"/>
      <c r="X29" s="127"/>
      <c r="Y29" s="127"/>
      <c r="Z29" s="127"/>
      <c r="AA29" s="127"/>
      <c r="AB29" s="127"/>
      <c r="AC29" s="127"/>
      <c r="AD29" s="127"/>
      <c r="AE29" s="127"/>
      <c r="AF29" s="127"/>
      <c r="AG29" s="127"/>
    </row>
    <row r="30" spans="1:33" ht="15.75" x14ac:dyDescent="0.25">
      <c r="B30" s="79"/>
      <c r="C30" s="79"/>
      <c r="D30" s="78"/>
      <c r="E30" s="79"/>
      <c r="F30" s="76"/>
      <c r="G30" s="27"/>
    </row>
  </sheetData>
  <mergeCells count="16">
    <mergeCell ref="A5:AG5"/>
    <mergeCell ref="T1:AG1"/>
    <mergeCell ref="T2:AG2"/>
    <mergeCell ref="A1:C1"/>
    <mergeCell ref="A2:C2"/>
    <mergeCell ref="A3:C3"/>
    <mergeCell ref="AF4:AG4"/>
    <mergeCell ref="T29:AG29"/>
    <mergeCell ref="A22:AG22"/>
    <mergeCell ref="T23:AG23"/>
    <mergeCell ref="T24:AG24"/>
    <mergeCell ref="A7:A8"/>
    <mergeCell ref="B7:C7"/>
    <mergeCell ref="D7:S7"/>
    <mergeCell ref="T7:AF7"/>
    <mergeCell ref="AG7:AG8"/>
  </mergeCells>
  <pageMargins left="0" right="0" top="0.52" bottom="0.3" header="0.3" footer="0.16"/>
  <pageSetup paperSize="9" scale="9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K43"/>
  <sheetViews>
    <sheetView showZeros="0" topLeftCell="A28" zoomScale="80" zoomScaleNormal="80" workbookViewId="0">
      <selection activeCell="B18" sqref="B18"/>
    </sheetView>
  </sheetViews>
  <sheetFormatPr defaultColWidth="9.140625" defaultRowHeight="15" x14ac:dyDescent="0.25"/>
  <cols>
    <col min="1" max="1" width="7.42578125" style="5" customWidth="1"/>
    <col min="2" max="2" width="25.5703125" style="5" customWidth="1"/>
    <col min="3" max="3" width="13.5703125" style="5" customWidth="1"/>
    <col min="4" max="4" width="9.85546875" style="5" customWidth="1"/>
    <col min="5" max="5" width="9.5703125" style="5" customWidth="1"/>
    <col min="6" max="6" width="14" style="4" customWidth="1"/>
    <col min="7" max="7" width="13.42578125" style="4" customWidth="1"/>
    <col min="8" max="8" width="10.5703125" style="4" customWidth="1"/>
    <col min="9" max="9" width="10" style="4" customWidth="1"/>
    <col min="10" max="10" width="22.140625" style="4" customWidth="1"/>
    <col min="11" max="11" width="16.28515625" style="5" customWidth="1"/>
    <col min="12" max="12" width="12.85546875" style="5" bestFit="1" customWidth="1"/>
    <col min="13" max="16384" width="9.140625" style="5"/>
  </cols>
  <sheetData>
    <row r="1" spans="1:11" ht="15.75" x14ac:dyDescent="0.25">
      <c r="A1" s="152" t="s">
        <v>98</v>
      </c>
      <c r="B1" s="152"/>
      <c r="C1" s="152"/>
      <c r="D1" s="152"/>
      <c r="E1" s="152"/>
      <c r="F1" s="144" t="s">
        <v>101</v>
      </c>
      <c r="G1" s="145"/>
      <c r="H1" s="145"/>
      <c r="I1" s="145"/>
      <c r="J1" s="145"/>
    </row>
    <row r="2" spans="1:11" ht="15.75" x14ac:dyDescent="0.25">
      <c r="A2" s="152" t="s">
        <v>99</v>
      </c>
      <c r="B2" s="152"/>
      <c r="C2" s="152"/>
      <c r="D2" s="152"/>
      <c r="E2" s="152"/>
      <c r="F2" s="144" t="s">
        <v>102</v>
      </c>
      <c r="G2" s="144"/>
      <c r="H2" s="144"/>
      <c r="I2" s="144"/>
      <c r="J2" s="144"/>
    </row>
    <row r="3" spans="1:11" ht="15.75" x14ac:dyDescent="0.25">
      <c r="A3" s="153" t="s">
        <v>100</v>
      </c>
      <c r="B3" s="153"/>
      <c r="C3" s="153"/>
      <c r="D3" s="153"/>
      <c r="E3" s="153"/>
      <c r="F3" s="3"/>
      <c r="G3" s="3"/>
      <c r="H3" s="28"/>
      <c r="I3" s="62"/>
      <c r="J3" s="62"/>
    </row>
    <row r="4" spans="1:11" ht="24.75" customHeight="1" x14ac:dyDescent="0.25">
      <c r="J4" s="94"/>
      <c r="K4" s="55" t="s">
        <v>25</v>
      </c>
    </row>
    <row r="5" spans="1:11" ht="36" customHeight="1" x14ac:dyDescent="0.25">
      <c r="A5" s="154" t="s">
        <v>155</v>
      </c>
      <c r="B5" s="154"/>
      <c r="C5" s="154"/>
      <c r="D5" s="154"/>
      <c r="E5" s="154"/>
      <c r="F5" s="154"/>
      <c r="G5" s="154"/>
      <c r="H5" s="154"/>
      <c r="I5" s="154"/>
      <c r="J5" s="154"/>
    </row>
    <row r="6" spans="1:11" ht="42.75" customHeight="1" x14ac:dyDescent="0.25">
      <c r="A6" s="155" t="s">
        <v>5</v>
      </c>
      <c r="B6" s="155" t="s">
        <v>9</v>
      </c>
      <c r="C6" s="156" t="s">
        <v>26</v>
      </c>
      <c r="D6" s="150" t="s">
        <v>75</v>
      </c>
      <c r="E6" s="158"/>
      <c r="F6" s="158"/>
      <c r="G6" s="151"/>
      <c r="H6" s="155" t="s">
        <v>57</v>
      </c>
      <c r="I6" s="159" t="s">
        <v>77</v>
      </c>
      <c r="J6" s="160"/>
      <c r="K6" s="55" t="s">
        <v>6</v>
      </c>
    </row>
    <row r="7" spans="1:11" ht="69.75" customHeight="1" x14ac:dyDescent="0.25">
      <c r="A7" s="155"/>
      <c r="B7" s="155"/>
      <c r="C7" s="157"/>
      <c r="D7" s="57" t="s">
        <v>10</v>
      </c>
      <c r="E7" s="49" t="s">
        <v>11</v>
      </c>
      <c r="F7" s="7" t="s">
        <v>42</v>
      </c>
      <c r="G7" s="7" t="s">
        <v>43</v>
      </c>
      <c r="H7" s="155"/>
      <c r="I7" s="63" t="s">
        <v>10</v>
      </c>
      <c r="J7" s="65" t="s">
        <v>71</v>
      </c>
      <c r="K7" s="93"/>
    </row>
    <row r="8" spans="1:11" ht="26.25" customHeight="1" x14ac:dyDescent="0.25">
      <c r="A8" s="66">
        <v>-1</v>
      </c>
      <c r="B8" s="66">
        <v>-2</v>
      </c>
      <c r="C8" s="66">
        <v>-3</v>
      </c>
      <c r="D8" s="66">
        <v>-4</v>
      </c>
      <c r="E8" s="66">
        <v>-5</v>
      </c>
      <c r="F8" s="66">
        <v>-6</v>
      </c>
      <c r="G8" s="66">
        <v>-7</v>
      </c>
      <c r="H8" s="66">
        <v>-8</v>
      </c>
      <c r="I8" s="66">
        <v>-9</v>
      </c>
      <c r="J8" s="66">
        <v>-10</v>
      </c>
      <c r="K8" s="93"/>
    </row>
    <row r="9" spans="1:11" ht="36" customHeight="1" x14ac:dyDescent="0.25">
      <c r="A9" s="8" t="s">
        <v>67</v>
      </c>
      <c r="B9" s="6"/>
      <c r="C9" s="43"/>
      <c r="D9" s="108">
        <v>1</v>
      </c>
      <c r="E9" s="57"/>
      <c r="F9" s="7"/>
      <c r="G9" s="116"/>
      <c r="H9" s="30"/>
      <c r="I9" s="64"/>
      <c r="J9" s="65"/>
      <c r="K9" s="114"/>
    </row>
    <row r="10" spans="1:11" ht="28.5" customHeight="1" x14ac:dyDescent="0.25">
      <c r="A10" s="9" t="s">
        <v>0</v>
      </c>
      <c r="B10" s="10" t="s">
        <v>79</v>
      </c>
      <c r="C10" s="9" t="str">
        <f>'Mau 2'!C11</f>
        <v>01017006</v>
      </c>
      <c r="D10" s="109" t="s">
        <v>13</v>
      </c>
      <c r="E10" s="15"/>
      <c r="F10" s="59">
        <f>VLOOKUP(C10,'Mau 2'!$C$11:$AG$21,17,0)</f>
        <v>9</v>
      </c>
      <c r="G10" s="117">
        <f>VLOOKUP(C10,'Mau 2'!$C$11:$AF$21,30,FALSE)</f>
        <v>9</v>
      </c>
      <c r="H10" s="15"/>
      <c r="I10" s="69"/>
      <c r="J10" s="14"/>
      <c r="K10" s="114"/>
    </row>
    <row r="11" spans="1:11" ht="32.25" customHeight="1" x14ac:dyDescent="0.25">
      <c r="A11" s="8" t="s">
        <v>95</v>
      </c>
      <c r="B11" s="10"/>
      <c r="C11" s="10"/>
      <c r="D11" s="108">
        <v>8</v>
      </c>
      <c r="E11" s="10"/>
      <c r="F11" s="59"/>
      <c r="G11" s="117"/>
      <c r="H11" s="30"/>
      <c r="I11" s="64"/>
      <c r="J11" s="65"/>
      <c r="K11" s="114"/>
    </row>
    <row r="12" spans="1:11" ht="31.5" customHeight="1" x14ac:dyDescent="0.25">
      <c r="A12" s="9" t="s">
        <v>0</v>
      </c>
      <c r="B12" s="72" t="s">
        <v>81</v>
      </c>
      <c r="C12" s="9" t="s">
        <v>89</v>
      </c>
      <c r="D12" s="80" t="s">
        <v>13</v>
      </c>
      <c r="E12" s="10"/>
      <c r="F12" s="59">
        <f>VLOOKUP(C12,'Mau 2'!$C$11:$AG$21,17,0)</f>
        <v>6</v>
      </c>
      <c r="G12" s="117">
        <f>VLOOKUP(C12,'Mau 2'!$C$11:$AF$21,30,FALSE)</f>
        <v>3</v>
      </c>
      <c r="H12" s="14"/>
      <c r="I12" s="67"/>
      <c r="J12" s="77"/>
      <c r="K12" s="114"/>
    </row>
    <row r="13" spans="1:11" ht="31.5" customHeight="1" x14ac:dyDescent="0.25">
      <c r="A13" s="9" t="s">
        <v>1</v>
      </c>
      <c r="B13" s="72" t="s">
        <v>86</v>
      </c>
      <c r="C13" s="9" t="s">
        <v>88</v>
      </c>
      <c r="D13" s="56" t="s">
        <v>13</v>
      </c>
      <c r="E13" s="10"/>
      <c r="F13" s="59">
        <f>VLOOKUP(C13,'Mau 2'!$C$11:$AG$21,17,0)</f>
        <v>3</v>
      </c>
      <c r="G13" s="117">
        <f>VLOOKUP(C13,'Mau 2'!$C$11:$AF$21,30,FALSE)</f>
        <v>5</v>
      </c>
      <c r="H13" s="29"/>
      <c r="I13" s="67"/>
      <c r="J13" s="75"/>
      <c r="K13" s="114"/>
    </row>
    <row r="14" spans="1:11" ht="31.5" customHeight="1" x14ac:dyDescent="0.25">
      <c r="A14" s="9" t="s">
        <v>2</v>
      </c>
      <c r="B14" s="72" t="s">
        <v>85</v>
      </c>
      <c r="C14" s="9" t="s">
        <v>83</v>
      </c>
      <c r="D14" s="56" t="s">
        <v>13</v>
      </c>
      <c r="E14" s="10"/>
      <c r="F14" s="59">
        <f>VLOOKUP(C14,'Mau 2'!$C$11:$AG$21,17,0)</f>
        <v>8</v>
      </c>
      <c r="G14" s="117">
        <f>VLOOKUP(C14,'Mau 2'!$C$11:$AF$21,30,FALSE)</f>
        <v>4</v>
      </c>
      <c r="H14" s="14"/>
      <c r="I14" s="67"/>
      <c r="J14" s="75"/>
      <c r="K14" s="114"/>
    </row>
    <row r="15" spans="1:11" ht="31.5" customHeight="1" x14ac:dyDescent="0.25">
      <c r="A15" s="9" t="s">
        <v>3</v>
      </c>
      <c r="B15" s="72" t="s">
        <v>84</v>
      </c>
      <c r="C15" s="9" t="s">
        <v>82</v>
      </c>
      <c r="D15" s="80" t="s">
        <v>13</v>
      </c>
      <c r="E15" s="10"/>
      <c r="F15" s="59">
        <f>VLOOKUP(C15,'Mau 2'!$C$11:$AG$21,17,0)</f>
        <v>3</v>
      </c>
      <c r="G15" s="117">
        <f>VLOOKUP(C15,'Mau 2'!$C$11:$AF$21,30,FALSE)</f>
        <v>4</v>
      </c>
      <c r="H15" s="14"/>
      <c r="I15" s="67"/>
      <c r="J15" s="75"/>
      <c r="K15" s="114"/>
    </row>
    <row r="16" spans="1:11" ht="31.5" customHeight="1" x14ac:dyDescent="0.25">
      <c r="A16" s="9" t="s">
        <v>4</v>
      </c>
      <c r="B16" s="72" t="s">
        <v>149</v>
      </c>
      <c r="C16" s="9" t="str">
        <f>'Mau 2'!C20</f>
        <v>01002017</v>
      </c>
      <c r="D16" s="80" t="s">
        <v>103</v>
      </c>
      <c r="E16" s="15"/>
      <c r="F16" s="59">
        <f>VLOOKUP(C16,'Mau 2'!$C$11:$AG$21,17,0)</f>
        <v>3</v>
      </c>
      <c r="G16" s="117">
        <f>VLOOKUP(C16,'Mau 2'!$C$11:$AF$21,30,FALSE)</f>
        <v>3</v>
      </c>
      <c r="H16" s="118"/>
      <c r="I16" s="67"/>
      <c r="J16" s="75"/>
      <c r="K16" s="114"/>
    </row>
    <row r="17" spans="1:11" ht="31.5" customHeight="1" x14ac:dyDescent="0.25">
      <c r="A17" s="9" t="s">
        <v>70</v>
      </c>
      <c r="B17" s="72" t="s">
        <v>87</v>
      </c>
      <c r="C17" s="9" t="s">
        <v>90</v>
      </c>
      <c r="D17" s="80" t="s">
        <v>103</v>
      </c>
      <c r="E17" s="15"/>
      <c r="F17" s="59">
        <f>VLOOKUP(C17,'Mau 2'!$C$11:$AG$21,17,0)</f>
        <v>3</v>
      </c>
      <c r="G17" s="117">
        <f>VLOOKUP(C17,'Mau 2'!$C$11:$AF$21,30,FALSE)</f>
        <v>3</v>
      </c>
      <c r="H17" s="29"/>
      <c r="I17" s="67"/>
      <c r="J17" s="75"/>
      <c r="K17" s="114"/>
    </row>
    <row r="18" spans="1:11" ht="31.5" customHeight="1" x14ac:dyDescent="0.25">
      <c r="A18" s="9" t="s">
        <v>74</v>
      </c>
      <c r="B18" s="72" t="s">
        <v>91</v>
      </c>
      <c r="C18" s="9" t="s">
        <v>94</v>
      </c>
      <c r="D18" s="80" t="s">
        <v>103</v>
      </c>
      <c r="E18" s="10"/>
      <c r="F18" s="59">
        <f>VLOOKUP(C18,'Mau 2'!$C$11:$AG$21,17,0)</f>
        <v>4</v>
      </c>
      <c r="G18" s="117">
        <f>VLOOKUP(C18,'Mau 2'!$C$11:$AF$21,30,FALSE)</f>
        <v>5</v>
      </c>
      <c r="H18" s="14"/>
      <c r="I18" s="67"/>
      <c r="J18" s="77"/>
      <c r="K18" s="114"/>
    </row>
    <row r="19" spans="1:11" ht="31.5" customHeight="1" x14ac:dyDescent="0.25">
      <c r="A19" s="9" t="s">
        <v>111</v>
      </c>
      <c r="B19" s="72" t="s">
        <v>92</v>
      </c>
      <c r="C19" s="9" t="s">
        <v>93</v>
      </c>
      <c r="D19" s="80" t="s">
        <v>118</v>
      </c>
      <c r="E19" s="15"/>
      <c r="F19" s="59">
        <f>VLOOKUP(C19,'Mau 2'!$C$11:$AG$21,17,0)</f>
        <v>7</v>
      </c>
      <c r="G19" s="117">
        <f>VLOOKUP(C19,'Mau 2'!$C$11:$AF$21,30,FALSE)</f>
        <v>4</v>
      </c>
      <c r="H19" s="14"/>
      <c r="I19" s="67"/>
      <c r="J19" s="75"/>
      <c r="K19" s="114"/>
    </row>
    <row r="20" spans="1:11" ht="30.75" customHeight="1" x14ac:dyDescent="0.25">
      <c r="A20" s="9" t="s">
        <v>114</v>
      </c>
      <c r="B20" s="72" t="s">
        <v>109</v>
      </c>
      <c r="C20" s="9" t="s">
        <v>110</v>
      </c>
      <c r="D20" s="56" t="s">
        <v>108</v>
      </c>
      <c r="E20" s="10"/>
      <c r="F20" s="59">
        <f>VLOOKUP(C20,'Mau 2'!$C$11:$AG$21,17,0)</f>
        <v>0</v>
      </c>
      <c r="G20" s="117">
        <f>VLOOKUP($C20,'Mau 2'!$C$11:$AG$21,28,0)</f>
        <v>0</v>
      </c>
      <c r="H20" s="112"/>
      <c r="I20" s="67"/>
      <c r="J20" s="75"/>
      <c r="K20" s="114" t="s">
        <v>115</v>
      </c>
    </row>
    <row r="21" spans="1:11" s="12" customFormat="1" ht="24" customHeight="1" x14ac:dyDescent="0.25">
      <c r="A21" s="161"/>
      <c r="B21" s="165" t="s">
        <v>12</v>
      </c>
      <c r="C21" s="166"/>
      <c r="D21" s="162" t="s">
        <v>69</v>
      </c>
      <c r="E21" s="162"/>
      <c r="F21" s="162" t="s">
        <v>54</v>
      </c>
      <c r="G21" s="162"/>
      <c r="H21" s="58"/>
      <c r="I21" s="58"/>
      <c r="J21" s="58"/>
      <c r="K21" s="11"/>
    </row>
    <row r="22" spans="1:11" s="12" customFormat="1" ht="24" customHeight="1" x14ac:dyDescent="0.25">
      <c r="A22" s="161"/>
      <c r="B22" s="167"/>
      <c r="C22" s="168"/>
      <c r="D22" s="110" t="s">
        <v>53</v>
      </c>
      <c r="E22" s="110" t="s">
        <v>56</v>
      </c>
      <c r="F22" s="110" t="s">
        <v>53</v>
      </c>
      <c r="G22" s="110" t="s">
        <v>56</v>
      </c>
      <c r="H22" s="58"/>
      <c r="I22" s="58"/>
      <c r="J22" s="58"/>
      <c r="K22" s="16"/>
    </row>
    <row r="23" spans="1:11" s="12" customFormat="1" ht="21" customHeight="1" x14ac:dyDescent="0.25">
      <c r="A23" s="161"/>
      <c r="B23" s="163" t="s">
        <v>58</v>
      </c>
      <c r="C23" s="164"/>
      <c r="D23" s="109">
        <f>COUNTIF($D$10:$D$10,"A1")</f>
        <v>1</v>
      </c>
      <c r="E23" s="111">
        <f>ROUND(D23/$D$9,2)</f>
        <v>1</v>
      </c>
      <c r="F23" s="109">
        <f>COUNTIF($D$12:$D$20,"A1")</f>
        <v>4</v>
      </c>
      <c r="G23" s="111">
        <f>ROUND(F23/10,2)</f>
        <v>0.4</v>
      </c>
      <c r="H23" s="58"/>
      <c r="I23" s="58"/>
      <c r="J23" s="58"/>
      <c r="K23" s="16"/>
    </row>
    <row r="24" spans="1:11" s="12" customFormat="1" ht="21" customHeight="1" x14ac:dyDescent="0.25">
      <c r="A24" s="161"/>
      <c r="B24" s="163" t="s">
        <v>59</v>
      </c>
      <c r="C24" s="164"/>
      <c r="D24" s="109"/>
      <c r="E24" s="111">
        <f t="shared" ref="E24:E33" si="0">ROUND(D24/$D$9,2)</f>
        <v>0</v>
      </c>
      <c r="F24" s="109">
        <f>COUNTIF($D$12:$D$20,"A2")</f>
        <v>3</v>
      </c>
      <c r="G24" s="111">
        <f>ROUND(F24/10,2)</f>
        <v>0.3</v>
      </c>
      <c r="H24" s="58"/>
      <c r="I24" s="58"/>
      <c r="J24" s="58"/>
      <c r="K24" s="16"/>
    </row>
    <row r="25" spans="1:11" s="12" customFormat="1" ht="21" customHeight="1" x14ac:dyDescent="0.25">
      <c r="A25" s="161"/>
      <c r="B25" s="163" t="s">
        <v>60</v>
      </c>
      <c r="C25" s="164"/>
      <c r="D25" s="109"/>
      <c r="E25" s="111">
        <f t="shared" si="0"/>
        <v>0</v>
      </c>
      <c r="F25" s="109">
        <f>COUNTIF($D$12:$D$20,"A3")</f>
        <v>1</v>
      </c>
      <c r="G25" s="111">
        <f>ROUND(F25/10,2)</f>
        <v>0.1</v>
      </c>
      <c r="H25" s="58"/>
      <c r="I25" s="58"/>
      <c r="J25" s="58"/>
      <c r="K25" s="16"/>
    </row>
    <row r="26" spans="1:11" s="12" customFormat="1" ht="21" customHeight="1" x14ac:dyDescent="0.25">
      <c r="A26" s="161"/>
      <c r="B26" s="163" t="s">
        <v>61</v>
      </c>
      <c r="C26" s="164"/>
      <c r="D26" s="109"/>
      <c r="E26" s="111">
        <f t="shared" si="0"/>
        <v>0</v>
      </c>
      <c r="F26" s="109">
        <f>COUNTIF($D$12:$D$20,"A4")</f>
        <v>0</v>
      </c>
      <c r="G26" s="111">
        <f>ROUND(F26/$D$11,2)</f>
        <v>0</v>
      </c>
      <c r="H26" s="58"/>
      <c r="I26" s="58"/>
      <c r="J26" s="58"/>
      <c r="K26" s="16"/>
    </row>
    <row r="27" spans="1:11" s="12" customFormat="1" ht="21" customHeight="1" x14ac:dyDescent="0.25">
      <c r="A27" s="161"/>
      <c r="B27" s="163" t="s">
        <v>107</v>
      </c>
      <c r="C27" s="164"/>
      <c r="D27" s="109"/>
      <c r="E27" s="111">
        <f t="shared" si="0"/>
        <v>0</v>
      </c>
      <c r="F27" s="109">
        <f>COUNTIF($D$12:$D$20,"ADN")</f>
        <v>1</v>
      </c>
      <c r="G27" s="111">
        <f>ROUND(F27/10,2)</f>
        <v>0.1</v>
      </c>
      <c r="H27" s="58"/>
      <c r="I27" s="58"/>
      <c r="J27" s="58"/>
      <c r="K27" s="16"/>
    </row>
    <row r="28" spans="1:11" s="12" customFormat="1" ht="21" customHeight="1" x14ac:dyDescent="0.25">
      <c r="A28" s="161"/>
      <c r="B28" s="163" t="s">
        <v>62</v>
      </c>
      <c r="C28" s="164"/>
      <c r="D28" s="109"/>
      <c r="E28" s="111">
        <f t="shared" si="0"/>
        <v>0</v>
      </c>
      <c r="F28" s="109">
        <f>COUNTIF($D$12:$D$20,"B1")</f>
        <v>0</v>
      </c>
      <c r="G28" s="111">
        <f t="shared" ref="G28:G33" si="1">ROUND(F28/$D$11,2)</f>
        <v>0</v>
      </c>
      <c r="H28" s="58"/>
      <c r="I28" s="58"/>
      <c r="J28" s="58"/>
      <c r="K28" s="16"/>
    </row>
    <row r="29" spans="1:11" s="12" customFormat="1" ht="21" customHeight="1" x14ac:dyDescent="0.25">
      <c r="A29" s="161"/>
      <c r="B29" s="163" t="s">
        <v>63</v>
      </c>
      <c r="C29" s="164"/>
      <c r="D29" s="109"/>
      <c r="E29" s="111">
        <f t="shared" si="0"/>
        <v>0</v>
      </c>
      <c r="F29" s="109">
        <f>COUNTIF($D$12:$D$20,"B2")</f>
        <v>0</v>
      </c>
      <c r="G29" s="111">
        <f t="shared" si="1"/>
        <v>0</v>
      </c>
      <c r="H29" s="58"/>
      <c r="I29" s="58"/>
      <c r="J29" s="58"/>
      <c r="K29" s="16"/>
    </row>
    <row r="30" spans="1:11" s="12" customFormat="1" ht="21" customHeight="1" x14ac:dyDescent="0.25">
      <c r="A30" s="161"/>
      <c r="B30" s="163" t="s">
        <v>64</v>
      </c>
      <c r="C30" s="164"/>
      <c r="D30" s="109"/>
      <c r="E30" s="111">
        <f t="shared" si="0"/>
        <v>0</v>
      </c>
      <c r="F30" s="109">
        <f>COUNTIF($D$12:$D$20,"C1")</f>
        <v>0</v>
      </c>
      <c r="G30" s="111">
        <f t="shared" si="1"/>
        <v>0</v>
      </c>
      <c r="H30" s="58"/>
      <c r="I30" s="58"/>
      <c r="J30" s="58"/>
      <c r="K30" s="16"/>
    </row>
    <row r="31" spans="1:11" s="12" customFormat="1" ht="21" customHeight="1" x14ac:dyDescent="0.25">
      <c r="A31" s="161"/>
      <c r="B31" s="163" t="s">
        <v>65</v>
      </c>
      <c r="C31" s="164"/>
      <c r="D31" s="109"/>
      <c r="E31" s="111">
        <f t="shared" si="0"/>
        <v>0</v>
      </c>
      <c r="F31" s="109">
        <f>COUNTIF($D$12:$D$20,"C2")</f>
        <v>0</v>
      </c>
      <c r="G31" s="111">
        <f t="shared" si="1"/>
        <v>0</v>
      </c>
      <c r="H31" s="58"/>
      <c r="I31" s="58"/>
      <c r="J31" s="58"/>
      <c r="K31" s="16"/>
    </row>
    <row r="32" spans="1:11" s="12" customFormat="1" ht="21" customHeight="1" x14ac:dyDescent="0.25">
      <c r="A32" s="161"/>
      <c r="B32" s="163" t="s">
        <v>66</v>
      </c>
      <c r="C32" s="164"/>
      <c r="D32" s="109"/>
      <c r="E32" s="111">
        <f t="shared" si="0"/>
        <v>0</v>
      </c>
      <c r="F32" s="109">
        <f>COUNTIF($D$12:$D$20,"D")</f>
        <v>0</v>
      </c>
      <c r="G32" s="111">
        <f t="shared" si="1"/>
        <v>0</v>
      </c>
      <c r="H32" s="58"/>
      <c r="I32" s="58"/>
      <c r="J32" s="58"/>
      <c r="K32" s="16"/>
    </row>
    <row r="33" spans="1:11" s="12" customFormat="1" ht="21" customHeight="1" x14ac:dyDescent="0.25">
      <c r="A33" s="161"/>
      <c r="B33" s="163" t="s">
        <v>76</v>
      </c>
      <c r="C33" s="164"/>
      <c r="D33" s="109"/>
      <c r="E33" s="111">
        <f t="shared" si="0"/>
        <v>0</v>
      </c>
      <c r="F33" s="109">
        <f>COUNTIF($D$12:$D$20,"KXL")</f>
        <v>0</v>
      </c>
      <c r="G33" s="111">
        <f t="shared" si="1"/>
        <v>0</v>
      </c>
      <c r="H33" s="58"/>
      <c r="I33" s="58"/>
      <c r="J33" s="58"/>
      <c r="K33" s="16"/>
    </row>
    <row r="34" spans="1:11" s="12" customFormat="1" ht="21" customHeight="1" x14ac:dyDescent="0.25">
      <c r="A34" s="16"/>
      <c r="B34" s="150" t="s">
        <v>17</v>
      </c>
      <c r="C34" s="151"/>
      <c r="D34" s="110">
        <f>SUM(D23:D33)</f>
        <v>1</v>
      </c>
      <c r="E34" s="110"/>
      <c r="F34" s="110">
        <f>SUM(F23:F33)</f>
        <v>9</v>
      </c>
      <c r="G34" s="110"/>
      <c r="H34" s="58"/>
      <c r="I34" s="58"/>
      <c r="J34" s="58"/>
      <c r="K34" s="16"/>
    </row>
    <row r="35" spans="1:11" ht="15.75" x14ac:dyDescent="0.25">
      <c r="A35" s="12"/>
      <c r="B35" s="12"/>
      <c r="C35" s="12"/>
      <c r="D35" s="12"/>
      <c r="E35" s="12"/>
      <c r="F35" s="12"/>
      <c r="G35" s="12"/>
      <c r="H35" s="12"/>
      <c r="I35" s="12"/>
      <c r="J35" s="12"/>
    </row>
    <row r="36" spans="1:11" ht="97.5" customHeight="1" x14ac:dyDescent="0.25">
      <c r="A36" s="148" t="s">
        <v>72</v>
      </c>
      <c r="B36" s="149"/>
      <c r="C36" s="149"/>
      <c r="D36" s="149"/>
      <c r="E36" s="149"/>
      <c r="F36" s="149"/>
      <c r="G36" s="149"/>
      <c r="H36" s="149"/>
      <c r="I36" s="149"/>
      <c r="J36" s="149"/>
    </row>
    <row r="37" spans="1:11" ht="16.5" x14ac:dyDescent="0.25">
      <c r="A37" s="12"/>
      <c r="B37" s="12"/>
      <c r="C37" s="12"/>
      <c r="D37" s="12"/>
      <c r="E37" s="12"/>
      <c r="F37" s="129" t="s">
        <v>156</v>
      </c>
      <c r="G37" s="129"/>
      <c r="H37" s="129"/>
      <c r="I37" s="129"/>
      <c r="J37" s="129"/>
    </row>
    <row r="38" spans="1:11" ht="16.5" x14ac:dyDescent="0.25">
      <c r="A38" s="12"/>
      <c r="B38" s="12"/>
      <c r="C38" s="12"/>
      <c r="D38" s="12"/>
      <c r="E38" s="12"/>
      <c r="F38" s="130" t="s">
        <v>7</v>
      </c>
      <c r="G38" s="130"/>
      <c r="H38" s="130"/>
      <c r="I38" s="130"/>
      <c r="J38" s="130"/>
    </row>
    <row r="39" spans="1:11" ht="16.5" x14ac:dyDescent="0.25">
      <c r="F39" s="95"/>
      <c r="G39" s="95"/>
      <c r="H39" s="95"/>
      <c r="I39" s="95"/>
      <c r="J39" s="95"/>
    </row>
    <row r="40" spans="1:11" ht="16.5" x14ac:dyDescent="0.25">
      <c r="F40" s="95"/>
      <c r="G40" s="95"/>
      <c r="H40" s="95"/>
      <c r="I40" s="95"/>
      <c r="J40" s="95"/>
    </row>
    <row r="41" spans="1:11" ht="16.5" x14ac:dyDescent="0.25">
      <c r="F41" s="95"/>
      <c r="G41" s="95"/>
      <c r="H41" s="95"/>
      <c r="I41" s="95"/>
      <c r="J41" s="95"/>
    </row>
    <row r="42" spans="1:11" ht="16.5" x14ac:dyDescent="0.25">
      <c r="F42" s="96"/>
      <c r="G42" s="96"/>
      <c r="H42" s="96"/>
      <c r="I42" s="96"/>
      <c r="J42" s="96"/>
    </row>
    <row r="43" spans="1:11" ht="16.5" customHeight="1" x14ac:dyDescent="0.25">
      <c r="F43" s="130" t="s">
        <v>79</v>
      </c>
      <c r="G43" s="130"/>
      <c r="H43" s="130"/>
      <c r="I43" s="130"/>
      <c r="J43" s="130"/>
    </row>
  </sheetData>
  <mergeCells count="32">
    <mergeCell ref="A21:A33"/>
    <mergeCell ref="F21:G21"/>
    <mergeCell ref="D21:E21"/>
    <mergeCell ref="B32:C32"/>
    <mergeCell ref="B23:C23"/>
    <mergeCell ref="B24:C24"/>
    <mergeCell ref="B25:C25"/>
    <mergeCell ref="B26:C26"/>
    <mergeCell ref="B27:C27"/>
    <mergeCell ref="B28:C28"/>
    <mergeCell ref="B29:C29"/>
    <mergeCell ref="B30:C30"/>
    <mergeCell ref="B21:C22"/>
    <mergeCell ref="B31:C31"/>
    <mergeCell ref="B33:C33"/>
    <mergeCell ref="A1:E1"/>
    <mergeCell ref="A2:E2"/>
    <mergeCell ref="A3:E3"/>
    <mergeCell ref="A5:J5"/>
    <mergeCell ref="A6:A7"/>
    <mergeCell ref="B6:B7"/>
    <mergeCell ref="C6:C7"/>
    <mergeCell ref="F1:J1"/>
    <mergeCell ref="F2:J2"/>
    <mergeCell ref="H6:H7"/>
    <mergeCell ref="D6:G6"/>
    <mergeCell ref="I6:J6"/>
    <mergeCell ref="F43:J43"/>
    <mergeCell ref="F37:J37"/>
    <mergeCell ref="F38:J38"/>
    <mergeCell ref="A36:J36"/>
    <mergeCell ref="B34:C34"/>
  </mergeCells>
  <pageMargins left="1.1811024E-2" right="0" top="0" bottom="0" header="0.31496062992126" footer="0.31496062992126"/>
  <pageSetup paperSize="9" scale="94"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3 '!Print_Area</vt:lpstr>
      <vt:lpstr>'Mau 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Thoa-KT</cp:lastModifiedBy>
  <cp:lastPrinted>2025-09-24T02:51:09Z</cp:lastPrinted>
  <dcterms:created xsi:type="dcterms:W3CDTF">2020-11-20T02:18:37Z</dcterms:created>
  <dcterms:modified xsi:type="dcterms:W3CDTF">2025-09-24T02:52:06Z</dcterms:modified>
</cp:coreProperties>
</file>