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4925" windowHeight="7275" activeTab="2"/>
  </bookViews>
  <sheets>
    <sheet name="Mau 1" sheetId="3" r:id="rId1"/>
    <sheet name="Mau 2" sheetId="6" r:id="rId2"/>
    <sheet name="Mau 3 " sheetId="7" r:id="rId3"/>
  </sheets>
  <definedNames>
    <definedName name="_xlnm.Print_Titles" localSheetId="0">'Mau 1'!$5:$5</definedName>
    <definedName name="_xlnm.Print_Titles" localSheetId="2">'Mau 3 '!$7:$8</definedName>
  </definedNames>
  <calcPr calcId="145621"/>
</workbook>
</file>

<file path=xl/calcChain.xml><?xml version="1.0" encoding="utf-8"?>
<calcChain xmlns="http://schemas.openxmlformats.org/spreadsheetml/2006/main">
  <c r="S13" i="6" l="1"/>
  <c r="S14" i="6"/>
  <c r="F19" i="7" l="1"/>
  <c r="G19" i="7" s="1"/>
  <c r="F28" i="7"/>
  <c r="G28" i="7" s="1"/>
  <c r="D28" i="7"/>
  <c r="E28" i="7" s="1"/>
  <c r="F27" i="7"/>
  <c r="G27" i="7" s="1"/>
  <c r="D27" i="7"/>
  <c r="E27" i="7" s="1"/>
  <c r="F26" i="7"/>
  <c r="G26" i="7" s="1"/>
  <c r="D26" i="7"/>
  <c r="E26" i="7" s="1"/>
  <c r="F25" i="7"/>
  <c r="G25" i="7" s="1"/>
  <c r="D25" i="7"/>
  <c r="E25" i="7" s="1"/>
  <c r="F24" i="7"/>
  <c r="G24" i="7" s="1"/>
  <c r="D24" i="7"/>
  <c r="E24" i="7" s="1"/>
  <c r="F23" i="7"/>
  <c r="G23" i="7" s="1"/>
  <c r="D23" i="7"/>
  <c r="E23" i="7" s="1"/>
  <c r="F22" i="7"/>
  <c r="G22" i="7" s="1"/>
  <c r="D22" i="7"/>
  <c r="E22" i="7" s="1"/>
  <c r="F21" i="7"/>
  <c r="G21" i="7" s="1"/>
  <c r="D21" i="7"/>
  <c r="E21" i="7" s="1"/>
  <c r="F20" i="7"/>
  <c r="G20" i="7" s="1"/>
  <c r="D20" i="7"/>
  <c r="E20" i="7" s="1"/>
  <c r="D19" i="7"/>
  <c r="E19" i="7" s="1"/>
  <c r="F18" i="7"/>
  <c r="D18" i="7"/>
  <c r="F29" i="7" l="1"/>
  <c r="D29" i="7"/>
  <c r="E18" i="7"/>
  <c r="G18" i="7"/>
  <c r="AD14" i="6" l="1"/>
  <c r="AD13" i="6" l="1"/>
  <c r="AD11" i="6" l="1"/>
  <c r="S11" i="6"/>
</calcChain>
</file>

<file path=xl/comments1.xml><?xml version="1.0" encoding="utf-8"?>
<comments xmlns="http://schemas.openxmlformats.org/spreadsheetml/2006/main">
  <authors>
    <author>Anh Phuong</author>
  </authors>
  <commentList>
    <comment ref="D10" authorId="0">
      <text>
        <r>
          <rPr>
            <b/>
            <sz val="9"/>
            <color indexed="81"/>
            <rFont val="Tahoma"/>
            <family val="2"/>
          </rPr>
          <t>Anh Phuong:</t>
        </r>
        <r>
          <rPr>
            <sz val="9"/>
            <color indexed="81"/>
            <rFont val="Tahoma"/>
            <family val="2"/>
          </rPr>
          <t xml:space="preserve">
Số lượng CBQL (gồm Trưởng, Phó đơn vị)</t>
        </r>
      </text>
    </comment>
    <comment ref="D12" author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<sst xmlns="http://schemas.openxmlformats.org/spreadsheetml/2006/main" count="198" uniqueCount="116">
  <si>
    <t>01</t>
  </si>
  <si>
    <t>02</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</si>
  <si>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</si>
  <si>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</si>
  <si>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</si>
  <si>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</si>
  <si>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</si>
  <si>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</si>
  <si>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</si>
  <si>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</si>
  <si>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</si>
  <si>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</si>
  <si>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</si>
  <si>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</si>
  <si>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</si>
  <si>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</si>
  <si>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</si>
  <si>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</si>
  <si>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</si>
  <si>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</si>
  <si>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</si>
  <si>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</si>
  <si>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</si>
  <si>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</si>
  <si>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</si>
  <si>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</si>
  <si>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</si>
  <si>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</si>
  <si>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</si>
  <si>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</si>
  <si>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</si>
  <si>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</si>
  <si>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</si>
  <si>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</si>
  <si>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</si>
  <si>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</si>
  <si>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</si>
  <si>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</si>
  <si>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</si>
  <si>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</si>
  <si>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</si>
  <si>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</si>
  <si>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</si>
  <si>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</si>
  <si>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</si>
  <si>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</si>
  <si>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</si>
  <si>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</si>
  <si>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</si>
  <si>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</si>
  <si>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</si>
  <si>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</si>
  <si>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</si>
  <si>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</si>
  <si>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</si>
  <si>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</si>
  <si>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</si>
  <si>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</si>
  <si>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</si>
  <si>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</si>
  <si>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</si>
  <si>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</si>
  <si>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</si>
  <si>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</si>
  <si>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</si>
  <si>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</si>
  <si>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</si>
  <si>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</si>
  <si>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</si>
  <si>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</si>
  <si>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</si>
  <si>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</si>
  <si>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</si>
  <si>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</si>
  <si>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</si>
  <si>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</si>
  <si>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</si>
  <si>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ĐƠN VỊ: TRUNG TÂM Y TẾ</t>
    </r>
  </si>
  <si>
    <t>Trang Thị Xuân Uyên</t>
  </si>
  <si>
    <t>ĐƠN VỊ: TRUNG TÂM Y TẾ</t>
  </si>
  <si>
    <t>Bùi Thị Lan Anh</t>
  </si>
  <si>
    <t>II. Nhân viên</t>
  </si>
  <si>
    <t>Lê Thị Huyền</t>
  </si>
  <si>
    <t>II. Giảng viên/nhân viên</t>
  </si>
  <si>
    <t>C Uyên, Huyền, Lan Anh</t>
  </si>
  <si>
    <t>A1</t>
  </si>
  <si>
    <t>Đã hoàn thành</t>
  </si>
  <si>
    <t>Đang thực hiện</t>
  </si>
  <si>
    <t>A2</t>
  </si>
  <si>
    <t xml:space="preserve">Đã hoàn thành  </t>
  </si>
  <si>
    <t>Liên hệ Bảo hiểm xã hội Thành phố Hồ Chí Minh cập nhật xã , phường mới sau sáp nhập tỉnh để làm Bảo hiểm Y tế cho sinh viên. Do phần mềm BHYT BKAV chưa cập nhật lên hệ thống không gửi được file Ecel đi mua thẻ BHYT cho sinh viên.</t>
  </si>
  <si>
    <t>DANH SÁCH XẾP LOẠI THI ĐUA THÁNG 9/2025</t>
  </si>
  <si>
    <t>THỐNG KÊ CHI TIẾT KHỐI LƯỢNG CÔNG VIỆC THỰC HIỆN THÁNG 9/2025</t>
  </si>
  <si>
    <t>BẢNG TỔNG HỢP CÔNG VIỆC ĐỘT XUẤT ĐÃ THỰC HIỆN THÁNG 9/2025</t>
  </si>
  <si>
    <t>Thành phố Hồ Chí Minh, ngày 17 tháng 9 năm 2025</t>
  </si>
  <si>
    <t>TPHCM, ngày 17 tháng  9 năm 2025</t>
  </si>
  <si>
    <t>TPHCM, ngày 17 tháng 9 năm 2025</t>
  </si>
  <si>
    <t>Kiểm tra vệ sinh an toàn thực phẩm, giấy phép kinh doanh, giấy khám sức khỏe nhân viên căn tin.</t>
  </si>
  <si>
    <t>C Uyên, Lan Anh</t>
  </si>
  <si>
    <t>10,12,16/9/2025</t>
  </si>
  <si>
    <t>Liên hệ sinh viên mới nhập học chưa tư vấn BHYT đóng thêm phí mua BHYT 3 tháng cuối năm 2025 để không làm gián đoạn thẻ BHYT làm mất quyền lợi 5 năm liên tục.</t>
  </si>
  <si>
    <t>Liên hệ sinh viên bổ sung thông tin tỉnh thành mới sau sáp nhập vào phần mềm BKAV</t>
  </si>
  <si>
    <t>Từ 5/9/2025</t>
  </si>
  <si>
    <t>Liên hệ BHXH TP. HCM giảm thẻ BHYT của sinh viên có thẻ thuộc đối tượng khác do đi làm ở doanh nghiệp</t>
  </si>
  <si>
    <t>Liên hệ sinh viên cung cấp hình ảnh căn cước công dân, thông tin phụ lục gia đình gửi BHXH cấp thẻ BHYT do không có mã số BHXH</t>
  </si>
  <si>
    <t xml:space="preserve">Thực hiện công tác của trường sáp nhập Trung tâm Y tế vào Phòng Thanh tra giáo dục - Công tác sinh viên: </t>
  </si>
  <si>
    <t>28,29/8/2025; 12,16/9/2025</t>
  </si>
  <si>
    <t>Đã thực hiện</t>
  </si>
  <si>
    <t>Từ 05/9/2025</t>
  </si>
  <si>
    <t>10,11,12,13,15</t>
  </si>
  <si>
    <t>Từ 28,29/8/2025</t>
  </si>
  <si>
    <t>Liên hệ Bảo hiểm xã hội Thành phố Hồ Chí Minh cập nhật xã , phường mới sau sáp nhập tỉnh để làm Bảo hiểm Y tế cho sinh viên. Chuẩn bị hồ sơ Thực hiện công tác của trường sáp nhập Trung tâm Y tế vào Phòng Thanh tra giáo dục - Công tác sinh viên. Đưa giảng viên, sinh viên bị chóng mặt, khó thở, nhức đâu đi cấp cứu tại Bệnh viện Thống Nhất</t>
  </si>
  <si>
    <t>10, 11/9/2025</t>
  </si>
  <si>
    <t>Đưa giảng viên, sinh viên bị chóng mặt, khó thở đi cấp cứu tại bệnh viện Thống Nhất</t>
  </si>
  <si>
    <t>Liên hệ sinh viên mới nhập học chưa tư vấn BHYT đóng thêm phí mua BHYT 3 tháng cuối năm 2025 để không làm gián đoạn thẻ BHYT làm mất quyền lợi 5 năm liên tục. Đưa  sinh viên bị chóng mặt, khó thở đi cấp cứu tại bệnh viện Thống Nhất. Kiểm tra vệ sinh an toàn thực phẩm, giấy phép kinh doanh, giấy khám sức khỏe nhân viên căn tin.</t>
  </si>
  <si>
    <t>Liên hệ sinh viên cung cấp hình ảnh căn cước công dân, thông tin phụ lục gia đình gửi BHXH cấp thẻ BHYT do không có mã số BHXH. Liên hệ BHXH TP. HCM giảm thẻ BHYT của sinh viên có thẻ thuộc đối tượng khác do đi làm ở doanh nghiệp. Đưa  sinh viên bị chóng mặt, khó thở đi cấp cứu tại bệnh viện Thống Nhất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</si>
</sst>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u/>
      <sz val="11"/>
      <color theme="10"/>
      <name val="Calibri"/>
      <family val="2"/>
      <scheme val="minor"/>
    </font>
    <font>
      <b/>
      <sz val="14"/>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4">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xf numFmtId="0" fontId="32" fillId="0" borderId="0" applyNumberFormat="0" applyFill="0" applyBorder="0" applyAlignment="0" applyProtection="0"/>
  </cellStyleXfs>
  <cellXfs count="13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Border="1" applyAlignment="1">
      <alignment horizontal="left" vertical="center"/>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8" fillId="0" borderId="1" xfId="1" applyFont="1" applyFill="1" applyBorder="1" applyAlignment="1">
      <alignment horizontal="center" vertical="center"/>
    </xf>
    <xf numFmtId="14" fontId="8" fillId="0" borderId="1" xfId="1" applyNumberFormat="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8" fillId="0" borderId="1" xfId="73" applyFont="1" applyBorder="1" applyAlignment="1">
      <alignment wrapText="1"/>
    </xf>
    <xf numFmtId="0" fontId="2" fillId="0" borderId="1" xfId="0" applyFont="1" applyBorder="1" applyAlignment="1">
      <alignment horizontal="left" vertical="center" wrapText="1"/>
    </xf>
    <xf numFmtId="0" fontId="20" fillId="0" borderId="1" xfId="0" applyFont="1" applyBorder="1" applyAlignment="1">
      <alignment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wrapText="1"/>
    </xf>
    <xf numFmtId="0" fontId="19" fillId="0" borderId="0" xfId="1" applyFont="1" applyFill="1" applyAlignment="1">
      <alignment horizontal="center" vertical="center"/>
    </xf>
    <xf numFmtId="0" fontId="3" fillId="0" borderId="0" xfId="1" applyFont="1" applyFill="1" applyAlignment="1">
      <alignment horizontal="center" vertical="top"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33"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quotePrefix="1" applyFont="1" applyAlignment="1">
      <alignment horizontal="left"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5" fillId="0" borderId="0" xfId="0" applyFont="1" applyAlignment="1">
      <alignment horizontal="center"/>
    </xf>
  </cellXfs>
  <cellStyles count="74">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Hyperlink" xfId="73" builtinId="8"/>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111919</xdr:colOff>
      <xdr:row>1</xdr:row>
      <xdr:rowOff>52387</xdr:rowOff>
    </xdr:from>
    <xdr:to>
      <xdr:col>1</xdr:col>
      <xdr:colOff>1312069</xdr:colOff>
      <xdr:row>1</xdr:row>
      <xdr:rowOff>52387</xdr:rowOff>
    </xdr:to>
    <xdr:cxnSp macro="">
      <xdr:nvCxnSpPr>
        <xdr:cNvPr id="4" name="Straight Connector 3"/>
        <xdr:cNvCxnSpPr/>
      </xdr:nvCxnSpPr>
      <xdr:spPr>
        <a:xfrm>
          <a:off x="981075"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959644</xdr:colOff>
      <xdr:row>0</xdr:row>
      <xdr:rowOff>431006</xdr:rowOff>
    </xdr:from>
    <xdr:to>
      <xdr:col>5</xdr:col>
      <xdr:colOff>1307306</xdr:colOff>
      <xdr:row>0</xdr:row>
      <xdr:rowOff>431006</xdr:rowOff>
    </xdr:to>
    <xdr:cxnSp macro="">
      <xdr:nvCxnSpPr>
        <xdr:cNvPr id="6" name="Straight Connector 5"/>
        <xdr:cNvCxnSpPr/>
      </xdr:nvCxnSpPr>
      <xdr:spPr>
        <a:xfrm>
          <a:off x="6936582" y="431006"/>
          <a:ext cx="16692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1185087</xdr:colOff>
      <xdr:row>3</xdr:row>
      <xdr:rowOff>50003</xdr:rowOff>
    </xdr:from>
    <xdr:to>
      <xdr:col>2</xdr:col>
      <xdr:colOff>753139</xdr:colOff>
      <xdr:row>3</xdr:row>
      <xdr:rowOff>50003</xdr:rowOff>
    </xdr:to>
    <xdr:cxnSp macro="">
      <xdr:nvCxnSpPr>
        <xdr:cNvPr id="2" name="Straight Connector 1"/>
        <xdr:cNvCxnSpPr/>
      </xdr:nvCxnSpPr>
      <xdr:spPr>
        <a:xfrm>
          <a:off x="1594884" y="648084"/>
          <a:ext cx="99680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167685</xdr:colOff>
      <xdr:row>2</xdr:row>
      <xdr:rowOff>19050</xdr:rowOff>
    </xdr:from>
    <xdr:to>
      <xdr:col>9</xdr:col>
      <xdr:colOff>708837</xdr:colOff>
      <xdr:row>2</xdr:row>
      <xdr:rowOff>19050</xdr:rowOff>
    </xdr:to>
    <xdr:cxnSp macro="">
      <xdr:nvCxnSpPr>
        <xdr:cNvPr id="3" name="Straight Connector 2"/>
        <xdr:cNvCxnSpPr/>
      </xdr:nvCxnSpPr>
      <xdr:spPr>
        <a:xfrm>
          <a:off x="5938063" y="417771"/>
          <a:ext cx="19145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topLeftCell="A14" zoomScale="80" zoomScaleNormal="80" workbookViewId="0">
      <selection activeCell="B17" sqref="B17"/>
    </sheetView>
  </sheetViews>
  <sheetFormatPr defaultRowHeight="15" x14ac:dyDescent="0.25"/>
  <cols>
    <col min="1" max="1" width="13.7109375" style="28" customWidth="1"/>
    <col min="2" max="2" width="40" style="28" customWidth="1"/>
    <col min="3" max="3" width="11.85546875" style="28" customWidth="1"/>
    <col min="4" max="4" width="27.28515625" style="28" customWidth="1"/>
    <col min="5" max="5" width="21.5703125" style="28" customWidth="1"/>
    <col min="6" max="6" width="22" style="28" customWidth="1"/>
    <col min="7" max="7" width="9.85546875" style="28" customWidth="1"/>
    <col min="8" max="8" width="7.5703125" style="28" customWidth="1"/>
    <col min="9" max="16384" width="9.140625" style="28"/>
  </cols>
  <sheetData>
    <row r="1" spans="1:8" ht="46.5" customHeight="1" x14ac:dyDescent="0.25">
      <c r="A1" s="90" t="s">
        <v>77</v>
      </c>
      <c r="B1" s="90"/>
      <c r="C1" s="44"/>
      <c r="D1" s="44"/>
      <c r="E1" s="94" t="s">
        <v>21</v>
      </c>
      <c r="F1" s="94"/>
      <c r="G1" s="94"/>
      <c r="H1" s="27"/>
    </row>
    <row r="2" spans="1:8" ht="19.5" customHeight="1" x14ac:dyDescent="0.25">
      <c r="A2" s="33"/>
      <c r="B2" s="33"/>
      <c r="C2" s="44"/>
      <c r="D2" s="44"/>
      <c r="E2" s="42"/>
      <c r="F2" s="26"/>
      <c r="G2" s="39" t="s">
        <v>15</v>
      </c>
      <c r="H2" s="27"/>
    </row>
    <row r="3" spans="1:8" ht="44.25" customHeight="1" x14ac:dyDescent="0.25">
      <c r="A3" s="92" t="s">
        <v>93</v>
      </c>
      <c r="B3" s="93"/>
      <c r="C3" s="93"/>
      <c r="D3" s="93"/>
      <c r="E3" s="93"/>
      <c r="F3" s="93"/>
      <c r="G3" s="93"/>
      <c r="H3" s="29"/>
    </row>
    <row r="4" spans="1:8" s="31" customFormat="1" ht="4.5" customHeight="1" x14ac:dyDescent="0.25">
      <c r="A4" s="30"/>
      <c r="B4" s="30"/>
      <c r="C4" s="30"/>
      <c r="D4" s="30"/>
      <c r="E4" s="30"/>
      <c r="F4" s="30"/>
      <c r="G4" s="30"/>
      <c r="H4" s="30"/>
    </row>
    <row r="5" spans="1:8" s="31" customFormat="1" ht="75.75" customHeight="1" x14ac:dyDescent="0.25">
      <c r="A5" s="47" t="s">
        <v>2</v>
      </c>
      <c r="B5" s="45" t="s">
        <v>20</v>
      </c>
      <c r="C5" s="45" t="s">
        <v>33</v>
      </c>
      <c r="D5" s="45" t="s">
        <v>34</v>
      </c>
      <c r="E5" s="45" t="s">
        <v>19</v>
      </c>
      <c r="F5" s="45" t="s">
        <v>35</v>
      </c>
      <c r="G5" s="14" t="s">
        <v>3</v>
      </c>
      <c r="H5" s="30"/>
    </row>
    <row r="6" spans="1:8" s="31" customFormat="1" ht="27" customHeight="1" x14ac:dyDescent="0.25">
      <c r="A6" s="47" t="s">
        <v>17</v>
      </c>
      <c r="B6" s="48" t="s">
        <v>71</v>
      </c>
      <c r="C6" s="48"/>
      <c r="D6" s="48"/>
      <c r="E6" s="48"/>
      <c r="F6" s="14"/>
      <c r="G6" s="14"/>
      <c r="H6" s="30"/>
    </row>
    <row r="7" spans="1:8" s="31" customFormat="1" ht="148.5" customHeight="1" x14ac:dyDescent="0.3">
      <c r="A7" s="49" t="s">
        <v>27</v>
      </c>
      <c r="B7" s="87" t="s">
        <v>90</v>
      </c>
      <c r="C7" s="81">
        <v>3</v>
      </c>
      <c r="D7" s="49" t="s">
        <v>84</v>
      </c>
      <c r="E7" s="82" t="s">
        <v>108</v>
      </c>
      <c r="F7" s="83" t="s">
        <v>87</v>
      </c>
      <c r="G7" s="50"/>
      <c r="H7" s="30"/>
    </row>
    <row r="8" spans="1:8" s="31" customFormat="1" ht="76.5" customHeight="1" x14ac:dyDescent="0.3">
      <c r="A8" s="49" t="s">
        <v>28</v>
      </c>
      <c r="B8" s="87" t="s">
        <v>105</v>
      </c>
      <c r="C8" s="81">
        <v>3</v>
      </c>
      <c r="D8" s="49" t="s">
        <v>84</v>
      </c>
      <c r="E8" s="83" t="s">
        <v>109</v>
      </c>
      <c r="F8" s="83" t="s">
        <v>107</v>
      </c>
      <c r="G8" s="50"/>
      <c r="H8" s="30"/>
    </row>
    <row r="9" spans="1:8" s="31" customFormat="1" ht="65.25" hidden="1" customHeight="1" x14ac:dyDescent="0.3">
      <c r="A9" s="49" t="s">
        <v>29</v>
      </c>
      <c r="B9" s="87"/>
      <c r="C9" s="81">
        <v>3</v>
      </c>
      <c r="D9" s="49" t="s">
        <v>84</v>
      </c>
      <c r="E9" s="82"/>
      <c r="F9" s="83" t="s">
        <v>86</v>
      </c>
      <c r="G9" s="50"/>
      <c r="H9" s="30"/>
    </row>
    <row r="10" spans="1:8" s="31" customFormat="1" ht="32.25" hidden="1" customHeight="1" x14ac:dyDescent="0.25">
      <c r="A10" s="49" t="s">
        <v>36</v>
      </c>
      <c r="B10" s="49"/>
      <c r="C10" s="49"/>
      <c r="D10" s="49"/>
      <c r="E10" s="49"/>
      <c r="F10" s="50"/>
      <c r="G10" s="50"/>
      <c r="H10" s="30"/>
    </row>
    <row r="11" spans="1:8" s="31" customFormat="1" ht="27" customHeight="1" x14ac:dyDescent="0.25">
      <c r="A11" s="51" t="s">
        <v>18</v>
      </c>
      <c r="B11" s="52" t="s">
        <v>72</v>
      </c>
      <c r="C11" s="52"/>
      <c r="D11" s="52"/>
      <c r="E11" s="52"/>
      <c r="F11" s="50"/>
      <c r="G11" s="50"/>
      <c r="H11" s="30"/>
    </row>
    <row r="12" spans="1:8" s="31" customFormat="1" ht="73.5" customHeight="1" x14ac:dyDescent="0.25">
      <c r="A12" s="49" t="s">
        <v>27</v>
      </c>
      <c r="B12" s="49" t="s">
        <v>104</v>
      </c>
      <c r="C12" s="81">
        <v>1</v>
      </c>
      <c r="D12" s="49" t="s">
        <v>84</v>
      </c>
      <c r="E12" s="82" t="s">
        <v>106</v>
      </c>
      <c r="F12" s="83" t="s">
        <v>107</v>
      </c>
      <c r="G12" s="50"/>
      <c r="H12" s="30"/>
    </row>
    <row r="13" spans="1:8" s="31" customFormat="1" ht="57" customHeight="1" x14ac:dyDescent="0.25">
      <c r="A13" s="49" t="s">
        <v>28</v>
      </c>
      <c r="B13" s="49" t="s">
        <v>103</v>
      </c>
      <c r="C13" s="81">
        <v>3</v>
      </c>
      <c r="D13" s="49" t="s">
        <v>84</v>
      </c>
      <c r="E13" s="82">
        <v>45897</v>
      </c>
      <c r="F13" s="83" t="s">
        <v>86</v>
      </c>
      <c r="G13" s="50"/>
      <c r="H13" s="30"/>
    </row>
    <row r="14" spans="1:8" s="31" customFormat="1" ht="69" customHeight="1" x14ac:dyDescent="0.25">
      <c r="A14" s="49" t="s">
        <v>29</v>
      </c>
      <c r="B14" s="49" t="s">
        <v>97</v>
      </c>
      <c r="C14" s="81">
        <v>2</v>
      </c>
      <c r="D14" s="49" t="s">
        <v>98</v>
      </c>
      <c r="E14" s="82" t="s">
        <v>99</v>
      </c>
      <c r="F14" s="83" t="s">
        <v>89</v>
      </c>
      <c r="G14" s="50"/>
      <c r="H14" s="30"/>
    </row>
    <row r="15" spans="1:8" s="31" customFormat="1" ht="106.5" customHeight="1" x14ac:dyDescent="0.25">
      <c r="A15" s="49" t="s">
        <v>36</v>
      </c>
      <c r="B15" s="49" t="s">
        <v>100</v>
      </c>
      <c r="C15" s="81">
        <v>3</v>
      </c>
      <c r="D15" s="49" t="s">
        <v>84</v>
      </c>
      <c r="E15" s="82" t="s">
        <v>102</v>
      </c>
      <c r="F15" s="83" t="s">
        <v>87</v>
      </c>
      <c r="G15" s="50"/>
      <c r="H15" s="30"/>
    </row>
    <row r="16" spans="1:8" s="31" customFormat="1" ht="85.5" customHeight="1" x14ac:dyDescent="0.25">
      <c r="A16" s="49" t="s">
        <v>38</v>
      </c>
      <c r="B16" s="49" t="s">
        <v>101</v>
      </c>
      <c r="C16" s="81">
        <v>3</v>
      </c>
      <c r="D16" s="49" t="s">
        <v>84</v>
      </c>
      <c r="E16" s="82" t="s">
        <v>110</v>
      </c>
      <c r="F16" s="83" t="s">
        <v>87</v>
      </c>
      <c r="G16" s="50"/>
      <c r="H16" s="30"/>
    </row>
    <row r="17" spans="1:8" s="31" customFormat="1" ht="69" customHeight="1" x14ac:dyDescent="0.25">
      <c r="A17" s="49" t="s">
        <v>39</v>
      </c>
      <c r="B17" s="49" t="s">
        <v>113</v>
      </c>
      <c r="C17" s="81">
        <v>3</v>
      </c>
      <c r="D17" s="49" t="s">
        <v>84</v>
      </c>
      <c r="E17" s="82" t="s">
        <v>112</v>
      </c>
      <c r="F17" s="83" t="s">
        <v>107</v>
      </c>
      <c r="G17" s="50"/>
      <c r="H17" s="30"/>
    </row>
    <row r="18" spans="1:8" s="31" customFormat="1" ht="106.5" hidden="1" customHeight="1" x14ac:dyDescent="0.25">
      <c r="A18" s="49"/>
      <c r="B18" s="49"/>
      <c r="C18" s="81"/>
      <c r="D18" s="49"/>
      <c r="E18" s="82"/>
      <c r="F18" s="83"/>
      <c r="G18" s="50"/>
      <c r="H18" s="30"/>
    </row>
    <row r="19" spans="1:8" s="31" customFormat="1" ht="21.75" hidden="1" customHeight="1" x14ac:dyDescent="0.25">
      <c r="A19" s="49" t="s">
        <v>38</v>
      </c>
      <c r="B19" s="85"/>
      <c r="C19" s="81"/>
      <c r="D19" s="49"/>
      <c r="E19" s="82"/>
      <c r="F19" s="83"/>
      <c r="G19" s="50"/>
      <c r="H19" s="30"/>
    </row>
    <row r="20" spans="1:8" s="31" customFormat="1" ht="103.5" customHeight="1" x14ac:dyDescent="0.25">
      <c r="A20" s="91" t="s">
        <v>73</v>
      </c>
      <c r="B20" s="91"/>
      <c r="C20" s="91"/>
      <c r="D20" s="91"/>
      <c r="E20" s="91"/>
      <c r="F20" s="91"/>
      <c r="G20" s="91"/>
      <c r="H20" s="30"/>
    </row>
    <row r="21" spans="1:8" s="31" customFormat="1" ht="31.5" customHeight="1" x14ac:dyDescent="0.25">
      <c r="A21" s="30"/>
      <c r="B21" s="30"/>
      <c r="C21" s="30"/>
      <c r="D21" s="95" t="s">
        <v>94</v>
      </c>
      <c r="E21" s="95"/>
      <c r="F21" s="95"/>
      <c r="G21" s="95"/>
      <c r="H21" s="30"/>
    </row>
    <row r="22" spans="1:8" s="31" customFormat="1" ht="20.100000000000001" customHeight="1" x14ac:dyDescent="0.25">
      <c r="A22" s="30"/>
      <c r="B22" s="30"/>
      <c r="C22" s="30"/>
      <c r="D22" s="30"/>
      <c r="E22" s="89" t="s">
        <v>4</v>
      </c>
      <c r="F22" s="89"/>
      <c r="G22" s="89"/>
      <c r="H22" s="30"/>
    </row>
    <row r="23" spans="1:8" s="31" customFormat="1" ht="20.100000000000001" customHeight="1" x14ac:dyDescent="0.25">
      <c r="A23" s="30"/>
      <c r="B23" s="30"/>
      <c r="C23" s="30"/>
      <c r="D23" s="30"/>
      <c r="E23" s="30"/>
      <c r="F23" s="30"/>
      <c r="G23" s="30"/>
      <c r="H23" s="30"/>
    </row>
    <row r="24" spans="1:8" s="31" customFormat="1" ht="20.100000000000001" customHeight="1" x14ac:dyDescent="0.25">
      <c r="A24" s="30"/>
      <c r="B24" s="30"/>
      <c r="C24" s="30"/>
      <c r="D24" s="30"/>
      <c r="E24" s="30"/>
      <c r="F24" s="30"/>
      <c r="G24" s="30"/>
      <c r="H24" s="30"/>
    </row>
    <row r="25" spans="1:8" s="31" customFormat="1" ht="20.100000000000001" customHeight="1" x14ac:dyDescent="0.25">
      <c r="A25" s="32"/>
      <c r="B25" s="32"/>
      <c r="C25" s="32"/>
      <c r="D25" s="32"/>
      <c r="E25" s="32"/>
      <c r="F25" s="32"/>
      <c r="G25" s="32"/>
      <c r="H25" s="32"/>
    </row>
    <row r="26" spans="1:8" s="31" customFormat="1" ht="18.75" x14ac:dyDescent="0.25">
      <c r="A26" s="32"/>
      <c r="B26" s="32"/>
      <c r="C26" s="32"/>
      <c r="D26" s="32"/>
      <c r="E26" s="88" t="s">
        <v>78</v>
      </c>
      <c r="F26" s="88"/>
      <c r="G26" s="88"/>
      <c r="H26" s="32"/>
    </row>
  </sheetData>
  <mergeCells count="7">
    <mergeCell ref="E26:G26"/>
    <mergeCell ref="E22:G22"/>
    <mergeCell ref="A1:B1"/>
    <mergeCell ref="A20:G20"/>
    <mergeCell ref="A3:G3"/>
    <mergeCell ref="E1:G1"/>
    <mergeCell ref="D21:G21"/>
  </mergeCells>
  <printOptions horizontalCentered="1"/>
  <pageMargins left="0.18" right="7.0000000000000007E-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3"/>
  <sheetViews>
    <sheetView zoomScale="80" zoomScaleNormal="80" workbookViewId="0">
      <selection activeCell="X14" sqref="X14:Y14"/>
    </sheetView>
  </sheetViews>
  <sheetFormatPr defaultRowHeight="15" x14ac:dyDescent="0.25"/>
  <cols>
    <col min="1" max="1" width="5.28515625" customWidth="1"/>
    <col min="2" max="2" width="22.42578125" customWidth="1"/>
    <col min="3" max="3" width="12.5703125" customWidth="1"/>
    <col min="4" max="5" width="10.28515625" style="2" customWidth="1"/>
    <col min="6" max="18" width="10.28515625" style="2" hidden="1" customWidth="1"/>
    <col min="19" max="19" width="10.28515625" style="2" customWidth="1"/>
    <col min="20" max="21" width="9" style="2" customWidth="1"/>
    <col min="22" max="22" width="8.5703125" style="2" customWidth="1"/>
    <col min="23" max="25" width="9" style="2" customWidth="1"/>
    <col min="26" max="27" width="9" style="2" hidden="1" customWidth="1"/>
    <col min="28" max="28" width="3.28515625" style="2" hidden="1" customWidth="1"/>
    <col min="29" max="29" width="9.7109375" style="2" hidden="1" customWidth="1"/>
    <col min="30" max="30" width="9" style="2" customWidth="1"/>
    <col min="31" max="31" width="12.14062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90" t="s">
        <v>5</v>
      </c>
      <c r="B1" s="90"/>
      <c r="C1" s="90"/>
      <c r="D1" s="10"/>
      <c r="E1" s="1"/>
      <c r="F1" s="1"/>
      <c r="G1" s="1"/>
      <c r="H1" s="1"/>
      <c r="I1" s="1"/>
      <c r="J1" s="1"/>
      <c r="K1" s="1"/>
      <c r="L1" s="1"/>
      <c r="M1" s="1"/>
      <c r="N1" s="1"/>
      <c r="O1" s="1"/>
      <c r="P1" s="1"/>
      <c r="Q1" s="1"/>
      <c r="R1" s="1"/>
      <c r="S1" s="1"/>
      <c r="T1" s="99" t="s">
        <v>13</v>
      </c>
      <c r="U1" s="99"/>
      <c r="V1" s="99"/>
      <c r="W1" s="99"/>
      <c r="X1" s="99"/>
      <c r="Y1" s="100"/>
      <c r="Z1" s="100"/>
      <c r="AA1" s="100"/>
      <c r="AB1" s="100"/>
      <c r="AC1" s="100"/>
      <c r="AD1" s="100"/>
      <c r="AE1" s="100"/>
    </row>
    <row r="2" spans="1:31" ht="15" customHeight="1" x14ac:dyDescent="0.25">
      <c r="A2" s="90" t="s">
        <v>11</v>
      </c>
      <c r="B2" s="90"/>
      <c r="C2" s="90"/>
      <c r="D2" s="10"/>
      <c r="E2" s="1"/>
      <c r="F2" s="1"/>
      <c r="G2" s="1"/>
      <c r="H2" s="1"/>
      <c r="I2" s="1"/>
      <c r="J2" s="1"/>
      <c r="K2" s="1"/>
      <c r="L2" s="1"/>
      <c r="M2" s="1"/>
      <c r="N2" s="1"/>
      <c r="O2" s="1"/>
      <c r="P2" s="1"/>
      <c r="Q2" s="1"/>
      <c r="R2" s="1"/>
      <c r="S2" s="1"/>
      <c r="T2" s="99" t="s">
        <v>12</v>
      </c>
      <c r="U2" s="99"/>
      <c r="V2" s="99"/>
      <c r="W2" s="99"/>
      <c r="X2" s="99"/>
      <c r="Y2" s="99"/>
      <c r="Z2" s="99"/>
      <c r="AA2" s="99"/>
      <c r="AB2" s="99"/>
      <c r="AC2" s="99"/>
      <c r="AD2" s="99"/>
      <c r="AE2" s="99"/>
    </row>
    <row r="3" spans="1:31" ht="15" customHeight="1" x14ac:dyDescent="0.25">
      <c r="A3" s="99" t="s">
        <v>79</v>
      </c>
      <c r="B3" s="99"/>
      <c r="C3" s="99"/>
      <c r="D3" s="10"/>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4"/>
      <c r="B4" s="34"/>
      <c r="C4" s="40"/>
      <c r="D4" s="10"/>
      <c r="E4" s="1"/>
      <c r="F4" s="1"/>
      <c r="G4" s="1"/>
      <c r="H4" s="1"/>
      <c r="I4" s="1"/>
      <c r="J4" s="1"/>
      <c r="K4" s="1"/>
      <c r="L4" s="1"/>
      <c r="M4" s="1"/>
      <c r="N4" s="1"/>
      <c r="O4" s="1"/>
      <c r="P4" s="1"/>
      <c r="Q4" s="1"/>
      <c r="R4" s="1"/>
      <c r="S4" s="1"/>
      <c r="T4" s="1"/>
      <c r="U4" s="1"/>
      <c r="V4" s="1"/>
      <c r="W4" s="1"/>
      <c r="X4" s="1"/>
      <c r="Y4" s="1"/>
      <c r="Z4" s="1"/>
      <c r="AA4" s="1"/>
      <c r="AB4" s="1"/>
      <c r="AC4" s="1"/>
      <c r="AD4" s="1"/>
      <c r="AE4" s="38" t="s">
        <v>16</v>
      </c>
    </row>
    <row r="5" spans="1:31" ht="52.5" customHeight="1" x14ac:dyDescent="0.25">
      <c r="A5" s="98" t="s">
        <v>92</v>
      </c>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row>
    <row r="7" spans="1:31" ht="39" customHeight="1" x14ac:dyDescent="0.25">
      <c r="A7" s="104" t="s">
        <v>2</v>
      </c>
      <c r="B7" s="107" t="s">
        <v>26</v>
      </c>
      <c r="C7" s="108"/>
      <c r="D7" s="109" t="s">
        <v>22</v>
      </c>
      <c r="E7" s="110"/>
      <c r="F7" s="110"/>
      <c r="G7" s="110"/>
      <c r="H7" s="110"/>
      <c r="I7" s="110"/>
      <c r="J7" s="110"/>
      <c r="K7" s="110"/>
      <c r="L7" s="110"/>
      <c r="M7" s="110"/>
      <c r="N7" s="110"/>
      <c r="O7" s="110"/>
      <c r="P7" s="110"/>
      <c r="Q7" s="110"/>
      <c r="R7" s="110"/>
      <c r="S7" s="111"/>
      <c r="T7" s="112" t="s">
        <v>37</v>
      </c>
      <c r="U7" s="113"/>
      <c r="V7" s="113"/>
      <c r="W7" s="113"/>
      <c r="X7" s="113"/>
      <c r="Y7" s="113"/>
      <c r="Z7" s="113"/>
      <c r="AA7" s="113"/>
      <c r="AB7" s="113"/>
      <c r="AC7" s="113"/>
      <c r="AD7" s="114"/>
      <c r="AE7" s="14" t="s">
        <v>3</v>
      </c>
    </row>
    <row r="8" spans="1:31" ht="45.75" customHeight="1" x14ac:dyDescent="0.25">
      <c r="A8" s="105"/>
      <c r="B8" s="43" t="s">
        <v>25</v>
      </c>
      <c r="C8" s="46" t="s">
        <v>31</v>
      </c>
      <c r="D8" s="55" t="s">
        <v>27</v>
      </c>
      <c r="E8" s="56" t="s">
        <v>28</v>
      </c>
      <c r="F8" s="62" t="s">
        <v>29</v>
      </c>
      <c r="G8" s="62" t="s">
        <v>36</v>
      </c>
      <c r="H8" s="62" t="s">
        <v>38</v>
      </c>
      <c r="I8" s="62" t="s">
        <v>39</v>
      </c>
      <c r="J8" s="62" t="s">
        <v>42</v>
      </c>
      <c r="K8" s="62" t="s">
        <v>43</v>
      </c>
      <c r="L8" s="62" t="s">
        <v>44</v>
      </c>
      <c r="M8" s="62" t="s">
        <v>45</v>
      </c>
      <c r="N8" s="62" t="s">
        <v>46</v>
      </c>
      <c r="O8" s="62" t="s">
        <v>47</v>
      </c>
      <c r="P8" s="62" t="s">
        <v>48</v>
      </c>
      <c r="Q8" s="62" t="s">
        <v>49</v>
      </c>
      <c r="R8" s="62" t="s">
        <v>50</v>
      </c>
      <c r="S8" s="56" t="s">
        <v>30</v>
      </c>
      <c r="T8" s="53" t="s">
        <v>27</v>
      </c>
      <c r="U8" s="63" t="s">
        <v>28</v>
      </c>
      <c r="V8" s="63" t="s">
        <v>29</v>
      </c>
      <c r="W8" s="63" t="s">
        <v>36</v>
      </c>
      <c r="X8" s="63" t="s">
        <v>38</v>
      </c>
      <c r="Y8" s="63" t="s">
        <v>39</v>
      </c>
      <c r="Z8" s="63" t="s">
        <v>42</v>
      </c>
      <c r="AA8" s="63" t="s">
        <v>43</v>
      </c>
      <c r="AB8" s="63" t="s">
        <v>44</v>
      </c>
      <c r="AC8" s="63" t="s">
        <v>45</v>
      </c>
      <c r="AD8" s="53" t="s">
        <v>30</v>
      </c>
      <c r="AE8" s="14"/>
    </row>
    <row r="9" spans="1:31" ht="19.5" customHeight="1" x14ac:dyDescent="0.25">
      <c r="A9" s="47"/>
      <c r="B9" s="64"/>
      <c r="C9" s="66">
        <v>-1</v>
      </c>
      <c r="D9" s="66">
        <v>-2</v>
      </c>
      <c r="E9" s="66">
        <v>-3</v>
      </c>
      <c r="F9" s="66">
        <v>-4</v>
      </c>
      <c r="G9" s="66">
        <v>-5</v>
      </c>
      <c r="H9" s="66">
        <v>-6</v>
      </c>
      <c r="I9" s="66">
        <v>-7</v>
      </c>
      <c r="J9" s="66">
        <v>-8</v>
      </c>
      <c r="K9" s="66">
        <v>-9</v>
      </c>
      <c r="L9" s="66">
        <v>-10</v>
      </c>
      <c r="M9" s="66">
        <v>-11</v>
      </c>
      <c r="N9" s="66">
        <v>-12</v>
      </c>
      <c r="O9" s="66">
        <v>-13</v>
      </c>
      <c r="P9" s="66">
        <v>-14</v>
      </c>
      <c r="Q9" s="66">
        <v>-15</v>
      </c>
      <c r="R9" s="66">
        <v>-16</v>
      </c>
      <c r="S9" s="66">
        <v>-17</v>
      </c>
      <c r="T9" s="66">
        <v>-18</v>
      </c>
      <c r="U9" s="66">
        <v>-19</v>
      </c>
      <c r="V9" s="66">
        <v>-20</v>
      </c>
      <c r="W9" s="66">
        <v>-21</v>
      </c>
      <c r="X9" s="66">
        <v>-22</v>
      </c>
      <c r="Y9" s="66">
        <v>-23</v>
      </c>
      <c r="Z9" s="66">
        <v>-24</v>
      </c>
      <c r="AA9" s="66">
        <v>-25</v>
      </c>
      <c r="AB9" s="66">
        <v>-26</v>
      </c>
      <c r="AC9" s="66">
        <v>-27</v>
      </c>
      <c r="AD9" s="66">
        <v>-28</v>
      </c>
      <c r="AE9" s="14"/>
    </row>
    <row r="10" spans="1:31" ht="24.75" customHeight="1" x14ac:dyDescent="0.25">
      <c r="A10" s="5" t="s">
        <v>53</v>
      </c>
      <c r="B10" s="35"/>
      <c r="C10" s="41"/>
      <c r="D10" s="37"/>
      <c r="E10" s="36"/>
      <c r="F10" s="36"/>
      <c r="G10" s="36"/>
      <c r="H10" s="36"/>
      <c r="I10" s="36"/>
      <c r="J10" s="36"/>
      <c r="K10" s="36"/>
      <c r="L10" s="36"/>
      <c r="M10" s="36"/>
      <c r="N10" s="36"/>
      <c r="O10" s="36"/>
      <c r="P10" s="36"/>
      <c r="Q10" s="36"/>
      <c r="R10" s="37"/>
      <c r="S10" s="58"/>
      <c r="T10" s="37"/>
      <c r="U10" s="37"/>
      <c r="V10" s="37"/>
      <c r="W10" s="37"/>
      <c r="X10" s="37"/>
      <c r="Y10" s="14"/>
      <c r="Z10" s="14"/>
      <c r="AA10" s="14"/>
      <c r="AB10" s="14"/>
      <c r="AC10" s="14"/>
      <c r="AD10" s="59"/>
      <c r="AE10" s="15"/>
    </row>
    <row r="11" spans="1:31" ht="30" customHeight="1" x14ac:dyDescent="0.25">
      <c r="A11" s="6" t="s">
        <v>0</v>
      </c>
      <c r="B11" s="7" t="s">
        <v>78</v>
      </c>
      <c r="C11" s="11">
        <v>1021001</v>
      </c>
      <c r="D11" s="16" t="s">
        <v>32</v>
      </c>
      <c r="E11" s="16" t="s">
        <v>32</v>
      </c>
      <c r="F11" s="16"/>
      <c r="G11" s="16"/>
      <c r="H11" s="16"/>
      <c r="I11" s="16"/>
      <c r="J11" s="16"/>
      <c r="K11" s="16"/>
      <c r="L11" s="16"/>
      <c r="M11" s="16"/>
      <c r="N11" s="16"/>
      <c r="O11" s="16"/>
      <c r="P11" s="16"/>
      <c r="Q11" s="16"/>
      <c r="R11" s="16"/>
      <c r="S11" s="57">
        <f>COUNTIF(D11:R11,"X")</f>
        <v>2</v>
      </c>
      <c r="T11" s="17" t="s">
        <v>32</v>
      </c>
      <c r="U11" s="17" t="s">
        <v>32</v>
      </c>
      <c r="V11" s="17" t="s">
        <v>32</v>
      </c>
      <c r="W11" s="17" t="s">
        <v>32</v>
      </c>
      <c r="X11" s="17" t="s">
        <v>32</v>
      </c>
      <c r="Y11" s="17" t="s">
        <v>32</v>
      </c>
      <c r="Z11" s="17"/>
      <c r="AA11" s="17"/>
      <c r="AB11" s="17"/>
      <c r="AC11" s="17"/>
      <c r="AD11" s="54">
        <f>COUNTIF(T11:AA11,"X")</f>
        <v>6</v>
      </c>
      <c r="AE11" s="15"/>
    </row>
    <row r="12" spans="1:31" ht="26.25" customHeight="1" x14ac:dyDescent="0.25">
      <c r="A12" s="5" t="s">
        <v>81</v>
      </c>
      <c r="B12" s="7"/>
      <c r="C12" s="7"/>
      <c r="D12" s="18"/>
      <c r="E12" s="19"/>
      <c r="F12" s="19"/>
      <c r="G12" s="19"/>
      <c r="H12" s="19"/>
      <c r="I12" s="19"/>
      <c r="J12" s="19"/>
      <c r="K12" s="19"/>
      <c r="L12" s="19"/>
      <c r="M12" s="19"/>
      <c r="N12" s="19"/>
      <c r="O12" s="19"/>
      <c r="P12" s="19"/>
      <c r="Q12" s="19"/>
      <c r="R12" s="19"/>
      <c r="S12" s="57"/>
      <c r="T12" s="17"/>
      <c r="U12" s="17"/>
      <c r="V12" s="17"/>
      <c r="W12" s="17"/>
      <c r="X12" s="17"/>
      <c r="Y12" s="20"/>
      <c r="Z12" s="20"/>
      <c r="AA12" s="20"/>
      <c r="AB12" s="20"/>
      <c r="AC12" s="20"/>
      <c r="AD12" s="54"/>
      <c r="AE12" s="15"/>
    </row>
    <row r="13" spans="1:31" ht="30" customHeight="1" x14ac:dyDescent="0.25">
      <c r="A13" s="6" t="s">
        <v>0</v>
      </c>
      <c r="B13" s="7" t="s">
        <v>80</v>
      </c>
      <c r="C13" s="11">
        <v>1021003</v>
      </c>
      <c r="D13" s="16" t="s">
        <v>32</v>
      </c>
      <c r="E13" s="16" t="s">
        <v>32</v>
      </c>
      <c r="F13" s="16"/>
      <c r="G13" s="16"/>
      <c r="H13" s="16"/>
      <c r="I13" s="16"/>
      <c r="J13" s="16"/>
      <c r="K13" s="16"/>
      <c r="L13" s="16"/>
      <c r="M13" s="16"/>
      <c r="N13" s="16"/>
      <c r="O13" s="37"/>
      <c r="P13" s="37"/>
      <c r="Q13" s="37"/>
      <c r="R13" s="37"/>
      <c r="S13" s="57">
        <f t="shared" ref="S13:S14" si="0">COUNTIF(D13:R13,"X")</f>
        <v>2</v>
      </c>
      <c r="T13" s="17" t="s">
        <v>32</v>
      </c>
      <c r="U13" s="17" t="s">
        <v>32</v>
      </c>
      <c r="V13" s="17" t="s">
        <v>32</v>
      </c>
      <c r="W13" s="17" t="s">
        <v>32</v>
      </c>
      <c r="X13" s="17" t="s">
        <v>32</v>
      </c>
      <c r="Y13" s="17" t="s">
        <v>32</v>
      </c>
      <c r="Z13" s="20"/>
      <c r="AA13" s="20"/>
      <c r="AB13" s="20"/>
      <c r="AC13" s="20"/>
      <c r="AD13" s="54">
        <f t="shared" ref="AD13" si="1">COUNTIF(T13:AC13,"X")</f>
        <v>6</v>
      </c>
      <c r="AE13" s="15"/>
    </row>
    <row r="14" spans="1:31" ht="30" customHeight="1" x14ac:dyDescent="0.25">
      <c r="A14" s="6" t="s">
        <v>1</v>
      </c>
      <c r="B14" s="7" t="s">
        <v>82</v>
      </c>
      <c r="C14" s="11">
        <v>1021004</v>
      </c>
      <c r="D14" s="16" t="s">
        <v>32</v>
      </c>
      <c r="E14" s="16" t="s">
        <v>32</v>
      </c>
      <c r="F14" s="16"/>
      <c r="G14" s="16"/>
      <c r="H14" s="16"/>
      <c r="I14" s="16"/>
      <c r="J14" s="16"/>
      <c r="K14" s="16"/>
      <c r="L14" s="16"/>
      <c r="M14" s="16"/>
      <c r="N14" s="16"/>
      <c r="O14" s="16"/>
      <c r="P14" s="16"/>
      <c r="Q14" s="16"/>
      <c r="R14" s="16"/>
      <c r="S14" s="57">
        <f t="shared" si="0"/>
        <v>2</v>
      </c>
      <c r="T14" s="17" t="s">
        <v>32</v>
      </c>
      <c r="U14" s="17" t="s">
        <v>32</v>
      </c>
      <c r="V14" s="17"/>
      <c r="W14" s="17" t="s">
        <v>32</v>
      </c>
      <c r="X14" s="17" t="s">
        <v>32</v>
      </c>
      <c r="Y14" s="17" t="s">
        <v>32</v>
      </c>
      <c r="Z14" s="20"/>
      <c r="AA14" s="20"/>
      <c r="AB14" s="65"/>
      <c r="AD14" s="54">
        <f>COUNTIF(T14:AA14,"X")</f>
        <v>5</v>
      </c>
      <c r="AE14" s="15"/>
    </row>
    <row r="15" spans="1:31" ht="20.25" customHeight="1" x14ac:dyDescent="0.25">
      <c r="A15" s="106"/>
      <c r="B15" s="106"/>
      <c r="C15" s="106"/>
      <c r="D15" s="106"/>
      <c r="E15" s="106"/>
      <c r="F15" s="106"/>
      <c r="G15" s="106"/>
      <c r="H15" s="106"/>
      <c r="I15" s="106"/>
      <c r="J15" s="106"/>
      <c r="K15" s="106"/>
      <c r="L15" s="106"/>
      <c r="M15" s="106"/>
      <c r="N15" s="106"/>
      <c r="O15" s="106"/>
      <c r="P15" s="106"/>
      <c r="Q15" s="106"/>
      <c r="R15" s="106"/>
      <c r="S15" s="106"/>
      <c r="T15" s="106"/>
      <c r="U15" s="106"/>
      <c r="V15" s="106"/>
      <c r="W15" s="106"/>
      <c r="X15" s="106"/>
      <c r="Y15" s="106"/>
      <c r="Z15" s="106"/>
      <c r="AA15" s="106"/>
      <c r="AB15" s="106"/>
      <c r="AC15" s="106"/>
      <c r="AD15" s="106"/>
      <c r="AE15" s="106"/>
    </row>
    <row r="16" spans="1:31" ht="39" customHeight="1" x14ac:dyDescent="0.25">
      <c r="A16" s="101" t="s">
        <v>67</v>
      </c>
      <c r="B16" s="101"/>
      <c r="C16" s="101"/>
      <c r="D16" s="101"/>
      <c r="E16" s="101"/>
      <c r="F16" s="101"/>
      <c r="G16" s="101"/>
      <c r="H16" s="101"/>
      <c r="I16" s="101"/>
      <c r="J16" s="101"/>
      <c r="K16" s="101"/>
      <c r="L16" s="101"/>
      <c r="M16" s="101"/>
      <c r="N16" s="101"/>
      <c r="O16" s="101"/>
      <c r="P16" s="101"/>
      <c r="Q16" s="101"/>
      <c r="R16" s="101"/>
      <c r="S16" s="101"/>
      <c r="T16" s="101"/>
      <c r="U16" s="101"/>
      <c r="V16" s="101"/>
      <c r="W16" s="101"/>
      <c r="X16" s="101"/>
      <c r="Y16" s="101"/>
      <c r="Z16" s="101"/>
      <c r="AA16" s="101"/>
      <c r="AB16" s="101"/>
      <c r="AC16" s="101"/>
      <c r="AD16" s="101"/>
      <c r="AE16" s="101"/>
    </row>
    <row r="17" spans="1:31" ht="17.25" x14ac:dyDescent="0.3">
      <c r="A17" s="21"/>
      <c r="B17" s="21"/>
      <c r="C17" s="21"/>
      <c r="D17" s="22"/>
      <c r="E17" s="25"/>
      <c r="F17" s="25"/>
      <c r="G17" s="25"/>
      <c r="H17" s="25"/>
      <c r="I17" s="25"/>
      <c r="J17" s="25"/>
      <c r="K17" s="25"/>
      <c r="L17" s="25"/>
      <c r="M17" s="25"/>
      <c r="N17" s="25"/>
      <c r="O17" s="25"/>
      <c r="P17" s="25"/>
      <c r="Q17" s="25"/>
      <c r="R17" s="25"/>
      <c r="S17" s="25"/>
      <c r="T17" s="102" t="s">
        <v>95</v>
      </c>
      <c r="U17" s="102"/>
      <c r="V17" s="102"/>
      <c r="W17" s="102"/>
      <c r="X17" s="102"/>
      <c r="Y17" s="102"/>
      <c r="Z17" s="102"/>
      <c r="AA17" s="102"/>
      <c r="AB17" s="102"/>
      <c r="AC17" s="102"/>
      <c r="AD17" s="102"/>
      <c r="AE17" s="102"/>
    </row>
    <row r="18" spans="1:31" ht="17.25" x14ac:dyDescent="0.3">
      <c r="A18" s="21"/>
      <c r="B18" s="21"/>
      <c r="C18" s="21"/>
      <c r="D18" s="22"/>
      <c r="T18" s="103" t="s">
        <v>4</v>
      </c>
      <c r="U18" s="103"/>
      <c r="V18" s="103"/>
      <c r="W18" s="103"/>
      <c r="X18" s="103"/>
      <c r="Y18" s="103"/>
      <c r="Z18" s="103"/>
      <c r="AA18" s="103"/>
      <c r="AB18" s="103"/>
      <c r="AC18" s="103"/>
      <c r="AD18" s="103"/>
      <c r="AE18" s="103"/>
    </row>
    <row r="23" spans="1:31" ht="26.25" customHeight="1" x14ac:dyDescent="0.25">
      <c r="U23" s="96" t="s">
        <v>78</v>
      </c>
      <c r="V23" s="97"/>
      <c r="W23" s="97"/>
      <c r="X23" s="97"/>
      <c r="Y23" s="97"/>
      <c r="Z23" s="97"/>
      <c r="AA23" s="97"/>
      <c r="AB23" s="97"/>
      <c r="AC23" s="97"/>
      <c r="AD23" s="97"/>
      <c r="AE23" s="97"/>
    </row>
  </sheetData>
  <mergeCells count="15">
    <mergeCell ref="U23:AE23"/>
    <mergeCell ref="A5:AE5"/>
    <mergeCell ref="T1:AE1"/>
    <mergeCell ref="T2:AE2"/>
    <mergeCell ref="A1:C1"/>
    <mergeCell ref="A2:C2"/>
    <mergeCell ref="A3:C3"/>
    <mergeCell ref="A16:AE16"/>
    <mergeCell ref="T17:AE17"/>
    <mergeCell ref="T18:AE18"/>
    <mergeCell ref="A7:A8"/>
    <mergeCell ref="A15:AE15"/>
    <mergeCell ref="B7:C7"/>
    <mergeCell ref="D7:S7"/>
    <mergeCell ref="T7:AD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6"/>
  <sheetViews>
    <sheetView showZeros="0" tabSelected="1" topLeftCell="A14" zoomScale="86" zoomScaleNormal="86" workbookViewId="0">
      <selection activeCell="K17" sqref="K17"/>
    </sheetView>
  </sheetViews>
  <sheetFormatPr defaultColWidth="9.140625" defaultRowHeight="15" x14ac:dyDescent="0.25"/>
  <cols>
    <col min="1" max="1" width="6.140625" style="4" customWidth="1"/>
    <col min="2" max="2" width="21.42578125" style="4" customWidth="1"/>
    <col min="3" max="3" width="11.5703125" style="4" customWidth="1"/>
    <col min="4" max="4" width="9.85546875" style="4" customWidth="1"/>
    <col min="5" max="5" width="11.42578125" style="4" customWidth="1"/>
    <col min="6" max="6" width="11.7109375" style="3" customWidth="1"/>
    <col min="7" max="7" width="11.42578125" style="3" customWidth="1"/>
    <col min="8" max="8" width="10.5703125" style="3" customWidth="1"/>
    <col min="9" max="9" width="10" style="3" customWidth="1"/>
    <col min="10" max="10" width="37.42578125" style="3" customWidth="1"/>
    <col min="11" max="11" width="9.140625" style="4"/>
    <col min="12" max="12" width="12.85546875" style="4" bestFit="1" customWidth="1"/>
    <col min="13" max="16384" width="9.140625" style="4"/>
  </cols>
  <sheetData>
    <row r="1" spans="1:11" ht="15.75" x14ac:dyDescent="0.25">
      <c r="A1" s="138" t="s">
        <v>5</v>
      </c>
      <c r="B1" s="138"/>
      <c r="C1" s="138"/>
      <c r="D1" s="138"/>
      <c r="E1" s="138"/>
      <c r="F1" s="99" t="s">
        <v>13</v>
      </c>
      <c r="G1" s="100"/>
      <c r="H1" s="100"/>
      <c r="I1" s="100"/>
      <c r="J1" s="100"/>
    </row>
    <row r="2" spans="1:11" ht="15.75" x14ac:dyDescent="0.25">
      <c r="A2" s="138" t="s">
        <v>6</v>
      </c>
      <c r="B2" s="138"/>
      <c r="C2" s="138"/>
      <c r="D2" s="138"/>
      <c r="E2" s="138"/>
      <c r="F2" s="99" t="s">
        <v>12</v>
      </c>
      <c r="G2" s="99"/>
      <c r="H2" s="99"/>
      <c r="I2" s="99"/>
      <c r="J2" s="99"/>
    </row>
    <row r="3" spans="1:11" ht="15.75" x14ac:dyDescent="0.25">
      <c r="A3" s="117" t="s">
        <v>79</v>
      </c>
      <c r="B3" s="117"/>
      <c r="C3" s="117"/>
      <c r="D3" s="117"/>
      <c r="E3" s="117"/>
      <c r="F3" s="78"/>
      <c r="G3" s="78"/>
      <c r="H3" s="78"/>
      <c r="I3" s="78"/>
      <c r="J3" s="78"/>
    </row>
    <row r="4" spans="1:11" ht="24.75" customHeight="1" x14ac:dyDescent="0.25">
      <c r="J4" s="60" t="s">
        <v>23</v>
      </c>
    </row>
    <row r="5" spans="1:11" ht="28.5" customHeight="1" x14ac:dyDescent="0.25">
      <c r="A5" s="96" t="s">
        <v>91</v>
      </c>
      <c r="B5" s="96"/>
      <c r="C5" s="96"/>
      <c r="D5" s="96"/>
      <c r="E5" s="96"/>
      <c r="F5" s="96"/>
      <c r="G5" s="96"/>
      <c r="H5" s="96"/>
      <c r="I5" s="96"/>
      <c r="J5" s="96"/>
    </row>
    <row r="7" spans="1:11" ht="55.5" customHeight="1" x14ac:dyDescent="0.25">
      <c r="A7" s="132" t="s">
        <v>2</v>
      </c>
      <c r="B7" s="132" t="s">
        <v>7</v>
      </c>
      <c r="C7" s="133" t="s">
        <v>24</v>
      </c>
      <c r="D7" s="121" t="s">
        <v>74</v>
      </c>
      <c r="E7" s="135"/>
      <c r="F7" s="135"/>
      <c r="G7" s="122"/>
      <c r="H7" s="132" t="s">
        <v>55</v>
      </c>
      <c r="I7" s="136" t="s">
        <v>76</v>
      </c>
      <c r="J7" s="137"/>
    </row>
    <row r="8" spans="1:11" ht="72" customHeight="1" x14ac:dyDescent="0.25">
      <c r="A8" s="132"/>
      <c r="B8" s="132"/>
      <c r="C8" s="134"/>
      <c r="D8" s="79" t="s">
        <v>8</v>
      </c>
      <c r="E8" s="80" t="s">
        <v>9</v>
      </c>
      <c r="F8" s="80" t="s">
        <v>40</v>
      </c>
      <c r="G8" s="80" t="s">
        <v>41</v>
      </c>
      <c r="H8" s="132"/>
      <c r="I8" s="79" t="s">
        <v>8</v>
      </c>
      <c r="J8" s="79" t="s">
        <v>69</v>
      </c>
    </row>
    <row r="9" spans="1:11" ht="24" customHeight="1" x14ac:dyDescent="0.25">
      <c r="A9" s="76">
        <v>-1</v>
      </c>
      <c r="B9" s="76">
        <v>-2</v>
      </c>
      <c r="C9" s="76">
        <v>-3</v>
      </c>
      <c r="D9" s="76">
        <v>-4</v>
      </c>
      <c r="E9" s="76">
        <v>-5</v>
      </c>
      <c r="F9" s="76">
        <v>-6</v>
      </c>
      <c r="G9" s="76">
        <v>-7</v>
      </c>
      <c r="H9" s="76">
        <v>-8</v>
      </c>
      <c r="I9" s="76">
        <v>-9</v>
      </c>
      <c r="J9" s="76">
        <v>-10</v>
      </c>
    </row>
    <row r="10" spans="1:11" ht="24" customHeight="1" x14ac:dyDescent="0.25">
      <c r="A10" s="5" t="s">
        <v>66</v>
      </c>
      <c r="B10" s="79"/>
      <c r="C10" s="79"/>
      <c r="D10" s="71">
        <v>1</v>
      </c>
      <c r="E10" s="79"/>
      <c r="F10" s="80"/>
      <c r="G10" s="80"/>
      <c r="H10" s="80"/>
      <c r="I10" s="80"/>
      <c r="J10" s="79"/>
    </row>
    <row r="11" spans="1:11" ht="208.5" customHeight="1" x14ac:dyDescent="0.25">
      <c r="A11" s="6" t="s">
        <v>0</v>
      </c>
      <c r="B11" s="7" t="s">
        <v>78</v>
      </c>
      <c r="C11" s="11">
        <v>1021001</v>
      </c>
      <c r="D11" s="11" t="s">
        <v>85</v>
      </c>
      <c r="E11" s="12"/>
      <c r="F11" s="84">
        <v>2</v>
      </c>
      <c r="G11" s="84">
        <v>3</v>
      </c>
      <c r="H11" s="12"/>
      <c r="I11" s="12" t="s">
        <v>85</v>
      </c>
      <c r="J11" s="86" t="s">
        <v>111</v>
      </c>
    </row>
    <row r="12" spans="1:11" ht="24.6" customHeight="1" x14ac:dyDescent="0.25">
      <c r="A12" s="5" t="s">
        <v>83</v>
      </c>
      <c r="B12" s="7"/>
      <c r="C12" s="7"/>
      <c r="D12" s="71">
        <v>2</v>
      </c>
      <c r="E12" s="7"/>
      <c r="F12" s="84"/>
      <c r="G12" s="84"/>
      <c r="H12" s="80"/>
      <c r="I12" s="80"/>
      <c r="J12" s="79"/>
    </row>
    <row r="13" spans="1:11" ht="186.75" customHeight="1" x14ac:dyDescent="0.3">
      <c r="A13" s="6" t="s">
        <v>0</v>
      </c>
      <c r="B13" s="7" t="s">
        <v>80</v>
      </c>
      <c r="C13" s="11">
        <v>1021003</v>
      </c>
      <c r="D13" s="11" t="s">
        <v>88</v>
      </c>
      <c r="E13" s="12"/>
      <c r="F13" s="84">
        <v>2</v>
      </c>
      <c r="G13" s="84">
        <v>2</v>
      </c>
      <c r="H13" s="11"/>
      <c r="I13" s="11" t="s">
        <v>88</v>
      </c>
      <c r="J13" s="87" t="s">
        <v>114</v>
      </c>
    </row>
    <row r="14" spans="1:11" ht="171" customHeight="1" x14ac:dyDescent="0.3">
      <c r="A14" s="75" t="s">
        <v>1</v>
      </c>
      <c r="B14" s="7" t="s">
        <v>82</v>
      </c>
      <c r="C14" s="11">
        <v>1021004</v>
      </c>
      <c r="D14" s="11" t="s">
        <v>88</v>
      </c>
      <c r="E14" s="12"/>
      <c r="F14" s="84">
        <v>2</v>
      </c>
      <c r="G14" s="84">
        <v>3</v>
      </c>
      <c r="H14" s="79"/>
      <c r="I14" s="11" t="s">
        <v>88</v>
      </c>
      <c r="J14" s="87" t="s">
        <v>115</v>
      </c>
    </row>
    <row r="15" spans="1:11" ht="12" customHeight="1" x14ac:dyDescent="0.25">
      <c r="A15" s="23"/>
      <c r="B15" s="74"/>
      <c r="C15" s="24"/>
      <c r="D15" s="24"/>
      <c r="E15" s="24"/>
      <c r="F15" s="77"/>
      <c r="G15" s="77"/>
      <c r="H15" s="77"/>
      <c r="I15" s="77"/>
      <c r="J15" s="77"/>
    </row>
    <row r="16" spans="1:11" s="9" customFormat="1" ht="25.5" customHeight="1" x14ac:dyDescent="0.25">
      <c r="A16" s="123"/>
      <c r="B16" s="124" t="s">
        <v>10</v>
      </c>
      <c r="C16" s="125"/>
      <c r="D16" s="128" t="s">
        <v>68</v>
      </c>
      <c r="E16" s="129"/>
      <c r="F16" s="130" t="s">
        <v>52</v>
      </c>
      <c r="G16" s="131"/>
      <c r="H16" s="61"/>
      <c r="I16" s="61"/>
      <c r="J16" s="61"/>
      <c r="K16" s="8"/>
    </row>
    <row r="17" spans="1:11" s="9" customFormat="1" ht="25.5" customHeight="1" x14ac:dyDescent="0.25">
      <c r="A17" s="123"/>
      <c r="B17" s="126"/>
      <c r="C17" s="127"/>
      <c r="D17" s="67" t="s">
        <v>51</v>
      </c>
      <c r="E17" s="67" t="s">
        <v>54</v>
      </c>
      <c r="F17" s="69" t="s">
        <v>51</v>
      </c>
      <c r="G17" s="69" t="s">
        <v>54</v>
      </c>
      <c r="H17" s="61"/>
      <c r="I17" s="61"/>
      <c r="J17" s="61"/>
      <c r="K17" s="13"/>
    </row>
    <row r="18" spans="1:11" s="9" customFormat="1" ht="21.6" customHeight="1" x14ac:dyDescent="0.25">
      <c r="A18" s="123"/>
      <c r="B18" s="119" t="s">
        <v>56</v>
      </c>
      <c r="C18" s="120"/>
      <c r="D18" s="68">
        <f>COUNTIF($D$11:$D$11,"A1")</f>
        <v>1</v>
      </c>
      <c r="E18" s="73">
        <f>ROUND(D18/$D$10,2)</f>
        <v>1</v>
      </c>
      <c r="F18" s="70">
        <f>COUNTIF($D$13:$D$14,"A1")</f>
        <v>0</v>
      </c>
      <c r="G18" s="72">
        <f>ROUND(F18/$D$12,2)</f>
        <v>0</v>
      </c>
      <c r="H18" s="61"/>
      <c r="I18" s="61"/>
      <c r="J18" s="61"/>
      <c r="K18" s="13"/>
    </row>
    <row r="19" spans="1:11" s="9" customFormat="1" ht="21.6" customHeight="1" x14ac:dyDescent="0.25">
      <c r="A19" s="123"/>
      <c r="B19" s="119" t="s">
        <v>57</v>
      </c>
      <c r="C19" s="120"/>
      <c r="D19" s="68">
        <f>COUNTIF($D$11:$D$11,"A2")</f>
        <v>0</v>
      </c>
      <c r="E19" s="73">
        <f t="shared" ref="E19:E28" si="0">ROUND(D19/$D$10,2)</f>
        <v>0</v>
      </c>
      <c r="F19" s="70">
        <f>COUNTIF($D$13:$D$14,"A2")</f>
        <v>2</v>
      </c>
      <c r="G19" s="72">
        <f t="shared" ref="G19:G28" si="1">ROUND(F19/$D$12,2)</f>
        <v>1</v>
      </c>
      <c r="H19" s="61"/>
      <c r="I19" s="61"/>
      <c r="J19" s="61"/>
      <c r="K19" s="13"/>
    </row>
    <row r="20" spans="1:11" s="9" customFormat="1" ht="21.6" customHeight="1" x14ac:dyDescent="0.25">
      <c r="A20" s="123"/>
      <c r="B20" s="119" t="s">
        <v>58</v>
      </c>
      <c r="C20" s="120"/>
      <c r="D20" s="68">
        <f>COUNTIF($D$11:$D$11,"A3")</f>
        <v>0</v>
      </c>
      <c r="E20" s="73">
        <f t="shared" si="0"/>
        <v>0</v>
      </c>
      <c r="F20" s="70">
        <f>COUNTIF($D$13:$D$14,"A3")</f>
        <v>0</v>
      </c>
      <c r="G20" s="72">
        <f t="shared" si="1"/>
        <v>0</v>
      </c>
      <c r="H20" s="61"/>
      <c r="I20" s="61"/>
      <c r="J20" s="61"/>
      <c r="K20" s="13"/>
    </row>
    <row r="21" spans="1:11" s="9" customFormat="1" ht="21.6" hidden="1" customHeight="1" x14ac:dyDescent="0.25">
      <c r="A21" s="123"/>
      <c r="B21" s="119" t="s">
        <v>59</v>
      </c>
      <c r="C21" s="120"/>
      <c r="D21" s="68">
        <f>COUNTIF($D$11:$D$11,"A4")</f>
        <v>0</v>
      </c>
      <c r="E21" s="73">
        <f t="shared" si="0"/>
        <v>0</v>
      </c>
      <c r="F21" s="70">
        <f>COUNTIF($D$13:$D$14,"A4")</f>
        <v>0</v>
      </c>
      <c r="G21" s="72">
        <f t="shared" si="1"/>
        <v>0</v>
      </c>
      <c r="H21" s="61"/>
      <c r="I21" s="61"/>
      <c r="J21" s="61"/>
      <c r="K21" s="13"/>
    </row>
    <row r="22" spans="1:11" s="9" customFormat="1" ht="21.6" hidden="1" customHeight="1" x14ac:dyDescent="0.25">
      <c r="A22" s="123"/>
      <c r="B22" s="119" t="s">
        <v>60</v>
      </c>
      <c r="C22" s="120"/>
      <c r="D22" s="68">
        <f>COUNTIF($D$11:$D$11,"A DN")</f>
        <v>0</v>
      </c>
      <c r="E22" s="73">
        <f t="shared" si="0"/>
        <v>0</v>
      </c>
      <c r="F22" s="70">
        <f>COUNTIF($D$13:$D$14,"A DN")</f>
        <v>0</v>
      </c>
      <c r="G22" s="72">
        <f t="shared" si="1"/>
        <v>0</v>
      </c>
      <c r="H22" s="61"/>
      <c r="I22" s="61"/>
      <c r="J22" s="61"/>
      <c r="K22" s="13"/>
    </row>
    <row r="23" spans="1:11" s="9" customFormat="1" ht="21.6" hidden="1" customHeight="1" x14ac:dyDescent="0.25">
      <c r="A23" s="123"/>
      <c r="B23" s="119" t="s">
        <v>61</v>
      </c>
      <c r="C23" s="120"/>
      <c r="D23" s="68">
        <f>COUNTIF($D$11:$D$11,"B1")</f>
        <v>0</v>
      </c>
      <c r="E23" s="73">
        <f t="shared" si="0"/>
        <v>0</v>
      </c>
      <c r="F23" s="70">
        <f>COUNTIF($D$13:$D$14,"B1")</f>
        <v>0</v>
      </c>
      <c r="G23" s="72">
        <f t="shared" si="1"/>
        <v>0</v>
      </c>
      <c r="H23" s="61"/>
      <c r="I23" s="61"/>
      <c r="J23" s="61"/>
      <c r="K23" s="13"/>
    </row>
    <row r="24" spans="1:11" s="9" customFormat="1" ht="21.6" hidden="1" customHeight="1" x14ac:dyDescent="0.25">
      <c r="A24" s="123"/>
      <c r="B24" s="119" t="s">
        <v>62</v>
      </c>
      <c r="C24" s="120"/>
      <c r="D24" s="68">
        <f>COUNTIF($D$11:$D$11,"B2")</f>
        <v>0</v>
      </c>
      <c r="E24" s="73">
        <f t="shared" si="0"/>
        <v>0</v>
      </c>
      <c r="F24" s="70">
        <f>COUNTIF($D$13:$D$14,"B2")</f>
        <v>0</v>
      </c>
      <c r="G24" s="72">
        <f t="shared" si="1"/>
        <v>0</v>
      </c>
      <c r="H24" s="61"/>
      <c r="I24" s="61"/>
      <c r="J24" s="61"/>
      <c r="K24" s="13"/>
    </row>
    <row r="25" spans="1:11" s="9" customFormat="1" ht="21.6" hidden="1" customHeight="1" x14ac:dyDescent="0.25">
      <c r="A25" s="123"/>
      <c r="B25" s="119" t="s">
        <v>63</v>
      </c>
      <c r="C25" s="120"/>
      <c r="D25" s="68">
        <f>COUNTIF($D$11:$D$11,"C1")</f>
        <v>0</v>
      </c>
      <c r="E25" s="73">
        <f t="shared" si="0"/>
        <v>0</v>
      </c>
      <c r="F25" s="70">
        <f>COUNTIF($D$13:$D$14,"C1")</f>
        <v>0</v>
      </c>
      <c r="G25" s="72">
        <f t="shared" si="1"/>
        <v>0</v>
      </c>
      <c r="H25" s="61"/>
      <c r="I25" s="61"/>
      <c r="J25" s="61"/>
      <c r="K25" s="13"/>
    </row>
    <row r="26" spans="1:11" s="9" customFormat="1" ht="21.6" hidden="1" customHeight="1" x14ac:dyDescent="0.25">
      <c r="A26" s="123"/>
      <c r="B26" s="119" t="s">
        <v>64</v>
      </c>
      <c r="C26" s="120"/>
      <c r="D26" s="68">
        <f>COUNTIF($D$11:$D$11,"C2")</f>
        <v>0</v>
      </c>
      <c r="E26" s="73">
        <f t="shared" si="0"/>
        <v>0</v>
      </c>
      <c r="F26" s="70">
        <f>COUNTIF($D$13:$D$14,"C2")</f>
        <v>0</v>
      </c>
      <c r="G26" s="72">
        <f t="shared" si="1"/>
        <v>0</v>
      </c>
      <c r="H26" s="61"/>
      <c r="I26" s="61"/>
      <c r="J26" s="61"/>
      <c r="K26" s="13"/>
    </row>
    <row r="27" spans="1:11" s="9" customFormat="1" ht="21.6" hidden="1" customHeight="1" x14ac:dyDescent="0.25">
      <c r="A27" s="123"/>
      <c r="B27" s="119" t="s">
        <v>65</v>
      </c>
      <c r="C27" s="120"/>
      <c r="D27" s="68">
        <f>COUNTIF($D$11:$D$11,"D")</f>
        <v>0</v>
      </c>
      <c r="E27" s="73">
        <f t="shared" si="0"/>
        <v>0</v>
      </c>
      <c r="F27" s="70">
        <f>COUNTIF($D$13:$D$14,"D")</f>
        <v>0</v>
      </c>
      <c r="G27" s="72">
        <f t="shared" si="1"/>
        <v>0</v>
      </c>
      <c r="H27" s="61"/>
      <c r="I27" s="61"/>
      <c r="J27" s="61"/>
      <c r="K27" s="13"/>
    </row>
    <row r="28" spans="1:11" s="9" customFormat="1" ht="21.6" hidden="1" customHeight="1" x14ac:dyDescent="0.25">
      <c r="A28" s="123"/>
      <c r="B28" s="119" t="s">
        <v>75</v>
      </c>
      <c r="C28" s="120"/>
      <c r="D28" s="68">
        <f>COUNTIF($D$11:$D$11,"E")</f>
        <v>0</v>
      </c>
      <c r="E28" s="73">
        <f t="shared" si="0"/>
        <v>0</v>
      </c>
      <c r="F28" s="70">
        <f>COUNTIF($D$13:$D$14,"KXL")</f>
        <v>0</v>
      </c>
      <c r="G28" s="72">
        <f t="shared" si="1"/>
        <v>0</v>
      </c>
      <c r="H28" s="61"/>
      <c r="I28" s="61"/>
      <c r="J28" s="61"/>
      <c r="K28" s="13"/>
    </row>
    <row r="29" spans="1:11" s="9" customFormat="1" ht="21.6" customHeight="1" x14ac:dyDescent="0.25">
      <c r="A29" s="13"/>
      <c r="B29" s="121" t="s">
        <v>14</v>
      </c>
      <c r="C29" s="122"/>
      <c r="D29" s="67">
        <f>SUM(D18:D28)</f>
        <v>1</v>
      </c>
      <c r="E29" s="67"/>
      <c r="F29" s="69">
        <f>SUM(F18:F28)</f>
        <v>2</v>
      </c>
      <c r="G29" s="69"/>
      <c r="H29" s="61"/>
      <c r="I29" s="61"/>
      <c r="J29" s="61"/>
      <c r="K29" s="13"/>
    </row>
    <row r="30" spans="1:11" ht="96" customHeight="1" x14ac:dyDescent="0.25">
      <c r="A30" s="115" t="s">
        <v>70</v>
      </c>
      <c r="B30" s="115"/>
      <c r="C30" s="115"/>
      <c r="D30" s="115"/>
      <c r="E30" s="115"/>
      <c r="F30" s="115"/>
      <c r="G30" s="115"/>
      <c r="H30" s="115"/>
      <c r="I30" s="115"/>
      <c r="J30" s="115"/>
    </row>
    <row r="31" spans="1:11" ht="15.75" x14ac:dyDescent="0.25">
      <c r="A31" s="9"/>
      <c r="B31" s="9"/>
      <c r="C31" s="9"/>
      <c r="D31" s="9"/>
      <c r="E31" s="9"/>
      <c r="F31" s="116" t="s">
        <v>96</v>
      </c>
      <c r="G31" s="116"/>
      <c r="H31" s="116"/>
      <c r="I31" s="116"/>
      <c r="J31" s="116"/>
    </row>
    <row r="32" spans="1:11" ht="15.75" x14ac:dyDescent="0.25">
      <c r="A32" s="9"/>
      <c r="B32" s="9"/>
      <c r="C32" s="9"/>
      <c r="D32" s="9"/>
      <c r="E32" s="9"/>
      <c r="F32" s="117" t="s">
        <v>4</v>
      </c>
      <c r="G32" s="117"/>
      <c r="H32" s="117"/>
      <c r="I32" s="117"/>
      <c r="J32" s="117"/>
    </row>
    <row r="33" spans="6:10" x14ac:dyDescent="0.25">
      <c r="F33" s="4"/>
      <c r="G33" s="4"/>
      <c r="H33" s="4"/>
      <c r="I33" s="4"/>
      <c r="J33" s="4"/>
    </row>
    <row r="34" spans="6:10" x14ac:dyDescent="0.25">
      <c r="F34" s="4"/>
      <c r="G34" s="4"/>
      <c r="H34" s="4"/>
      <c r="I34" s="4"/>
      <c r="J34" s="4"/>
    </row>
    <row r="36" spans="6:10" ht="27" customHeight="1" x14ac:dyDescent="0.25">
      <c r="F36" s="118" t="s">
        <v>78</v>
      </c>
      <c r="G36" s="118"/>
      <c r="H36" s="118"/>
      <c r="I36" s="118"/>
      <c r="J36" s="118"/>
    </row>
  </sheetData>
  <mergeCells count="32">
    <mergeCell ref="D7:G7"/>
    <mergeCell ref="H7:H8"/>
    <mergeCell ref="I7:J7"/>
    <mergeCell ref="A1:E1"/>
    <mergeCell ref="F1:J1"/>
    <mergeCell ref="A2:E2"/>
    <mergeCell ref="F2:J2"/>
    <mergeCell ref="A3:E3"/>
    <mergeCell ref="A5:J5"/>
    <mergeCell ref="B20:C20"/>
    <mergeCell ref="B21:C21"/>
    <mergeCell ref="B22:C22"/>
    <mergeCell ref="B23:C23"/>
    <mergeCell ref="A7:A8"/>
    <mergeCell ref="B7:B8"/>
    <mergeCell ref="C7:C8"/>
    <mergeCell ref="A30:J30"/>
    <mergeCell ref="F31:J31"/>
    <mergeCell ref="F32:J32"/>
    <mergeCell ref="F36:J36"/>
    <mergeCell ref="B24:C24"/>
    <mergeCell ref="B25:C25"/>
    <mergeCell ref="B26:C26"/>
    <mergeCell ref="B27:C27"/>
    <mergeCell ref="B28:C28"/>
    <mergeCell ref="B29:C29"/>
    <mergeCell ref="A16:A28"/>
    <mergeCell ref="B16:C17"/>
    <mergeCell ref="D16:E16"/>
    <mergeCell ref="F16:G16"/>
    <mergeCell ref="B18:C18"/>
    <mergeCell ref="B19:C19"/>
  </mergeCells>
  <pageMargins left="1.1811024E-2" right="0" top="0.16929133900000001" bottom="9.0551180999999994E-2" header="0.31496062992126" footer="0.31496062992126"/>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CMS</cp:lastModifiedBy>
  <cp:lastPrinted>2025-08-29T03:36:43Z</cp:lastPrinted>
  <dcterms:created xsi:type="dcterms:W3CDTF">2020-11-20T02:18:37Z</dcterms:created>
  <dcterms:modified xsi:type="dcterms:W3CDTF">2025-09-17T00:41:20Z</dcterms:modified>
</cp:coreProperties>
</file>