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24226"/>
  <mc:AlternateContent xmlns:mc="http://schemas.openxmlformats.org/markup-compatibility/2006">
    <mc:Choice Requires="x15">
      <x15ac:absPath xmlns:x15ac="http://schemas.microsoft.com/office/spreadsheetml/2010/11/ac" url="E:\LE NGUYEN MY TRAM 78 KG - 24\Năm học Present 2025 2026\ĐÁNH GIÁ QUÝ\"/>
    </mc:Choice>
  </mc:AlternateContent>
  <xr:revisionPtr revIDLastSave="0" documentId="13_ncr:1_{6895ED68-CD64-4315-B40F-ECEC05CAAB69}" xr6:coauthVersionLast="47" xr6:coauthVersionMax="47" xr10:uidLastSave="{00000000-0000-0000-0000-000000000000}"/>
  <bookViews>
    <workbookView xWindow="-120" yWindow="-120" windowWidth="29040" windowHeight="15840" tabRatio="842" activeTab="2" xr2:uid="{00000000-000D-0000-FFFF-FFFF00000000}"/>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2" i="24" l="1"/>
  <c r="F46" i="24" l="1"/>
  <c r="F39" i="24"/>
  <c r="F41" i="24"/>
  <c r="F81" i="24"/>
  <c r="H81" i="24" s="1"/>
  <c r="F80" i="24"/>
  <c r="H80" i="24" s="1"/>
  <c r="F79" i="24"/>
  <c r="H79" i="24" s="1"/>
  <c r="F78" i="24"/>
  <c r="H78" i="24" s="1"/>
  <c r="F48" i="24"/>
  <c r="F43" i="24"/>
  <c r="F37" i="24"/>
  <c r="F35" i="24"/>
  <c r="F33" i="24"/>
  <c r="F32" i="24" s="1"/>
  <c r="F28" i="24"/>
  <c r="E28" i="24"/>
  <c r="F25" i="24"/>
  <c r="E25" i="24"/>
  <c r="F19" i="24"/>
  <c r="E19" i="24"/>
  <c r="F15" i="24"/>
  <c r="F14" i="24" s="1"/>
  <c r="E15" i="24"/>
  <c r="E14" i="24" s="1"/>
  <c r="F66" i="24" l="1"/>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45" i="12" l="1"/>
  <c r="Q10" i="23" l="1"/>
  <c r="R10" i="23" s="1"/>
  <c r="S10" i="23" s="1"/>
  <c r="T10" i="23" s="1"/>
  <c r="O24" i="23"/>
  <c r="Q24" i="23" s="1"/>
  <c r="O23" i="23"/>
  <c r="S23" i="23" s="1"/>
  <c r="O21" i="23"/>
  <c r="S21" i="23" s="1"/>
  <c r="O20" i="23"/>
  <c r="R20" i="23" s="1"/>
  <c r="O13" i="23"/>
  <c r="R13" i="23" s="1"/>
  <c r="O14" i="23"/>
  <c r="P14" i="23" s="1"/>
  <c r="O15" i="23"/>
  <c r="Q15" i="23" s="1"/>
  <c r="O16" i="23"/>
  <c r="S16" i="23" s="1"/>
  <c r="O17" i="23"/>
  <c r="R17" i="23" s="1"/>
  <c r="O12" i="23"/>
  <c r="P12" i="23" s="1"/>
  <c r="S24" i="23"/>
  <c r="B10" i="23"/>
  <c r="D10" i="23" s="1"/>
  <c r="E10" i="23" s="1"/>
  <c r="F10" i="23" s="1"/>
  <c r="G10" i="23" s="1"/>
  <c r="H10" i="23" s="1"/>
  <c r="I10" i="23" s="1"/>
  <c r="J10" i="23" s="1"/>
  <c r="K10" i="23" s="1"/>
  <c r="L10" i="23" s="1"/>
  <c r="M10" i="23" s="1"/>
  <c r="N10" i="23" s="1"/>
  <c r="F36" i="22"/>
  <c r="F34" i="22"/>
  <c r="F32" i="22"/>
  <c r="F31" i="22" s="1"/>
  <c r="E31" i="22"/>
  <c r="F18" i="22"/>
  <c r="E18" i="22"/>
  <c r="F14" i="22"/>
  <c r="F13" i="22" s="1"/>
  <c r="E14" i="22"/>
  <c r="E13" i="22" s="1"/>
  <c r="E38" i="22" s="1"/>
  <c r="F43" i="21"/>
  <c r="F41" i="21"/>
  <c r="F39" i="21"/>
  <c r="F37" i="21"/>
  <c r="F35" i="21"/>
  <c r="F33" i="21"/>
  <c r="E32" i="21"/>
  <c r="F28" i="21"/>
  <c r="E28" i="21"/>
  <c r="F25" i="21"/>
  <c r="E25" i="21"/>
  <c r="F19" i="21"/>
  <c r="E19" i="21"/>
  <c r="F15" i="21"/>
  <c r="F14" i="21" s="1"/>
  <c r="E15" i="21"/>
  <c r="E14" i="21" s="1"/>
  <c r="E45" i="21" s="1"/>
  <c r="F43" i="20"/>
  <c r="F41" i="20"/>
  <c r="F39" i="20"/>
  <c r="F37" i="20"/>
  <c r="F35" i="20"/>
  <c r="F33" i="20"/>
  <c r="E32" i="20"/>
  <c r="F28" i="20"/>
  <c r="E28" i="20"/>
  <c r="F25" i="20"/>
  <c r="E25" i="20"/>
  <c r="F19" i="20"/>
  <c r="F14" i="20"/>
  <c r="E19" i="20"/>
  <c r="F15" i="20"/>
  <c r="E15" i="20"/>
  <c r="E14" i="20" s="1"/>
  <c r="E45" i="20" s="1"/>
  <c r="F43" i="19"/>
  <c r="F39" i="19"/>
  <c r="F37" i="19"/>
  <c r="F35" i="19"/>
  <c r="F33" i="19"/>
  <c r="F28" i="19"/>
  <c r="E28" i="19"/>
  <c r="F25" i="19"/>
  <c r="E25" i="19"/>
  <c r="F19" i="19"/>
  <c r="E19" i="19"/>
  <c r="F15" i="19"/>
  <c r="F14" i="19" s="1"/>
  <c r="E15" i="19"/>
  <c r="F41" i="18"/>
  <c r="F37" i="18"/>
  <c r="F35" i="18"/>
  <c r="F33" i="18"/>
  <c r="F31" i="18"/>
  <c r="F26" i="18"/>
  <c r="E26" i="18"/>
  <c r="F23" i="18"/>
  <c r="E23" i="18"/>
  <c r="F19" i="18"/>
  <c r="E19" i="18"/>
  <c r="F15" i="18"/>
  <c r="F14" i="18" s="1"/>
  <c r="E15" i="18"/>
  <c r="F41" i="16"/>
  <c r="F19" i="16"/>
  <c r="E19" i="16"/>
  <c r="F73" i="16"/>
  <c r="H73" i="16" s="1"/>
  <c r="F72" i="16"/>
  <c r="H72" i="16" s="1"/>
  <c r="F71" i="16"/>
  <c r="H71" i="16" s="1"/>
  <c r="F70" i="16"/>
  <c r="H70" i="16" s="1"/>
  <c r="F45" i="16"/>
  <c r="F35" i="16"/>
  <c r="F33" i="16"/>
  <c r="F31" i="16"/>
  <c r="F30" i="16" s="1"/>
  <c r="F26" i="16"/>
  <c r="E26" i="16"/>
  <c r="F23" i="16"/>
  <c r="E23" i="16"/>
  <c r="F15" i="16"/>
  <c r="F14" i="16" s="1"/>
  <c r="E15" i="16"/>
  <c r="E14" i="16" s="1"/>
  <c r="F39" i="15"/>
  <c r="F47" i="15"/>
  <c r="F51" i="15"/>
  <c r="F32" i="15"/>
  <c r="F31" i="15" s="1"/>
  <c r="F34" i="15"/>
  <c r="F36" i="15"/>
  <c r="E51" i="15"/>
  <c r="E47" i="15"/>
  <c r="E43" i="15"/>
  <c r="E39" i="15"/>
  <c r="E31" i="15"/>
  <c r="F66" i="15"/>
  <c r="H66" i="15" s="1"/>
  <c r="F65" i="15"/>
  <c r="H65" i="15" s="1"/>
  <c r="F64" i="15"/>
  <c r="H64" i="15" s="1"/>
  <c r="F63" i="15"/>
  <c r="H63" i="15" s="1"/>
  <c r="F18" i="15"/>
  <c r="E18" i="15"/>
  <c r="F14" i="15"/>
  <c r="F13" i="15" s="1"/>
  <c r="E14" i="15"/>
  <c r="F41" i="12"/>
  <c r="F39" i="12"/>
  <c r="F43" i="12"/>
  <c r="F37" i="12"/>
  <c r="F35" i="12"/>
  <c r="F33" i="12"/>
  <c r="F28" i="12"/>
  <c r="F25" i="12"/>
  <c r="F19" i="12"/>
  <c r="F15" i="12"/>
  <c r="F28" i="13"/>
  <c r="F25" i="13"/>
  <c r="F19" i="13"/>
  <c r="F15" i="13"/>
  <c r="E32" i="13"/>
  <c r="E28" i="13"/>
  <c r="E25" i="13"/>
  <c r="E19" i="13"/>
  <c r="E14" i="13" s="1"/>
  <c r="E63" i="13" s="1"/>
  <c r="E65" i="13" s="1"/>
  <c r="E15" i="13"/>
  <c r="E32" i="12"/>
  <c r="E28" i="12"/>
  <c r="E25" i="12"/>
  <c r="E19" i="12"/>
  <c r="E15" i="12"/>
  <c r="E14" i="12" s="1"/>
  <c r="E63" i="12" s="1"/>
  <c r="E65" i="12" s="1"/>
  <c r="F74" i="13"/>
  <c r="H74" i="13" s="1"/>
  <c r="F72" i="13"/>
  <c r="H72" i="13" s="1"/>
  <c r="F71" i="13"/>
  <c r="H71" i="13" s="1"/>
  <c r="F73" i="13"/>
  <c r="H73" i="13" s="1"/>
  <c r="F71" i="12"/>
  <c r="H71" i="12" s="1"/>
  <c r="F73" i="12"/>
  <c r="H73" i="12" s="1"/>
  <c r="F72" i="12"/>
  <c r="H72" i="12" s="1"/>
  <c r="F74" i="12"/>
  <c r="H74" i="12" s="1"/>
  <c r="E14" i="19"/>
  <c r="E48" i="19" s="1"/>
  <c r="E13" i="15"/>
  <c r="E55" i="15" s="1"/>
  <c r="E57" i="15" s="1"/>
  <c r="F14" i="13"/>
  <c r="E14" i="18"/>
  <c r="E45" i="18"/>
  <c r="F32" i="20"/>
  <c r="P24" i="23"/>
  <c r="Q21" i="23"/>
  <c r="P23" i="23"/>
  <c r="R23" i="23"/>
  <c r="P20" i="23"/>
  <c r="S13" i="23"/>
  <c r="S14" i="23"/>
  <c r="Q14" i="23"/>
  <c r="Q17" i="23"/>
  <c r="S17" i="23"/>
  <c r="R21" i="23"/>
  <c r="R15" i="23"/>
  <c r="R12" i="23"/>
  <c r="S12" i="23"/>
  <c r="F63" i="13" l="1"/>
  <c r="F65" i="13" s="1"/>
  <c r="E72" i="13" s="1"/>
  <c r="G72" i="13" s="1"/>
  <c r="F45" i="20"/>
  <c r="F38" i="22"/>
  <c r="Q13" i="23"/>
  <c r="P15" i="23"/>
  <c r="Q20" i="23"/>
  <c r="P17" i="23"/>
  <c r="R14" i="23"/>
  <c r="P13" i="23"/>
  <c r="S15" i="23"/>
  <c r="S20" i="23"/>
  <c r="Q23" i="23"/>
  <c r="R24" i="23"/>
  <c r="P21" i="23"/>
  <c r="F14" i="12"/>
  <c r="F38" i="15"/>
  <c r="F55" i="15" s="1"/>
  <c r="F57" i="15" s="1"/>
  <c r="F63" i="16"/>
  <c r="F65" i="16" s="1"/>
  <c r="F32" i="19"/>
  <c r="F48" i="19" s="1"/>
  <c r="F32" i="21"/>
  <c r="F45" i="21" s="1"/>
  <c r="F30" i="18"/>
  <c r="F45" i="18" s="1"/>
  <c r="E63" i="16"/>
  <c r="E65" i="16" s="1"/>
  <c r="F32" i="12"/>
  <c r="F63" i="12" s="1"/>
  <c r="F65" i="12" s="1"/>
  <c r="E74" i="13"/>
  <c r="G74" i="13" s="1"/>
  <c r="E70" i="16"/>
  <c r="G70" i="16" s="1"/>
  <c r="E73" i="16"/>
  <c r="G73" i="16" s="1"/>
  <c r="E72" i="16"/>
  <c r="G72" i="16" s="1"/>
  <c r="E71" i="16"/>
  <c r="G71" i="16" s="1"/>
  <c r="Q12" i="23"/>
  <c r="E71" i="13" l="1"/>
  <c r="G71" i="13" s="1"/>
  <c r="E66" i="15"/>
  <c r="G66" i="15" s="1"/>
  <c r="E64" i="15"/>
  <c r="G64" i="15" s="1"/>
  <c r="E63" i="15"/>
  <c r="G63" i="15" s="1"/>
  <c r="E65" i="15"/>
  <c r="G65" i="15" s="1"/>
  <c r="E73" i="13"/>
  <c r="G73" i="13" s="1"/>
  <c r="E73" i="12"/>
  <c r="G73" i="12" s="1"/>
  <c r="E71" i="12"/>
  <c r="G71" i="12" s="1"/>
  <c r="E74" i="12"/>
  <c r="G74" i="12" s="1"/>
  <c r="E72" i="12"/>
  <c r="G72" i="12" s="1"/>
</calcChain>
</file>

<file path=xl/sharedStrings.xml><?xml version="1.0" encoding="utf-8"?>
<sst xmlns="http://schemas.openxmlformats.org/spreadsheetml/2006/main" count="938" uniqueCount="242">
  <si>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</si>
  <si>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</si>
  <si>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</si>
  <si>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</si>
  <si>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</si>
  <si>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</si>
  <si>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</si>
  <si>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</si>
  <si>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</si>
  <si>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</si>
  <si>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</si>
  <si>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</si>
  <si>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</si>
  <si>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</si>
  <si>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</si>
  <si>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</si>
  <si>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</si>
  <si>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</si>
  <si>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</si>
  <si>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</si>
  <si>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</si>
  <si>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</si>
  <si>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</si>
  <si>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</si>
  <si>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</si>
  <si>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</si>
  <si>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</si>
  <si>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</si>
  <si>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</si>
  <si>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</si>
  <si>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</si>
  <si>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</si>
  <si>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</si>
  <si>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</si>
  <si>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</si>
  <si>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</si>
  <si>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</si>
  <si>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</si>
  <si>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</si>
  <si>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</si>
  <si>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</si>
  <si>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</si>
  <si>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</si>
  <si>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</si>
  <si>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</si>
  <si>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</si>
  <si>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</si>
  <si>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</si>
  <si>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</si>
  <si>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</si>
  <si>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</si>
  <si>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</si>
  <si>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</si>
  <si>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</si>
  <si>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</si>
  <si>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</si>
  <si>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</si>
  <si>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</si>
  <si>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</si>
  <si>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</si>
  <si>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</si>
  <si>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</si>
  <si>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</si>
  <si>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</si>
  <si>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</si>
  <si>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</si>
  <si>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</si>
  <si>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</si>
  <si>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</si>
  <si>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</si>
  <si>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</si>
  <si>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</si>
  <si>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</si>
  <si>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</si>
  <si>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</si>
  <si>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</si>
  <si>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</si>
  <si>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</si>
  <si>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</si>
  <si>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</si>
  <si>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</si>
  <si>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</si>
  <si>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</si>
  <si>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</si>
  <si>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</si>
  <si>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</si>
  <si>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</si>
  <si>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</si>
  <si>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</si>
  <si>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</si>
  <si>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</si>
  <si>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</si>
  <si>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</si>
  <si>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</si>
  <si>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</si>
  <si>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</si>
  <si>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</si>
  <si>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</si>
  <si>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</si>
  <si>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</si>
  <si>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</si>
  <si>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</si>
  <si>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</si>
  <si>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</si>
  <si>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</si>
  <si>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</si>
  <si>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</si>
  <si>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</si>
  <si>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</si>
  <si>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</si>
  <si>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</si>
  <si>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</si>
  <si>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</si>
  <si>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</si>
  <si>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</si>
  <si>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</si>
  <si>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</si>
  <si>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</si>
  <si>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</si>
  <si>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</si>
  <si>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</si>
  <si>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</si>
  <si>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</si>
  <si>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</si>
  <si>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</si>
  <si>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</si>
  <si>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</si>
  <si>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</si>
  <si>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</si>
  <si>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</si>
  <si>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</si>
  <si>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</si>
  <si>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</si>
  <si>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</si>
  <si>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</si>
  <si>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</si>
  <si>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</si>
  <si>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</si>
  <si>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</si>
  <si>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</si>
  <si>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</si>
  <si>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</si>
  <si>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</si>
  <si>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</si>
  <si>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</si>
  <si>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</si>
  <si>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</si>
  <si>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</si>
  <si>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</si>
  <si>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</si>
  <si>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</si>
  <si>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</si>
  <si>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</si>
  <si>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</si>
  <si>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</si>
  <si>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</si>
  <si>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</si>
  <si>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</si>
  <si>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</si>
  <si>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</si>
  <si>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</si>
  <si>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</si>
  <si>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</si>
  <si>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</si>
  <si>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</si>
  <si>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</si>
  <si>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</si>
  <si>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</si>
  <si>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</si>
  <si>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</si>
  <si>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</si>
  <si>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</si>
  <si>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</si>
  <si>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</si>
  <si>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</si>
  <si>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</si>
  <si>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</si>
  <si>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</si>
  <si>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</si>
  <si>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</si>
  <si>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</si>
  <si>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</si>
  <si>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</si>
  <si>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</si>
  <si>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</si>
  <si>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</si>
  <si>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</si>
  <si>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</si>
  <si>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</si>
  <si>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</si>
  <si>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</si>
  <si>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</si>
  <si>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</si>
  <si>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</si>
  <si>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</si>
  <si>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</si>
  <si>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</si>
  <si>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</si>
  <si>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</si>
  <si>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</si>
  <si>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</si>
  <si>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</si>
  <si>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</si>
  <si>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</si>
  <si>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</si>
  <si>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</si>
  <si>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</si>
  <si>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</si>
  <si>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</si>
  <si>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</si>
  <si>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</si>
  <si>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</si>
  <si>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</si>
  <si>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</si>
  <si>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</si>
  <si>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</si>
  <si>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</si>
  <si>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</si>
  <si>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</si>
  <si>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</si>
  <si>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</si>
  <si>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</si>
  <si>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</si>
  <si>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</si>
  <si>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</si>
  <si>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</si>
  <si>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</si>
  <si>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</si>
  <si>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</si>
  <si>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</si>
  <si>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</si>
  <si>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</si>
  <si>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</si>
  <si>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</si>
  <si>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</si>
  <si>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Họ và tên: LÊ NGUYỄN MỸ TRÂM</t>
  </si>
  <si>
    <t>Chức vụ: Giảng viên</t>
  </si>
  <si>
    <r>
      <t>Đơn vị công tác</t>
    </r>
    <r>
      <rPr>
        <b/>
        <i/>
        <sz val="12"/>
        <color indexed="8"/>
        <rFont val="Times New Roman"/>
        <family val="1"/>
      </rPr>
      <t xml:space="preserve"> (phòng, khoa…):</t>
    </r>
    <r>
      <rPr>
        <b/>
        <sz val="12"/>
        <color indexed="8"/>
        <rFont val="Times New Roman"/>
        <family val="1"/>
      </rPr>
      <t xml:space="preserve"> Khoa Ngoại ngữ</t>
    </r>
  </si>
  <si>
    <t>Mã số CBCCVC: 01010009</t>
  </si>
  <si>
    <t>Tp.HCM, ngày 15 tháng 10 năm 2025</t>
  </si>
  <si>
    <t>Lê Nguyễn Mỹ Trâm</t>
  </si>
  <si>
    <t>BÁO CÁO ĐÁNH GIÁ KẾT QUẢ CÔNG TÁC CỦA CÁ NHÂN
Kỳ đánh giá:  Quý 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</si>
</sst>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98">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8" fillId="0" borderId="1" xfId="0" applyFont="1" applyBorder="1" applyAlignment="1">
      <alignment vertical="center" wrapText="1"/>
    </xf>
    <xf numFmtId="0" fontId="2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164" fontId="30"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9" fillId="0" borderId="1" xfId="0" applyNumberFormat="1"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4"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20" fillId="0" borderId="1" xfId="0" applyNumberFormat="1"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5" fillId="0" borderId="2"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Border="1" applyAlignment="1" applyProtection="1">
      <alignment horizontal="center" vertical="center" wrapText="1"/>
      <protection locked="0"/>
    </xf>
    <xf numFmtId="0" fontId="42" fillId="0" borderId="1" xfId="0" applyFont="1" applyBorder="1" applyAlignment="1" applyProtection="1">
      <alignment horizontal="right" vertical="center"/>
      <protection locked="0"/>
    </xf>
    <xf numFmtId="0" fontId="42" fillId="0" borderId="1" xfId="0" applyFont="1" applyBorder="1" applyAlignment="1" applyProtection="1">
      <alignment horizontal="center" vertical="center"/>
      <protection locked="0"/>
    </xf>
    <xf numFmtId="0" fontId="42" fillId="0" borderId="1" xfId="0" applyFont="1" applyBorder="1" applyAlignment="1">
      <alignment horizontal="center" vertical="center"/>
    </xf>
    <xf numFmtId="0" fontId="23" fillId="0" borderId="1" xfId="0" applyFont="1" applyBorder="1" applyAlignment="1">
      <alignment horizontal="center" vertical="center" wrapText="1"/>
    </xf>
    <xf numFmtId="0" fontId="22" fillId="0" borderId="1"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3" fillId="2" borderId="0" xfId="0" applyFont="1" applyFill="1" applyAlignment="1" applyProtection="1">
      <alignment horizontal="left" vertical="center" wrapText="1"/>
      <protection locked="0"/>
    </xf>
    <xf numFmtId="0" fontId="42" fillId="0" borderId="0" xfId="0" applyFont="1" applyAlignment="1" applyProtection="1">
      <alignment horizontal="right" vertical="center"/>
      <protection locked="0"/>
    </xf>
    <xf numFmtId="0" fontId="42"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Font="1" applyFill="1" applyBorder="1" applyAlignment="1" applyProtection="1">
      <alignment horizontal="right" vertical="center"/>
      <protection locked="0"/>
    </xf>
    <xf numFmtId="0" fontId="42" fillId="3" borderId="5"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9" fillId="0" borderId="1" xfId="0" applyFont="1" applyBorder="1" applyAlignment="1" applyProtection="1">
      <alignment horizontal="justify" vertical="center" wrapText="1"/>
      <protection locked="0"/>
    </xf>
    <xf numFmtId="0" fontId="29" fillId="0" borderId="3" xfId="0" applyFont="1" applyBorder="1" applyAlignment="1" applyProtection="1">
      <alignment horizontal="justify" vertical="center" wrapText="1"/>
      <protection locked="0"/>
    </xf>
    <xf numFmtId="0" fontId="29" fillId="0" borderId="4" xfId="0" applyFont="1" applyBorder="1" applyAlignment="1" applyProtection="1">
      <alignment horizontal="justify" vertical="center" wrapText="1"/>
      <protection locked="0"/>
    </xf>
    <xf numFmtId="0" fontId="29" fillId="0" borderId="5" xfId="0" applyFont="1" applyBorder="1" applyAlignment="1" applyProtection="1">
      <alignment horizontal="justify" vertical="center" wrapText="1"/>
      <protection locked="0"/>
    </xf>
    <xf numFmtId="0" fontId="29" fillId="0" borderId="3" xfId="0" applyFont="1" applyBorder="1" applyAlignment="1" applyProtection="1">
      <alignment horizontal="left" vertical="center" wrapText="1"/>
      <protection locked="0"/>
    </xf>
    <xf numFmtId="0" fontId="29" fillId="0" borderId="4" xfId="0" applyFont="1" applyBorder="1" applyAlignment="1" applyProtection="1">
      <alignment horizontal="left" vertical="center" wrapText="1"/>
      <protection locked="0"/>
    </xf>
    <xf numFmtId="0" fontId="29"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0" fillId="0" borderId="1" xfId="0" applyFont="1" applyBorder="1" applyAlignment="1" applyProtection="1">
      <alignment horizontal="justify"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5" xfId="0" applyFont="1" applyBorder="1" applyAlignment="1" applyProtection="1">
      <alignment horizontal="justify" vertical="center" wrapText="1"/>
      <protection locked="0"/>
    </xf>
    <xf numFmtId="0" fontId="37" fillId="0" borderId="3" xfId="0" applyFont="1" applyBorder="1" applyAlignment="1" applyProtection="1">
      <alignment horizontal="justify" vertical="center" wrapText="1"/>
      <protection locked="0"/>
    </xf>
    <xf numFmtId="0" fontId="37" fillId="0" borderId="4" xfId="0" applyFont="1" applyBorder="1" applyAlignment="1" applyProtection="1">
      <alignment horizontal="justify" vertical="center" wrapText="1"/>
      <protection locked="0"/>
    </xf>
    <xf numFmtId="0" fontId="37" fillId="0" borderId="5" xfId="0" applyFont="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20" fillId="0" borderId="4" xfId="0" applyFont="1" applyBorder="1" applyAlignment="1" applyProtection="1">
      <alignment horizontal="left" vertical="center" wrapText="1"/>
      <protection locked="0"/>
    </xf>
    <xf numFmtId="0" fontId="20" fillId="0" borderId="5"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43" zoomScaleNormal="100" workbookViewId="0">
      <selection activeCell="F30" sqref="F3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168</v>
      </c>
    </row>
    <row r="2" spans="1:8" s="8" customFormat="1" ht="48.75" customHeight="1" x14ac:dyDescent="0.25">
      <c r="A2" s="107" t="s">
        <v>12</v>
      </c>
      <c r="B2" s="107"/>
      <c r="C2" s="107"/>
      <c r="D2" s="107" t="s">
        <v>16</v>
      </c>
      <c r="E2" s="107"/>
      <c r="F2" s="107"/>
      <c r="G2" s="107"/>
      <c r="H2" s="107"/>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09" t="s">
        <v>133</v>
      </c>
      <c r="B5" s="109"/>
      <c r="C5" s="109"/>
      <c r="D5" s="109"/>
      <c r="E5" s="109"/>
      <c r="F5" s="109"/>
      <c r="G5" s="109"/>
      <c r="H5" s="109"/>
    </row>
    <row r="6" spans="1:8" ht="12" customHeight="1" x14ac:dyDescent="0.25"/>
    <row r="7" spans="1:8" s="1" customFormat="1" ht="25.15" customHeight="1" x14ac:dyDescent="0.25">
      <c r="B7" s="110" t="s">
        <v>19</v>
      </c>
      <c r="C7" s="110"/>
      <c r="D7" s="110"/>
      <c r="E7" s="110"/>
      <c r="F7" s="110"/>
      <c r="G7" s="110"/>
      <c r="H7" s="110"/>
    </row>
    <row r="8" spans="1:8" s="1" customFormat="1" ht="20.100000000000001" customHeight="1" x14ac:dyDescent="0.25">
      <c r="B8" s="110" t="s">
        <v>20</v>
      </c>
      <c r="C8" s="110"/>
      <c r="D8" s="110"/>
      <c r="E8" s="110"/>
      <c r="F8" s="110"/>
      <c r="G8" s="110"/>
      <c r="H8" s="110"/>
    </row>
    <row r="9" spans="1:8" s="1" customFormat="1" ht="20.100000000000001" customHeight="1" x14ac:dyDescent="0.25">
      <c r="B9" s="110" t="s">
        <v>23</v>
      </c>
      <c r="C9" s="110"/>
      <c r="D9" s="110"/>
      <c r="E9" s="110"/>
      <c r="F9" s="110"/>
      <c r="G9" s="110"/>
      <c r="H9" s="110"/>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11" t="s">
        <v>14</v>
      </c>
      <c r="C12" s="111"/>
      <c r="D12" s="111"/>
      <c r="E12" s="12" t="s">
        <v>15</v>
      </c>
      <c r="F12" s="2" t="s">
        <v>21</v>
      </c>
      <c r="G12" s="2" t="s">
        <v>24</v>
      </c>
      <c r="H12" s="12" t="s">
        <v>17</v>
      </c>
    </row>
    <row r="13" spans="1:8" s="18" customFormat="1" ht="16.5" customHeight="1" x14ac:dyDescent="0.25">
      <c r="A13" s="13" t="s">
        <v>27</v>
      </c>
      <c r="B13" s="112" t="s">
        <v>28</v>
      </c>
      <c r="C13" s="113"/>
      <c r="D13" s="114"/>
      <c r="E13" s="13" t="s">
        <v>29</v>
      </c>
      <c r="F13" s="13" t="s">
        <v>30</v>
      </c>
      <c r="G13" s="13" t="s">
        <v>31</v>
      </c>
      <c r="H13" s="13" t="s">
        <v>32</v>
      </c>
    </row>
    <row r="14" spans="1:8" s="8" customFormat="1" ht="89.25" customHeight="1" x14ac:dyDescent="0.25">
      <c r="A14" s="12" t="s">
        <v>0</v>
      </c>
      <c r="B14" s="115" t="s">
        <v>134</v>
      </c>
      <c r="C14" s="115"/>
      <c r="D14" s="115"/>
      <c r="E14" s="22">
        <f>E15+E19+E23+E26</f>
        <v>20</v>
      </c>
      <c r="F14" s="26">
        <f>ROUND(F15+F19+F23+F26,1)</f>
        <v>20</v>
      </c>
      <c r="G14" s="27"/>
      <c r="H14" s="12"/>
    </row>
    <row r="15" spans="1:8" s="14" customFormat="1" ht="24" customHeight="1" x14ac:dyDescent="0.25">
      <c r="A15" s="3">
        <v>1</v>
      </c>
      <c r="B15" s="115" t="s">
        <v>50</v>
      </c>
      <c r="C15" s="115"/>
      <c r="D15" s="115"/>
      <c r="E15" s="22">
        <f>5-(E16+E17+E18)</f>
        <v>5</v>
      </c>
      <c r="F15" s="26">
        <f>ROUND(5-(F16+F17+F18),1)</f>
        <v>5</v>
      </c>
      <c r="G15" s="27"/>
      <c r="H15" s="3"/>
    </row>
    <row r="16" spans="1:8" s="14" customFormat="1" ht="86.25" customHeight="1" x14ac:dyDescent="0.25">
      <c r="A16" s="3" t="s">
        <v>33</v>
      </c>
      <c r="B16" s="104" t="s">
        <v>172</v>
      </c>
      <c r="C16" s="105"/>
      <c r="D16" s="106"/>
      <c r="E16" s="23"/>
      <c r="F16" s="31"/>
      <c r="G16" s="27"/>
      <c r="H16" s="3"/>
    </row>
    <row r="17" spans="1:8" s="25" customFormat="1" ht="67.7" customHeight="1" x14ac:dyDescent="0.25">
      <c r="A17" s="3" t="s">
        <v>34</v>
      </c>
      <c r="B17" s="104" t="s">
        <v>100</v>
      </c>
      <c r="C17" s="105"/>
      <c r="D17" s="106"/>
      <c r="E17" s="23"/>
      <c r="F17" s="31"/>
      <c r="G17" s="27"/>
      <c r="H17" s="29"/>
    </row>
    <row r="18" spans="1:8" s="25" customFormat="1" ht="85.5" customHeight="1" x14ac:dyDescent="0.25">
      <c r="A18" s="3" t="s">
        <v>35</v>
      </c>
      <c r="B18" s="104" t="s">
        <v>90</v>
      </c>
      <c r="C18" s="105"/>
      <c r="D18" s="106"/>
      <c r="E18" s="23"/>
      <c r="F18" s="31"/>
      <c r="G18" s="27"/>
      <c r="H18" s="29"/>
    </row>
    <row r="19" spans="1:8" s="25" customFormat="1" ht="51" customHeight="1" x14ac:dyDescent="0.25">
      <c r="A19" s="3">
        <v>2</v>
      </c>
      <c r="B19" s="116" t="s">
        <v>91</v>
      </c>
      <c r="C19" s="117"/>
      <c r="D19" s="118"/>
      <c r="E19" s="22">
        <f>6-(E20+E21+E22)</f>
        <v>6</v>
      </c>
      <c r="F19" s="26">
        <f>6-(F20+F21+F22)</f>
        <v>6</v>
      </c>
      <c r="G19" s="27"/>
      <c r="H19" s="34"/>
    </row>
    <row r="20" spans="1:8" s="25" customFormat="1" ht="53.25" customHeight="1" x14ac:dyDescent="0.25">
      <c r="A20" s="19" t="s">
        <v>36</v>
      </c>
      <c r="B20" s="104" t="s">
        <v>156</v>
      </c>
      <c r="C20" s="105"/>
      <c r="D20" s="106"/>
      <c r="E20" s="20"/>
      <c r="F20" s="31"/>
      <c r="G20" s="27"/>
      <c r="H20" s="29"/>
    </row>
    <row r="21" spans="1:8" s="25" customFormat="1" ht="69.75" customHeight="1" x14ac:dyDescent="0.25">
      <c r="A21" s="19" t="s">
        <v>37</v>
      </c>
      <c r="B21" s="104" t="s">
        <v>157</v>
      </c>
      <c r="C21" s="105"/>
      <c r="D21" s="106"/>
      <c r="E21" s="20"/>
      <c r="F21" s="31"/>
      <c r="G21" s="27"/>
      <c r="H21" s="29"/>
    </row>
    <row r="22" spans="1:8" s="25" customFormat="1" ht="92.25" customHeight="1" x14ac:dyDescent="0.25">
      <c r="A22" s="3" t="s">
        <v>38</v>
      </c>
      <c r="B22" s="104" t="s">
        <v>158</v>
      </c>
      <c r="C22" s="105"/>
      <c r="D22" s="106"/>
      <c r="E22" s="23"/>
      <c r="F22" s="31"/>
      <c r="G22" s="27"/>
      <c r="H22" s="29"/>
    </row>
    <row r="23" spans="1:8" s="14" customFormat="1" ht="54" customHeight="1" x14ac:dyDescent="0.25">
      <c r="A23" s="3">
        <v>3</v>
      </c>
      <c r="B23" s="116" t="s">
        <v>57</v>
      </c>
      <c r="C23" s="117"/>
      <c r="D23" s="118"/>
      <c r="E23" s="22">
        <f>5-(E24+E25)</f>
        <v>5</v>
      </c>
      <c r="F23" s="26">
        <f>ROUND(5-(F24+F25),1)</f>
        <v>5</v>
      </c>
      <c r="G23" s="27"/>
      <c r="H23" s="3"/>
    </row>
    <row r="24" spans="1:8" s="25" customFormat="1" ht="102.75" customHeight="1" x14ac:dyDescent="0.25">
      <c r="A24" s="3" t="s">
        <v>41</v>
      </c>
      <c r="B24" s="104" t="s">
        <v>58</v>
      </c>
      <c r="C24" s="105"/>
      <c r="D24" s="106"/>
      <c r="E24" s="23"/>
      <c r="F24" s="19"/>
      <c r="G24" s="44"/>
      <c r="H24" s="29"/>
    </row>
    <row r="25" spans="1:8" s="25" customFormat="1" ht="54.75" customHeight="1" x14ac:dyDescent="0.25">
      <c r="A25" s="3" t="s">
        <v>42</v>
      </c>
      <c r="B25" s="104" t="s">
        <v>96</v>
      </c>
      <c r="C25" s="105"/>
      <c r="D25" s="106"/>
      <c r="E25" s="23"/>
      <c r="F25" s="19"/>
      <c r="G25" s="44"/>
      <c r="H25" s="29"/>
    </row>
    <row r="26" spans="1:8" s="25" customFormat="1" ht="99" customHeight="1" x14ac:dyDescent="0.25">
      <c r="A26" s="36">
        <v>4</v>
      </c>
      <c r="B26" s="116" t="s">
        <v>135</v>
      </c>
      <c r="C26" s="117"/>
      <c r="D26" s="118"/>
      <c r="E26" s="22">
        <f>4-(E27+E28+E29)</f>
        <v>4</v>
      </c>
      <c r="F26" s="26">
        <f>ROUND(4-(F27+F28+F29),1)</f>
        <v>4</v>
      </c>
      <c r="G26" s="27"/>
      <c r="H26" s="34"/>
    </row>
    <row r="27" spans="1:8" s="25" customFormat="1" ht="54.75" customHeight="1" x14ac:dyDescent="0.25">
      <c r="A27" s="3" t="s">
        <v>59</v>
      </c>
      <c r="B27" s="104" t="s">
        <v>60</v>
      </c>
      <c r="C27" s="105"/>
      <c r="D27" s="106"/>
      <c r="E27" s="23"/>
      <c r="F27" s="19"/>
      <c r="G27" s="44"/>
      <c r="H27" s="29"/>
    </row>
    <row r="28" spans="1:8" s="25" customFormat="1" ht="57" customHeight="1" x14ac:dyDescent="0.25">
      <c r="A28" s="3" t="s">
        <v>61</v>
      </c>
      <c r="B28" s="104" t="s">
        <v>159</v>
      </c>
      <c r="C28" s="105"/>
      <c r="D28" s="106"/>
      <c r="E28" s="23"/>
      <c r="F28" s="19"/>
      <c r="G28" s="44"/>
      <c r="H28" s="29"/>
    </row>
    <row r="29" spans="1:8" s="25" customFormat="1" ht="54" customHeight="1" x14ac:dyDescent="0.25">
      <c r="A29" s="3" t="s">
        <v>62</v>
      </c>
      <c r="B29" s="104" t="s">
        <v>160</v>
      </c>
      <c r="C29" s="105"/>
      <c r="D29" s="106"/>
      <c r="E29" s="23"/>
      <c r="F29" s="19"/>
      <c r="G29" s="44"/>
      <c r="H29" s="29"/>
    </row>
    <row r="30" spans="1:8" s="8" customFormat="1" ht="27.75" customHeight="1" x14ac:dyDescent="0.25">
      <c r="A30" s="12" t="s">
        <v>1</v>
      </c>
      <c r="B30" s="119" t="s">
        <v>18</v>
      </c>
      <c r="C30" s="120"/>
      <c r="D30" s="121"/>
      <c r="E30" s="22">
        <f>E31+E33+E35+E37+E39+E41+E43</f>
        <v>20</v>
      </c>
      <c r="F30" s="26">
        <f>ROUND(F31+F33+F35+F37+F39+F41+F43,1)</f>
        <v>0</v>
      </c>
      <c r="G30" s="27"/>
      <c r="H30" s="12"/>
    </row>
    <row r="31" spans="1:8" s="14" customFormat="1" ht="53.25" customHeight="1" x14ac:dyDescent="0.25">
      <c r="A31" s="3">
        <v>5</v>
      </c>
      <c r="B31" s="115" t="s">
        <v>81</v>
      </c>
      <c r="C31" s="115"/>
      <c r="D31" s="115"/>
      <c r="E31" s="22">
        <v>1</v>
      </c>
      <c r="F31" s="26">
        <f>IF(F32&gt;1,"1",F32)</f>
        <v>0</v>
      </c>
      <c r="G31" s="27"/>
      <c r="H31" s="3"/>
    </row>
    <row r="32" spans="1:8" s="14" customFormat="1" ht="39" customHeight="1" x14ac:dyDescent="0.25">
      <c r="A32" s="3"/>
      <c r="B32" s="122" t="s">
        <v>161</v>
      </c>
      <c r="C32" s="122"/>
      <c r="D32" s="122"/>
      <c r="E32" s="22"/>
      <c r="F32" s="31"/>
      <c r="G32" s="27"/>
      <c r="H32" s="3"/>
    </row>
    <row r="33" spans="1:8" s="14" customFormat="1" ht="55.5" customHeight="1" x14ac:dyDescent="0.25">
      <c r="A33" s="3">
        <v>6</v>
      </c>
      <c r="B33" s="116" t="s">
        <v>82</v>
      </c>
      <c r="C33" s="117"/>
      <c r="D33" s="118"/>
      <c r="E33" s="22">
        <v>2</v>
      </c>
      <c r="F33" s="26">
        <f>IF(F34&gt;2,"2",F34)</f>
        <v>0</v>
      </c>
      <c r="G33" s="27"/>
      <c r="H33" s="3"/>
    </row>
    <row r="34" spans="1:8" s="14" customFormat="1" ht="75" customHeight="1" x14ac:dyDescent="0.25">
      <c r="A34" s="3"/>
      <c r="B34" s="123" t="s">
        <v>162</v>
      </c>
      <c r="C34" s="124"/>
      <c r="D34" s="125"/>
      <c r="E34" s="22"/>
      <c r="F34" s="31"/>
      <c r="G34" s="27"/>
      <c r="H34" s="3"/>
    </row>
    <row r="35" spans="1:8" s="14" customFormat="1" ht="57" customHeight="1" x14ac:dyDescent="0.25">
      <c r="A35" s="3">
        <v>7</v>
      </c>
      <c r="B35" s="116" t="s">
        <v>75</v>
      </c>
      <c r="C35" s="117"/>
      <c r="D35" s="118"/>
      <c r="E35" s="22">
        <v>2</v>
      </c>
      <c r="F35" s="26">
        <f>IF(F36&gt;2,"2",F36)</f>
        <v>0</v>
      </c>
      <c r="G35" s="27"/>
      <c r="H35" s="3"/>
    </row>
    <row r="36" spans="1:8" s="14" customFormat="1" ht="51.75" customHeight="1" x14ac:dyDescent="0.25">
      <c r="A36" s="3"/>
      <c r="B36" s="104" t="s">
        <v>163</v>
      </c>
      <c r="C36" s="105"/>
      <c r="D36" s="106"/>
      <c r="E36" s="22"/>
      <c r="F36" s="31"/>
      <c r="G36" s="27"/>
      <c r="H36" s="3"/>
    </row>
    <row r="37" spans="1:8" s="14" customFormat="1" ht="58.5" customHeight="1" x14ac:dyDescent="0.25">
      <c r="A37" s="3">
        <v>8</v>
      </c>
      <c r="B37" s="116" t="s">
        <v>76</v>
      </c>
      <c r="C37" s="117"/>
      <c r="D37" s="118"/>
      <c r="E37" s="22">
        <v>2</v>
      </c>
      <c r="F37" s="26">
        <f>IF(F38&gt;2,"2",F38)</f>
        <v>0</v>
      </c>
      <c r="G37" s="27"/>
      <c r="H37" s="3"/>
    </row>
    <row r="38" spans="1:8" s="14" customFormat="1" ht="86.25" customHeight="1" x14ac:dyDescent="0.25">
      <c r="A38" s="3"/>
      <c r="B38" s="104" t="s">
        <v>164</v>
      </c>
      <c r="C38" s="105"/>
      <c r="D38" s="106"/>
      <c r="E38" s="22"/>
      <c r="F38" s="31"/>
      <c r="G38" s="27"/>
      <c r="H38" s="3"/>
    </row>
    <row r="39" spans="1:8" s="14" customFormat="1" ht="91.5" customHeight="1" x14ac:dyDescent="0.25">
      <c r="A39" s="59">
        <v>9</v>
      </c>
      <c r="B39" s="126" t="s">
        <v>226</v>
      </c>
      <c r="C39" s="126"/>
      <c r="D39" s="126"/>
      <c r="E39" s="102">
        <v>5</v>
      </c>
      <c r="F39" s="26">
        <f>IF(F40&gt;5,"5",F40)</f>
        <v>0</v>
      </c>
      <c r="G39" s="27"/>
      <c r="H39" s="3"/>
    </row>
    <row r="40" spans="1:8" s="14" customFormat="1" ht="138" customHeight="1" x14ac:dyDescent="0.25">
      <c r="A40" s="3"/>
      <c r="B40" s="104" t="s">
        <v>165</v>
      </c>
      <c r="C40" s="105"/>
      <c r="D40" s="106"/>
      <c r="E40" s="22"/>
      <c r="F40" s="31"/>
      <c r="G40" s="27"/>
      <c r="H40" s="3"/>
    </row>
    <row r="41" spans="1:8" s="14" customFormat="1" ht="55.5" customHeight="1" x14ac:dyDescent="0.25">
      <c r="A41" s="3">
        <v>10</v>
      </c>
      <c r="B41" s="116" t="s">
        <v>85</v>
      </c>
      <c r="C41" s="117"/>
      <c r="D41" s="118"/>
      <c r="E41" s="22">
        <v>5</v>
      </c>
      <c r="F41" s="26">
        <f>IF(F42&gt;5,"5",F42)</f>
        <v>0</v>
      </c>
      <c r="G41" s="27"/>
      <c r="H41" s="3"/>
    </row>
    <row r="42" spans="1:8" s="14" customFormat="1" ht="122.25" customHeight="1" x14ac:dyDescent="0.25">
      <c r="A42" s="3"/>
      <c r="B42" s="104" t="s">
        <v>166</v>
      </c>
      <c r="C42" s="105"/>
      <c r="D42" s="106"/>
      <c r="E42" s="22"/>
      <c r="F42" s="31"/>
      <c r="G42" s="27"/>
      <c r="H42" s="3"/>
    </row>
    <row r="43" spans="1:8" s="14" customFormat="1" ht="152.25" customHeight="1" x14ac:dyDescent="0.25">
      <c r="A43" s="20" t="s">
        <v>224</v>
      </c>
      <c r="B43" s="130" t="s">
        <v>225</v>
      </c>
      <c r="C43" s="131"/>
      <c r="D43" s="132"/>
      <c r="E43" s="48">
        <v>3</v>
      </c>
      <c r="F43" s="26">
        <f>IF(F44&gt;3,"3",F44)</f>
        <v>0</v>
      </c>
      <c r="G43" s="27"/>
      <c r="H43" s="3"/>
    </row>
    <row r="44" spans="1:8" s="14" customFormat="1" ht="125.25" customHeight="1" x14ac:dyDescent="0.25">
      <c r="A44" s="100"/>
      <c r="B44" s="104" t="s">
        <v>227</v>
      </c>
      <c r="C44" s="105"/>
      <c r="D44" s="106"/>
      <c r="E44" s="101"/>
      <c r="F44" s="31"/>
      <c r="G44" s="27"/>
      <c r="H44" s="3"/>
    </row>
    <row r="45" spans="1:8" s="8" customFormat="1" ht="38.25" customHeight="1" x14ac:dyDescent="0.25">
      <c r="A45" s="12" t="s">
        <v>3</v>
      </c>
      <c r="B45" s="116" t="s">
        <v>136</v>
      </c>
      <c r="C45" s="117"/>
      <c r="D45" s="118"/>
      <c r="E45" s="22">
        <v>60</v>
      </c>
      <c r="F45" s="31">
        <f>SUM(F46:F62)</f>
        <v>0</v>
      </c>
      <c r="G45" s="27"/>
      <c r="H45" s="12"/>
    </row>
    <row r="46" spans="1:8" s="14" customFormat="1" ht="53.25" customHeight="1" x14ac:dyDescent="0.25">
      <c r="A46" s="3">
        <v>11</v>
      </c>
      <c r="B46" s="116" t="s">
        <v>137</v>
      </c>
      <c r="C46" s="117"/>
      <c r="D46" s="118"/>
      <c r="E46" s="22">
        <v>15</v>
      </c>
      <c r="F46" s="3"/>
      <c r="G46" s="32"/>
      <c r="H46" s="3"/>
    </row>
    <row r="47" spans="1:8" s="14" customFormat="1" ht="24" customHeight="1" x14ac:dyDescent="0.25">
      <c r="A47" s="3"/>
      <c r="B47" s="127" t="s">
        <v>138</v>
      </c>
      <c r="C47" s="128"/>
      <c r="D47" s="129"/>
      <c r="E47" s="49">
        <v>15</v>
      </c>
      <c r="F47" s="3"/>
      <c r="G47" s="32"/>
      <c r="H47" s="3"/>
    </row>
    <row r="48" spans="1:8" s="14" customFormat="1" ht="36" customHeight="1" x14ac:dyDescent="0.25">
      <c r="A48" s="3"/>
      <c r="B48" s="127" t="s">
        <v>139</v>
      </c>
      <c r="C48" s="128"/>
      <c r="D48" s="129"/>
      <c r="E48" s="49">
        <v>10</v>
      </c>
      <c r="F48" s="3"/>
      <c r="G48" s="32"/>
      <c r="H48" s="3"/>
    </row>
    <row r="49" spans="1:8" s="14" customFormat="1" ht="36" customHeight="1" x14ac:dyDescent="0.25">
      <c r="A49" s="3"/>
      <c r="B49" s="127" t="s">
        <v>140</v>
      </c>
      <c r="C49" s="128"/>
      <c r="D49" s="129"/>
      <c r="E49" s="49">
        <v>5</v>
      </c>
      <c r="F49" s="3"/>
      <c r="G49" s="32"/>
      <c r="H49" s="3"/>
    </row>
    <row r="50" spans="1:8" s="14" customFormat="1" ht="25.5" customHeight="1" x14ac:dyDescent="0.25">
      <c r="A50" s="3"/>
      <c r="B50" s="127" t="s">
        <v>141</v>
      </c>
      <c r="C50" s="128"/>
      <c r="D50" s="129"/>
      <c r="E50" s="49">
        <v>0</v>
      </c>
      <c r="F50" s="3"/>
      <c r="G50" s="32"/>
      <c r="H50" s="3"/>
    </row>
    <row r="51" spans="1:8" s="14" customFormat="1" ht="50.25" customHeight="1" x14ac:dyDescent="0.25">
      <c r="A51" s="3">
        <v>12</v>
      </c>
      <c r="B51" s="116" t="s">
        <v>146</v>
      </c>
      <c r="C51" s="117"/>
      <c r="D51" s="118"/>
      <c r="E51" s="22">
        <v>15</v>
      </c>
      <c r="F51" s="3"/>
      <c r="G51" s="32"/>
      <c r="H51" s="3"/>
    </row>
    <row r="52" spans="1:8" s="14" customFormat="1" ht="36.75" customHeight="1" x14ac:dyDescent="0.25">
      <c r="A52" s="3"/>
      <c r="B52" s="127" t="s">
        <v>142</v>
      </c>
      <c r="C52" s="128"/>
      <c r="D52" s="129"/>
      <c r="E52" s="49">
        <v>15</v>
      </c>
      <c r="F52" s="3"/>
      <c r="G52" s="32"/>
      <c r="H52" s="3"/>
    </row>
    <row r="53" spans="1:8" s="14" customFormat="1" ht="37.5" customHeight="1" x14ac:dyDescent="0.25">
      <c r="A53" s="3"/>
      <c r="B53" s="127" t="s">
        <v>143</v>
      </c>
      <c r="C53" s="128"/>
      <c r="D53" s="129"/>
      <c r="E53" s="49">
        <v>10</v>
      </c>
      <c r="F53" s="3"/>
      <c r="G53" s="32"/>
      <c r="H53" s="3"/>
    </row>
    <row r="54" spans="1:8" s="14" customFormat="1" ht="36.75" customHeight="1" x14ac:dyDescent="0.25">
      <c r="A54" s="3"/>
      <c r="B54" s="127" t="s">
        <v>144</v>
      </c>
      <c r="C54" s="128"/>
      <c r="D54" s="129"/>
      <c r="E54" s="49">
        <v>5</v>
      </c>
      <c r="F54" s="3"/>
      <c r="G54" s="32"/>
      <c r="H54" s="3"/>
    </row>
    <row r="55" spans="1:8" s="14" customFormat="1" ht="32.25" customHeight="1" x14ac:dyDescent="0.25">
      <c r="A55" s="3"/>
      <c r="B55" s="127" t="s">
        <v>145</v>
      </c>
      <c r="C55" s="128"/>
      <c r="D55" s="129"/>
      <c r="E55" s="49">
        <v>0</v>
      </c>
      <c r="F55" s="3"/>
      <c r="G55" s="32"/>
      <c r="H55" s="3"/>
    </row>
    <row r="56" spans="1:8" s="14" customFormat="1" ht="52.5" customHeight="1" x14ac:dyDescent="0.25">
      <c r="A56" s="3">
        <v>13</v>
      </c>
      <c r="B56" s="116" t="s">
        <v>223</v>
      </c>
      <c r="C56" s="117"/>
      <c r="D56" s="118"/>
      <c r="E56" s="22">
        <v>30</v>
      </c>
      <c r="F56" s="3"/>
      <c r="G56" s="32"/>
      <c r="H56" s="3"/>
    </row>
    <row r="57" spans="1:8" s="14" customFormat="1" ht="52.5" customHeight="1" x14ac:dyDescent="0.25">
      <c r="A57" s="3"/>
      <c r="B57" s="127" t="s">
        <v>147</v>
      </c>
      <c r="C57" s="128"/>
      <c r="D57" s="129"/>
      <c r="E57" s="49">
        <v>30</v>
      </c>
      <c r="F57" s="3"/>
      <c r="G57" s="32"/>
      <c r="H57" s="3"/>
    </row>
    <row r="58" spans="1:8" s="14" customFormat="1" ht="50.25" customHeight="1" x14ac:dyDescent="0.25">
      <c r="A58" s="3"/>
      <c r="B58" s="127" t="s">
        <v>148</v>
      </c>
      <c r="C58" s="128"/>
      <c r="D58" s="129"/>
      <c r="E58" s="49">
        <v>25</v>
      </c>
      <c r="F58" s="3"/>
      <c r="G58" s="32"/>
      <c r="H58" s="3"/>
    </row>
    <row r="59" spans="1:8" s="14" customFormat="1" ht="50.25" customHeight="1" x14ac:dyDescent="0.25">
      <c r="A59" s="3"/>
      <c r="B59" s="127" t="s">
        <v>149</v>
      </c>
      <c r="C59" s="128"/>
      <c r="D59" s="129"/>
      <c r="E59" s="49">
        <v>20</v>
      </c>
      <c r="F59" s="3"/>
      <c r="G59" s="32"/>
      <c r="H59" s="3"/>
    </row>
    <row r="60" spans="1:8" s="14" customFormat="1" ht="50.25" customHeight="1" x14ac:dyDescent="0.25">
      <c r="A60" s="3"/>
      <c r="B60" s="127" t="s">
        <v>150</v>
      </c>
      <c r="C60" s="128"/>
      <c r="D60" s="129"/>
      <c r="E60" s="49">
        <v>15</v>
      </c>
      <c r="F60" s="3"/>
      <c r="G60" s="32"/>
      <c r="H60" s="3"/>
    </row>
    <row r="61" spans="1:8" s="14" customFormat="1" ht="50.25" customHeight="1" x14ac:dyDescent="0.25">
      <c r="A61" s="3"/>
      <c r="B61" s="127" t="s">
        <v>151</v>
      </c>
      <c r="C61" s="128"/>
      <c r="D61" s="129"/>
      <c r="E61" s="49">
        <v>10</v>
      </c>
      <c r="F61" s="3"/>
      <c r="G61" s="32"/>
      <c r="H61" s="3"/>
    </row>
    <row r="62" spans="1:8" s="14" customFormat="1" ht="37.5" customHeight="1" x14ac:dyDescent="0.25">
      <c r="A62" s="3"/>
      <c r="B62" s="127" t="s">
        <v>152</v>
      </c>
      <c r="C62" s="128"/>
      <c r="D62" s="129"/>
      <c r="E62" s="49">
        <v>0</v>
      </c>
      <c r="F62" s="3"/>
      <c r="G62" s="32"/>
      <c r="H62" s="3"/>
    </row>
    <row r="63" spans="1:8" s="8" customFormat="1" ht="26.25" customHeight="1" x14ac:dyDescent="0.25">
      <c r="A63" s="12"/>
      <c r="B63" s="133" t="s">
        <v>4</v>
      </c>
      <c r="C63" s="134"/>
      <c r="D63" s="135"/>
      <c r="E63" s="24">
        <f>E14+E30+E45</f>
        <v>100</v>
      </c>
      <c r="F63" s="56">
        <f>F14+F30+F45</f>
        <v>20</v>
      </c>
      <c r="G63" s="33"/>
      <c r="H63" s="12"/>
    </row>
    <row r="64" spans="1:8" ht="27" customHeight="1" x14ac:dyDescent="0.25">
      <c r="A64" s="28"/>
      <c r="B64" s="137" t="s">
        <v>153</v>
      </c>
      <c r="C64" s="138"/>
      <c r="D64" s="139"/>
      <c r="E64" s="43"/>
      <c r="F64" s="57"/>
      <c r="G64" s="45"/>
      <c r="H64" s="28"/>
    </row>
    <row r="65" spans="1:8" ht="50.25" customHeight="1" x14ac:dyDescent="0.25">
      <c r="A65" s="28"/>
      <c r="B65" s="133" t="s">
        <v>154</v>
      </c>
      <c r="C65" s="134"/>
      <c r="D65" s="135"/>
      <c r="E65" s="24">
        <f>E63-E64</f>
        <v>100</v>
      </c>
      <c r="F65" s="56">
        <f>ROUND(F63-F64,1)</f>
        <v>20</v>
      </c>
      <c r="G65" s="33"/>
      <c r="H65" s="12"/>
    </row>
    <row r="66" spans="1:8" ht="18" customHeight="1" x14ac:dyDescent="0.25">
      <c r="B66" s="8"/>
      <c r="C66" s="8"/>
      <c r="D66" s="8"/>
    </row>
    <row r="67" spans="1:8" ht="29.25" customHeight="1" x14ac:dyDescent="0.25">
      <c r="B67" s="110" t="s">
        <v>22</v>
      </c>
      <c r="C67" s="110"/>
      <c r="D67" s="110"/>
    </row>
    <row r="68" spans="1:8" s="1" customFormat="1" ht="32.25" customHeight="1" x14ac:dyDescent="0.25">
      <c r="A68" s="140" t="s">
        <v>9</v>
      </c>
      <c r="B68" s="141"/>
      <c r="C68" s="142"/>
      <c r="D68" s="146" t="s">
        <v>66</v>
      </c>
      <c r="E68" s="148" t="s">
        <v>67</v>
      </c>
      <c r="F68" s="148"/>
      <c r="G68" s="149" t="s">
        <v>70</v>
      </c>
      <c r="H68" s="150"/>
    </row>
    <row r="69" spans="1:8" s="1" customFormat="1" ht="63" x14ac:dyDescent="0.25">
      <c r="A69" s="143"/>
      <c r="B69" s="144"/>
      <c r="C69" s="145"/>
      <c r="D69" s="147"/>
      <c r="E69" s="2" t="s">
        <v>68</v>
      </c>
      <c r="F69" s="2" t="s">
        <v>69</v>
      </c>
      <c r="G69" s="2" t="s">
        <v>71</v>
      </c>
      <c r="H69" s="2" t="s">
        <v>72</v>
      </c>
    </row>
    <row r="70" spans="1:8" ht="38.25" customHeight="1" x14ac:dyDescent="0.25">
      <c r="A70" s="151" t="s">
        <v>5</v>
      </c>
      <c r="B70" s="152"/>
      <c r="C70" s="153"/>
      <c r="D70" s="3" t="s">
        <v>63</v>
      </c>
      <c r="E70" s="20" t="str">
        <f>IF(AND(90&lt;=F65,F65&lt;100),F65,"")</f>
        <v/>
      </c>
      <c r="F70" s="20" t="str">
        <f>IF(AND(90&lt;=G65,G65&lt;=100),G65,"")</f>
        <v/>
      </c>
      <c r="G70" s="30" t="str">
        <f t="shared" ref="G70:H73" si="0">IF(ISNUMBER(E70)=TRUE,"X","")</f>
        <v/>
      </c>
      <c r="H70" s="30" t="str">
        <f t="shared" si="0"/>
        <v/>
      </c>
    </row>
    <row r="71" spans="1:8" ht="48.75" customHeight="1" x14ac:dyDescent="0.25">
      <c r="A71" s="151" t="s">
        <v>11</v>
      </c>
      <c r="B71" s="152"/>
      <c r="C71" s="153"/>
      <c r="D71" s="3" t="s">
        <v>64</v>
      </c>
      <c r="E71" s="20" t="str">
        <f>IF(AND(75&lt;=F65,F65&lt;90),F65,"")</f>
        <v/>
      </c>
      <c r="F71" s="20" t="str">
        <f>IF(AND(75&lt;=G65,G65&lt;90),G65,"")</f>
        <v/>
      </c>
      <c r="G71" s="30" t="str">
        <f t="shared" si="0"/>
        <v/>
      </c>
      <c r="H71" s="30" t="str">
        <f t="shared" si="0"/>
        <v/>
      </c>
    </row>
    <row r="72" spans="1:8" ht="50.25" customHeight="1" x14ac:dyDescent="0.25">
      <c r="A72" s="151" t="s">
        <v>6</v>
      </c>
      <c r="B72" s="152"/>
      <c r="C72" s="153"/>
      <c r="D72" s="3" t="s">
        <v>65</v>
      </c>
      <c r="E72" s="20" t="str">
        <f>IF(AND(50&lt;=F65,F65&lt;75),F65,"")</f>
        <v/>
      </c>
      <c r="F72" s="20" t="str">
        <f>IF(AND(50&lt;=G65,G65&lt;75),G65,"")</f>
        <v/>
      </c>
      <c r="G72" s="30" t="str">
        <f t="shared" si="0"/>
        <v/>
      </c>
      <c r="H72" s="30" t="str">
        <f t="shared" si="0"/>
        <v/>
      </c>
    </row>
    <row r="73" spans="1:8" ht="37.5" customHeight="1" x14ac:dyDescent="0.25">
      <c r="A73" s="151" t="s">
        <v>8</v>
      </c>
      <c r="B73" s="152"/>
      <c r="C73" s="153"/>
      <c r="D73" s="3" t="s">
        <v>7</v>
      </c>
      <c r="E73" s="20">
        <f>IF(AND(0&lt;F65,F65&lt;50),F65,"")</f>
        <v>20</v>
      </c>
      <c r="F73" s="20" t="str">
        <f>IF(AND(0&lt;G65,G65&lt;50),G65,"")</f>
        <v/>
      </c>
      <c r="G73" s="30" t="str">
        <f t="shared" si="0"/>
        <v>X</v>
      </c>
      <c r="H73" s="30" t="str">
        <f t="shared" si="0"/>
        <v/>
      </c>
    </row>
    <row r="75" spans="1:8" s="6" customFormat="1" ht="20.25" customHeight="1" x14ac:dyDescent="0.25">
      <c r="B75" s="7"/>
      <c r="D75" s="136" t="s">
        <v>155</v>
      </c>
      <c r="E75" s="136"/>
      <c r="F75" s="136"/>
      <c r="G75" s="136"/>
      <c r="H75" s="136"/>
    </row>
    <row r="76" spans="1:8" s="8" customFormat="1" ht="35.25" customHeight="1" x14ac:dyDescent="0.25">
      <c r="D76" s="107" t="s">
        <v>10</v>
      </c>
      <c r="E76" s="107"/>
      <c r="F76" s="107"/>
      <c r="G76" s="107"/>
      <c r="H76" s="107"/>
    </row>
    <row r="77" spans="1:8" x14ac:dyDescent="0.25">
      <c r="D77" s="16"/>
      <c r="E77" s="16"/>
      <c r="F77" s="16"/>
      <c r="G77" s="16"/>
      <c r="H77" s="16"/>
    </row>
    <row r="81" spans="2:8" ht="25.15" customHeight="1" x14ac:dyDescent="0.25">
      <c r="B81" s="144" t="s">
        <v>25</v>
      </c>
      <c r="C81" s="144"/>
      <c r="D81" s="144"/>
      <c r="E81" s="144"/>
      <c r="F81" s="144"/>
      <c r="G81" s="144"/>
      <c r="H81" s="144"/>
    </row>
    <row r="82" spans="2:8" ht="106.9" customHeight="1" x14ac:dyDescent="0.25">
      <c r="B82" s="154" t="s">
        <v>26</v>
      </c>
      <c r="C82" s="155"/>
      <c r="D82" s="155"/>
      <c r="E82" s="155"/>
      <c r="F82" s="155"/>
      <c r="G82" s="155"/>
      <c r="H82" s="156"/>
    </row>
    <row r="83" spans="2:8" ht="25.15" customHeight="1" x14ac:dyDescent="0.25">
      <c r="B83" s="17"/>
      <c r="D83" s="157" t="s">
        <v>155</v>
      </c>
      <c r="E83" s="157"/>
      <c r="F83" s="157"/>
      <c r="G83" s="157"/>
      <c r="H83" s="157"/>
    </row>
    <row r="84" spans="2:8" ht="36" customHeight="1" x14ac:dyDescent="0.25">
      <c r="B84" s="15"/>
      <c r="D84" s="108" t="s">
        <v>167</v>
      </c>
      <c r="E84" s="108"/>
      <c r="F84" s="108"/>
      <c r="G84" s="108"/>
      <c r="H84" s="108"/>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51" zoomScaleNormal="100" workbookViewId="0">
      <selection activeCell="E33" sqref="E3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234</v>
      </c>
    </row>
    <row r="2" spans="1:8" s="8" customFormat="1" ht="48.75" customHeight="1" x14ac:dyDescent="0.25">
      <c r="A2" s="107" t="s">
        <v>12</v>
      </c>
      <c r="B2" s="107"/>
      <c r="C2" s="107"/>
      <c r="D2" s="107" t="s">
        <v>16</v>
      </c>
      <c r="E2" s="107"/>
      <c r="F2" s="107"/>
      <c r="G2" s="107"/>
      <c r="H2" s="107"/>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09" t="s">
        <v>133</v>
      </c>
      <c r="B5" s="109"/>
      <c r="C5" s="109"/>
      <c r="D5" s="109"/>
      <c r="E5" s="109"/>
      <c r="F5" s="109"/>
      <c r="G5" s="109"/>
      <c r="H5" s="109"/>
    </row>
    <row r="6" spans="1:8" ht="12" customHeight="1" x14ac:dyDescent="0.25"/>
    <row r="7" spans="1:8" s="1" customFormat="1" ht="25.15" customHeight="1" x14ac:dyDescent="0.25">
      <c r="B7" s="110" t="s">
        <v>19</v>
      </c>
      <c r="C7" s="110"/>
      <c r="D7" s="110"/>
      <c r="E7" s="110"/>
      <c r="F7" s="110"/>
      <c r="G7" s="110"/>
      <c r="H7" s="110"/>
    </row>
    <row r="8" spans="1:8" s="1" customFormat="1" ht="20.100000000000001" customHeight="1" x14ac:dyDescent="0.25">
      <c r="B8" s="110" t="s">
        <v>20</v>
      </c>
      <c r="C8" s="110"/>
      <c r="D8" s="110"/>
      <c r="E8" s="110"/>
      <c r="F8" s="110"/>
      <c r="G8" s="110"/>
      <c r="H8" s="110"/>
    </row>
    <row r="9" spans="1:8" s="1" customFormat="1" ht="20.100000000000001" customHeight="1" x14ac:dyDescent="0.25">
      <c r="B9" s="110" t="s">
        <v>23</v>
      </c>
      <c r="C9" s="110"/>
      <c r="D9" s="110"/>
      <c r="E9" s="110"/>
      <c r="F9" s="110"/>
      <c r="G9" s="110"/>
      <c r="H9" s="110"/>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11" t="s">
        <v>14</v>
      </c>
      <c r="C12" s="111"/>
      <c r="D12" s="111"/>
      <c r="E12" s="12" t="s">
        <v>15</v>
      </c>
      <c r="F12" s="2" t="s">
        <v>21</v>
      </c>
      <c r="G12" s="2" t="s">
        <v>24</v>
      </c>
      <c r="H12" s="12" t="s">
        <v>17</v>
      </c>
    </row>
    <row r="13" spans="1:8" s="18" customFormat="1" ht="16.5" customHeight="1" x14ac:dyDescent="0.25">
      <c r="A13" s="13" t="s">
        <v>27</v>
      </c>
      <c r="B13" s="112" t="s">
        <v>28</v>
      </c>
      <c r="C13" s="113"/>
      <c r="D13" s="114"/>
      <c r="E13" s="13" t="s">
        <v>29</v>
      </c>
      <c r="F13" s="13" t="s">
        <v>30</v>
      </c>
      <c r="G13" s="13" t="s">
        <v>31</v>
      </c>
      <c r="H13" s="13" t="s">
        <v>32</v>
      </c>
    </row>
    <row r="14" spans="1:8" s="8" customFormat="1" ht="89.25" customHeight="1" x14ac:dyDescent="0.25">
      <c r="A14" s="12" t="s">
        <v>0</v>
      </c>
      <c r="B14" s="115" t="s">
        <v>134</v>
      </c>
      <c r="C14" s="115"/>
      <c r="D14" s="115"/>
      <c r="E14" s="22">
        <f>E15+E19+E25+E28</f>
        <v>20</v>
      </c>
      <c r="F14" s="26">
        <f>ROUND(F15+F19+F25+F28,1)</f>
        <v>20</v>
      </c>
      <c r="G14" s="27"/>
      <c r="H14" s="12"/>
    </row>
    <row r="15" spans="1:8" s="14" customFormat="1" ht="24" customHeight="1" x14ac:dyDescent="0.25">
      <c r="A15" s="3">
        <v>1</v>
      </c>
      <c r="B15" s="115" t="s">
        <v>50</v>
      </c>
      <c r="C15" s="115"/>
      <c r="D15" s="115"/>
      <c r="E15" s="22">
        <f>5-(E16+E17+E18)</f>
        <v>5</v>
      </c>
      <c r="F15" s="26">
        <f>ROUND(5-(F16+F17+F18),1)</f>
        <v>5</v>
      </c>
      <c r="G15" s="27"/>
      <c r="H15" s="3"/>
    </row>
    <row r="16" spans="1:8" s="14" customFormat="1" ht="119.25" customHeight="1" x14ac:dyDescent="0.25">
      <c r="A16" s="3" t="s">
        <v>33</v>
      </c>
      <c r="B16" s="104" t="s">
        <v>171</v>
      </c>
      <c r="C16" s="105"/>
      <c r="D16" s="106"/>
      <c r="E16" s="23"/>
      <c r="F16" s="31"/>
      <c r="G16" s="27"/>
      <c r="H16" s="3"/>
    </row>
    <row r="17" spans="1:8" s="25" customFormat="1" ht="67.7" customHeight="1" x14ac:dyDescent="0.25">
      <c r="A17" s="3" t="s">
        <v>34</v>
      </c>
      <c r="B17" s="104" t="s">
        <v>100</v>
      </c>
      <c r="C17" s="105"/>
      <c r="D17" s="106"/>
      <c r="E17" s="23"/>
      <c r="F17" s="31"/>
      <c r="G17" s="27"/>
      <c r="H17" s="29"/>
    </row>
    <row r="18" spans="1:8" s="25" customFormat="1" ht="85.5" customHeight="1" x14ac:dyDescent="0.25">
      <c r="A18" s="3" t="s">
        <v>35</v>
      </c>
      <c r="B18" s="104" t="s">
        <v>90</v>
      </c>
      <c r="C18" s="105"/>
      <c r="D18" s="106"/>
      <c r="E18" s="23"/>
      <c r="F18" s="31"/>
      <c r="G18" s="27"/>
      <c r="H18" s="29"/>
    </row>
    <row r="19" spans="1:8" s="25" customFormat="1" ht="47.65" customHeight="1" x14ac:dyDescent="0.25">
      <c r="A19" s="3">
        <v>2</v>
      </c>
      <c r="B19" s="116" t="s">
        <v>91</v>
      </c>
      <c r="C19" s="117"/>
      <c r="D19" s="118"/>
      <c r="E19" s="22">
        <f>6-(E20+E21+E22+E23+E24)</f>
        <v>6</v>
      </c>
      <c r="F19" s="26">
        <f>ROUND(6-(F20+F21+F22+F23+F24),1)</f>
        <v>6</v>
      </c>
      <c r="G19" s="27"/>
      <c r="H19" s="34"/>
    </row>
    <row r="20" spans="1:8" s="25" customFormat="1" ht="39.75" customHeight="1" x14ac:dyDescent="0.25">
      <c r="A20" s="19" t="s">
        <v>36</v>
      </c>
      <c r="B20" s="104" t="s">
        <v>54</v>
      </c>
      <c r="C20" s="105"/>
      <c r="D20" s="106"/>
      <c r="E20" s="20"/>
      <c r="F20" s="31"/>
      <c r="G20" s="27"/>
      <c r="H20" s="29"/>
    </row>
    <row r="21" spans="1:8" s="25" customFormat="1" ht="48.75" customHeight="1" x14ac:dyDescent="0.25">
      <c r="A21" s="19" t="s">
        <v>37</v>
      </c>
      <c r="B21" s="104" t="s">
        <v>52</v>
      </c>
      <c r="C21" s="105"/>
      <c r="D21" s="106"/>
      <c r="E21" s="20"/>
      <c r="F21" s="31"/>
      <c r="G21" s="27"/>
      <c r="H21" s="29"/>
    </row>
    <row r="22" spans="1:8" s="25" customFormat="1" ht="52.5" customHeight="1" x14ac:dyDescent="0.25">
      <c r="A22" s="3" t="s">
        <v>38</v>
      </c>
      <c r="B22" s="104" t="s">
        <v>89</v>
      </c>
      <c r="C22" s="105"/>
      <c r="D22" s="106"/>
      <c r="E22" s="23"/>
      <c r="F22" s="31"/>
      <c r="G22" s="27"/>
      <c r="H22" s="29"/>
    </row>
    <row r="23" spans="1:8" s="25" customFormat="1" ht="70.5" customHeight="1" x14ac:dyDescent="0.25">
      <c r="A23" s="3" t="s">
        <v>39</v>
      </c>
      <c r="B23" s="104" t="s">
        <v>92</v>
      </c>
      <c r="C23" s="105"/>
      <c r="D23" s="106"/>
      <c r="E23" s="23"/>
      <c r="F23" s="31"/>
      <c r="G23" s="27"/>
      <c r="H23" s="29"/>
    </row>
    <row r="24" spans="1:8" s="25" customFormat="1" ht="37.5" customHeight="1" x14ac:dyDescent="0.25">
      <c r="A24" s="3" t="s">
        <v>40</v>
      </c>
      <c r="B24" s="104" t="s">
        <v>56</v>
      </c>
      <c r="C24" s="105"/>
      <c r="D24" s="106"/>
      <c r="E24" s="23"/>
      <c r="F24" s="31"/>
      <c r="G24" s="27"/>
      <c r="H24" s="29"/>
    </row>
    <row r="25" spans="1:8" s="14" customFormat="1" ht="54" customHeight="1" x14ac:dyDescent="0.25">
      <c r="A25" s="3">
        <v>3</v>
      </c>
      <c r="B25" s="116" t="s">
        <v>57</v>
      </c>
      <c r="C25" s="117"/>
      <c r="D25" s="118"/>
      <c r="E25" s="22">
        <f>5-(E26+E27)</f>
        <v>5</v>
      </c>
      <c r="F25" s="26">
        <f>ROUND(5-(F26+F27),1)</f>
        <v>5</v>
      </c>
      <c r="G25" s="27"/>
      <c r="H25" s="3"/>
    </row>
    <row r="26" spans="1:8" s="25" customFormat="1" ht="102.75" customHeight="1" x14ac:dyDescent="0.25">
      <c r="A26" s="3" t="s">
        <v>41</v>
      </c>
      <c r="B26" s="104" t="s">
        <v>58</v>
      </c>
      <c r="C26" s="105"/>
      <c r="D26" s="106"/>
      <c r="E26" s="23"/>
      <c r="F26" s="19"/>
      <c r="G26" s="44"/>
      <c r="H26" s="29"/>
    </row>
    <row r="27" spans="1:8" s="25" customFormat="1" ht="54.75" customHeight="1" x14ac:dyDescent="0.25">
      <c r="A27" s="3" t="s">
        <v>42</v>
      </c>
      <c r="B27" s="104" t="s">
        <v>96</v>
      </c>
      <c r="C27" s="105"/>
      <c r="D27" s="106"/>
      <c r="E27" s="23"/>
      <c r="F27" s="19"/>
      <c r="G27" s="44"/>
      <c r="H27" s="29"/>
    </row>
    <row r="28" spans="1:8" s="25" customFormat="1" ht="99" customHeight="1" x14ac:dyDescent="0.25">
      <c r="A28" s="36">
        <v>4</v>
      </c>
      <c r="B28" s="116" t="s">
        <v>135</v>
      </c>
      <c r="C28" s="117"/>
      <c r="D28" s="118"/>
      <c r="E28" s="22">
        <f>4-(E29+E30+E31)</f>
        <v>4</v>
      </c>
      <c r="F28" s="26">
        <f>ROUND(4-(F29+F30+F31),1)</f>
        <v>4</v>
      </c>
      <c r="G28" s="27"/>
      <c r="H28" s="34"/>
    </row>
    <row r="29" spans="1:8" s="25" customFormat="1" ht="54.75" customHeight="1" x14ac:dyDescent="0.25">
      <c r="A29" s="3" t="s">
        <v>59</v>
      </c>
      <c r="B29" s="104" t="s">
        <v>60</v>
      </c>
      <c r="C29" s="105"/>
      <c r="D29" s="106"/>
      <c r="E29" s="23"/>
      <c r="F29" s="19"/>
      <c r="G29" s="44"/>
      <c r="H29" s="29"/>
    </row>
    <row r="30" spans="1:8" s="25" customFormat="1" ht="57" customHeight="1" x14ac:dyDescent="0.25">
      <c r="A30" s="3" t="s">
        <v>61</v>
      </c>
      <c r="B30" s="104" t="s">
        <v>93</v>
      </c>
      <c r="C30" s="105"/>
      <c r="D30" s="106"/>
      <c r="E30" s="23"/>
      <c r="F30" s="19"/>
      <c r="G30" s="44"/>
      <c r="H30" s="29"/>
    </row>
    <row r="31" spans="1:8" s="25" customFormat="1" ht="54" customHeight="1" x14ac:dyDescent="0.25">
      <c r="A31" s="3" t="s">
        <v>62</v>
      </c>
      <c r="B31" s="104" t="s">
        <v>73</v>
      </c>
      <c r="C31" s="105"/>
      <c r="D31" s="106"/>
      <c r="E31" s="23"/>
      <c r="F31" s="19"/>
      <c r="G31" s="44"/>
      <c r="H31" s="29"/>
    </row>
    <row r="32" spans="1:8" s="8" customFormat="1" ht="27.75" customHeight="1" x14ac:dyDescent="0.25">
      <c r="A32" s="12" t="s">
        <v>1</v>
      </c>
      <c r="B32" s="119" t="s">
        <v>18</v>
      </c>
      <c r="C32" s="120"/>
      <c r="D32" s="121"/>
      <c r="E32" s="22">
        <f>E33+E35+E37+E39+E41+E43+E46</f>
        <v>20</v>
      </c>
      <c r="F32" s="26">
        <f>ROUND(F33+F35+F37+F39+F41+F43+F46,1)</f>
        <v>0</v>
      </c>
      <c r="G32" s="27"/>
      <c r="H32" s="12"/>
    </row>
    <row r="33" spans="1:8" s="14" customFormat="1" ht="53.25" customHeight="1" x14ac:dyDescent="0.25">
      <c r="A33" s="3">
        <v>5</v>
      </c>
      <c r="B33" s="115" t="s">
        <v>81</v>
      </c>
      <c r="C33" s="115"/>
      <c r="D33" s="115"/>
      <c r="E33" s="22">
        <v>1</v>
      </c>
      <c r="F33" s="26">
        <f>IF(F34&gt;1,"1",F34)</f>
        <v>0</v>
      </c>
      <c r="G33" s="27"/>
      <c r="H33" s="3"/>
    </row>
    <row r="34" spans="1:8" s="14" customFormat="1" ht="57" customHeight="1" x14ac:dyDescent="0.25">
      <c r="A34" s="3"/>
      <c r="B34" s="122" t="s">
        <v>83</v>
      </c>
      <c r="C34" s="122"/>
      <c r="D34" s="122"/>
      <c r="E34" s="22"/>
      <c r="F34" s="31"/>
      <c r="G34" s="27"/>
      <c r="H34" s="3"/>
    </row>
    <row r="35" spans="1:8" s="14" customFormat="1" ht="55.5" customHeight="1" x14ac:dyDescent="0.25">
      <c r="A35" s="3">
        <v>6</v>
      </c>
      <c r="B35" s="116" t="s">
        <v>82</v>
      </c>
      <c r="C35" s="117"/>
      <c r="D35" s="118"/>
      <c r="E35" s="22">
        <v>2</v>
      </c>
      <c r="F35" s="26">
        <f>IF(F36&gt;2,"2",F36)</f>
        <v>0</v>
      </c>
      <c r="G35" s="27"/>
      <c r="H35" s="3"/>
    </row>
    <row r="36" spans="1:8" s="14" customFormat="1" ht="60" customHeight="1" x14ac:dyDescent="0.25">
      <c r="A36" s="3"/>
      <c r="B36" s="123" t="s">
        <v>45</v>
      </c>
      <c r="C36" s="124"/>
      <c r="D36" s="125"/>
      <c r="E36" s="22"/>
      <c r="F36" s="31"/>
      <c r="G36" s="27"/>
      <c r="H36" s="3"/>
    </row>
    <row r="37" spans="1:8" s="14" customFormat="1" ht="57" customHeight="1" x14ac:dyDescent="0.25">
      <c r="A37" s="3">
        <v>7</v>
      </c>
      <c r="B37" s="116" t="s">
        <v>75</v>
      </c>
      <c r="C37" s="117"/>
      <c r="D37" s="118"/>
      <c r="E37" s="22">
        <v>2</v>
      </c>
      <c r="F37" s="26">
        <f>IF(F38&gt;2,"2",F38)</f>
        <v>0</v>
      </c>
      <c r="G37" s="27"/>
      <c r="H37" s="3"/>
    </row>
    <row r="38" spans="1:8" s="14" customFormat="1" ht="75.75" customHeight="1" x14ac:dyDescent="0.25">
      <c r="A38" s="3"/>
      <c r="B38" s="104" t="s">
        <v>48</v>
      </c>
      <c r="C38" s="105"/>
      <c r="D38" s="106"/>
      <c r="E38" s="22"/>
      <c r="F38" s="31"/>
      <c r="G38" s="27"/>
      <c r="H38" s="3"/>
    </row>
    <row r="39" spans="1:8" s="14" customFormat="1" ht="58.5" customHeight="1" x14ac:dyDescent="0.25">
      <c r="A39" s="3">
        <v>8</v>
      </c>
      <c r="B39" s="116" t="s">
        <v>76</v>
      </c>
      <c r="C39" s="117"/>
      <c r="D39" s="118"/>
      <c r="E39" s="22">
        <v>2</v>
      </c>
      <c r="F39" s="26">
        <f>IF(F40&gt;2,"2",F40)</f>
        <v>0</v>
      </c>
      <c r="G39" s="27"/>
      <c r="H39" s="3"/>
    </row>
    <row r="40" spans="1:8" s="14" customFormat="1" ht="70.5" customHeight="1" x14ac:dyDescent="0.25">
      <c r="A40" s="3"/>
      <c r="B40" s="104" t="s">
        <v>46</v>
      </c>
      <c r="C40" s="105"/>
      <c r="D40" s="106"/>
      <c r="E40" s="22"/>
      <c r="F40" s="31"/>
      <c r="G40" s="27"/>
      <c r="H40" s="3"/>
    </row>
    <row r="41" spans="1:8" s="14" customFormat="1" ht="90" customHeight="1" x14ac:dyDescent="0.25">
      <c r="A41" s="3">
        <v>9</v>
      </c>
      <c r="B41" s="126" t="s">
        <v>226</v>
      </c>
      <c r="C41" s="126"/>
      <c r="D41" s="126"/>
      <c r="E41" s="22">
        <v>5</v>
      </c>
      <c r="F41" s="26">
        <f>IF(F42&gt;5,"5",F42)</f>
        <v>0</v>
      </c>
      <c r="G41" s="27"/>
      <c r="H41" s="3"/>
    </row>
    <row r="42" spans="1:8" s="14" customFormat="1" ht="171" customHeight="1" x14ac:dyDescent="0.25">
      <c r="A42" s="3"/>
      <c r="B42" s="104" t="s">
        <v>99</v>
      </c>
      <c r="C42" s="105"/>
      <c r="D42" s="106"/>
      <c r="E42" s="22"/>
      <c r="F42" s="31"/>
      <c r="G42" s="27"/>
      <c r="H42" s="3"/>
    </row>
    <row r="43" spans="1:8" s="14" customFormat="1" ht="55.5" customHeight="1" x14ac:dyDescent="0.25">
      <c r="A43" s="3">
        <v>10</v>
      </c>
      <c r="B43" s="116" t="s">
        <v>85</v>
      </c>
      <c r="C43" s="117"/>
      <c r="D43" s="118"/>
      <c r="E43" s="22">
        <v>5</v>
      </c>
      <c r="F43" s="26">
        <f>ROUND(IF((F44+F45)&gt;5,"5",(F44+F45)),1)</f>
        <v>0</v>
      </c>
      <c r="G43" s="27"/>
      <c r="H43" s="3"/>
    </row>
    <row r="44" spans="1:8" s="14" customFormat="1" ht="108" customHeight="1" x14ac:dyDescent="0.25">
      <c r="A44" s="3" t="s">
        <v>86</v>
      </c>
      <c r="B44" s="104" t="s">
        <v>84</v>
      </c>
      <c r="C44" s="105"/>
      <c r="D44" s="106"/>
      <c r="E44" s="22"/>
      <c r="F44" s="31"/>
      <c r="G44" s="27"/>
      <c r="H44" s="3"/>
    </row>
    <row r="45" spans="1:8" s="14" customFormat="1" ht="73.5" customHeight="1" x14ac:dyDescent="0.25">
      <c r="A45" s="3" t="s">
        <v>87</v>
      </c>
      <c r="B45" s="104" t="s">
        <v>88</v>
      </c>
      <c r="C45" s="105"/>
      <c r="D45" s="106"/>
      <c r="E45" s="22"/>
      <c r="F45" s="31"/>
      <c r="G45" s="27"/>
      <c r="H45" s="3"/>
    </row>
    <row r="46" spans="1:8" s="14" customFormat="1" ht="154.5" customHeight="1" x14ac:dyDescent="0.25">
      <c r="A46" s="20" t="s">
        <v>224</v>
      </c>
      <c r="B46" s="130" t="s">
        <v>225</v>
      </c>
      <c r="C46" s="131"/>
      <c r="D46" s="132"/>
      <c r="E46" s="48">
        <v>3</v>
      </c>
      <c r="F46" s="26">
        <f>IF(F47&gt;3,"3",F47)</f>
        <v>0</v>
      </c>
      <c r="G46" s="27"/>
      <c r="H46" s="3"/>
    </row>
    <row r="47" spans="1:8" s="14" customFormat="1" ht="127.5" customHeight="1" x14ac:dyDescent="0.25">
      <c r="A47" s="100"/>
      <c r="B47" s="104" t="s">
        <v>227</v>
      </c>
      <c r="C47" s="105"/>
      <c r="D47" s="106"/>
      <c r="E47" s="101"/>
      <c r="F47" s="31"/>
      <c r="G47" s="27"/>
      <c r="H47" s="3"/>
    </row>
    <row r="48" spans="1:8" s="8" customFormat="1" ht="38.25" customHeight="1" x14ac:dyDescent="0.25">
      <c r="A48" s="12" t="s">
        <v>3</v>
      </c>
      <c r="B48" s="116" t="s">
        <v>136</v>
      </c>
      <c r="C48" s="117"/>
      <c r="D48" s="118"/>
      <c r="E48" s="22">
        <v>60</v>
      </c>
      <c r="F48" s="31">
        <f>SUM(F49:F65)</f>
        <v>0</v>
      </c>
      <c r="G48" s="27"/>
      <c r="H48" s="12"/>
    </row>
    <row r="49" spans="1:8" s="14" customFormat="1" ht="53.25" customHeight="1" x14ac:dyDescent="0.25">
      <c r="A49" s="3">
        <v>11</v>
      </c>
      <c r="B49" s="116" t="s">
        <v>137</v>
      </c>
      <c r="C49" s="117"/>
      <c r="D49" s="118"/>
      <c r="E49" s="22">
        <v>15</v>
      </c>
      <c r="F49" s="3"/>
      <c r="G49" s="32"/>
      <c r="H49" s="3"/>
    </row>
    <row r="50" spans="1:8" s="14" customFormat="1" ht="24" customHeight="1" x14ac:dyDescent="0.25">
      <c r="A50" s="3"/>
      <c r="B50" s="127" t="s">
        <v>138</v>
      </c>
      <c r="C50" s="128"/>
      <c r="D50" s="129"/>
      <c r="E50" s="49">
        <v>15</v>
      </c>
      <c r="F50" s="3"/>
      <c r="G50" s="32"/>
      <c r="H50" s="3"/>
    </row>
    <row r="51" spans="1:8" s="14" customFormat="1" ht="36" customHeight="1" x14ac:dyDescent="0.25">
      <c r="A51" s="3"/>
      <c r="B51" s="127" t="s">
        <v>139</v>
      </c>
      <c r="C51" s="128"/>
      <c r="D51" s="129"/>
      <c r="E51" s="49">
        <v>10</v>
      </c>
      <c r="F51" s="3"/>
      <c r="G51" s="32"/>
      <c r="H51" s="3"/>
    </row>
    <row r="52" spans="1:8" s="14" customFormat="1" ht="36" customHeight="1" x14ac:dyDescent="0.25">
      <c r="A52" s="3"/>
      <c r="B52" s="127" t="s">
        <v>140</v>
      </c>
      <c r="C52" s="128"/>
      <c r="D52" s="129"/>
      <c r="E52" s="49">
        <v>5</v>
      </c>
      <c r="F52" s="3"/>
      <c r="G52" s="32"/>
      <c r="H52" s="3"/>
    </row>
    <row r="53" spans="1:8" s="14" customFormat="1" ht="25.5" customHeight="1" x14ac:dyDescent="0.25">
      <c r="A53" s="3"/>
      <c r="B53" s="127" t="s">
        <v>141</v>
      </c>
      <c r="C53" s="128"/>
      <c r="D53" s="129"/>
      <c r="E53" s="49">
        <v>0</v>
      </c>
      <c r="F53" s="3"/>
      <c r="G53" s="32"/>
      <c r="H53" s="3"/>
    </row>
    <row r="54" spans="1:8" s="14" customFormat="1" ht="50.25" customHeight="1" x14ac:dyDescent="0.25">
      <c r="A54" s="3">
        <v>12</v>
      </c>
      <c r="B54" s="116" t="s">
        <v>146</v>
      </c>
      <c r="C54" s="117"/>
      <c r="D54" s="118"/>
      <c r="E54" s="22">
        <v>15</v>
      </c>
      <c r="F54" s="3"/>
      <c r="G54" s="32"/>
      <c r="H54" s="3"/>
    </row>
    <row r="55" spans="1:8" s="14" customFormat="1" ht="32.25" customHeight="1" x14ac:dyDescent="0.25">
      <c r="A55" s="3"/>
      <c r="B55" s="127" t="s">
        <v>142</v>
      </c>
      <c r="C55" s="128"/>
      <c r="D55" s="129"/>
      <c r="E55" s="49">
        <v>15</v>
      </c>
      <c r="F55" s="3"/>
      <c r="G55" s="32"/>
      <c r="H55" s="3"/>
    </row>
    <row r="56" spans="1:8" s="14" customFormat="1" ht="32.25" customHeight="1" x14ac:dyDescent="0.25">
      <c r="A56" s="3"/>
      <c r="B56" s="127" t="s">
        <v>143</v>
      </c>
      <c r="C56" s="128"/>
      <c r="D56" s="129"/>
      <c r="E56" s="49">
        <v>10</v>
      </c>
      <c r="F56" s="3"/>
      <c r="G56" s="32"/>
      <c r="H56" s="3"/>
    </row>
    <row r="57" spans="1:8" s="14" customFormat="1" ht="32.25" customHeight="1" x14ac:dyDescent="0.25">
      <c r="A57" s="3"/>
      <c r="B57" s="127" t="s">
        <v>144</v>
      </c>
      <c r="C57" s="128"/>
      <c r="D57" s="129"/>
      <c r="E57" s="49">
        <v>5</v>
      </c>
      <c r="F57" s="3"/>
      <c r="G57" s="32"/>
      <c r="H57" s="3"/>
    </row>
    <row r="58" spans="1:8" s="14" customFormat="1" ht="32.25" customHeight="1" x14ac:dyDescent="0.25">
      <c r="A58" s="3"/>
      <c r="B58" s="127" t="s">
        <v>145</v>
      </c>
      <c r="C58" s="128"/>
      <c r="D58" s="129"/>
      <c r="E58" s="49">
        <v>0</v>
      </c>
      <c r="F58" s="3"/>
      <c r="G58" s="32"/>
      <c r="H58" s="3"/>
    </row>
    <row r="59" spans="1:8" s="14" customFormat="1" ht="52.5" customHeight="1" x14ac:dyDescent="0.25">
      <c r="A59" s="3">
        <v>13</v>
      </c>
      <c r="B59" s="116" t="s">
        <v>223</v>
      </c>
      <c r="C59" s="117"/>
      <c r="D59" s="118"/>
      <c r="E59" s="22">
        <v>30</v>
      </c>
      <c r="F59" s="3"/>
      <c r="G59" s="32"/>
      <c r="H59" s="3"/>
    </row>
    <row r="60" spans="1:8" s="14" customFormat="1" ht="52.5" customHeight="1" x14ac:dyDescent="0.25">
      <c r="A60" s="3"/>
      <c r="B60" s="127" t="s">
        <v>147</v>
      </c>
      <c r="C60" s="128"/>
      <c r="D60" s="129"/>
      <c r="E60" s="49">
        <v>30</v>
      </c>
      <c r="F60" s="3"/>
      <c r="G60" s="32"/>
      <c r="H60" s="3"/>
    </row>
    <row r="61" spans="1:8" s="14" customFormat="1" ht="50.25" customHeight="1" x14ac:dyDescent="0.25">
      <c r="A61" s="3"/>
      <c r="B61" s="127" t="s">
        <v>148</v>
      </c>
      <c r="C61" s="128"/>
      <c r="D61" s="129"/>
      <c r="E61" s="49">
        <v>25</v>
      </c>
      <c r="F61" s="3"/>
      <c r="G61" s="32"/>
      <c r="H61" s="3"/>
    </row>
    <row r="62" spans="1:8" s="14" customFormat="1" ht="50.25" customHeight="1" x14ac:dyDescent="0.25">
      <c r="A62" s="3"/>
      <c r="B62" s="127" t="s">
        <v>149</v>
      </c>
      <c r="C62" s="128"/>
      <c r="D62" s="129"/>
      <c r="E62" s="49">
        <v>20</v>
      </c>
      <c r="F62" s="3"/>
      <c r="G62" s="32"/>
      <c r="H62" s="3"/>
    </row>
    <row r="63" spans="1:8" s="14" customFormat="1" ht="50.25" customHeight="1" x14ac:dyDescent="0.25">
      <c r="A63" s="3"/>
      <c r="B63" s="127" t="s">
        <v>150</v>
      </c>
      <c r="C63" s="128"/>
      <c r="D63" s="129"/>
      <c r="E63" s="49">
        <v>15</v>
      </c>
      <c r="F63" s="3"/>
      <c r="G63" s="32"/>
      <c r="H63" s="3"/>
    </row>
    <row r="64" spans="1:8" s="14" customFormat="1" ht="50.25" customHeight="1" x14ac:dyDescent="0.25">
      <c r="A64" s="3"/>
      <c r="B64" s="127" t="s">
        <v>151</v>
      </c>
      <c r="C64" s="128"/>
      <c r="D64" s="129"/>
      <c r="E64" s="49">
        <v>10</v>
      </c>
      <c r="F64" s="3"/>
      <c r="G64" s="32"/>
      <c r="H64" s="3"/>
    </row>
    <row r="65" spans="1:8" s="14" customFormat="1" ht="37.5" customHeight="1" x14ac:dyDescent="0.25">
      <c r="A65" s="3"/>
      <c r="B65" s="127" t="s">
        <v>152</v>
      </c>
      <c r="C65" s="128"/>
      <c r="D65" s="129"/>
      <c r="E65" s="49">
        <v>0</v>
      </c>
      <c r="F65" s="3"/>
      <c r="G65" s="32"/>
      <c r="H65" s="3"/>
    </row>
    <row r="66" spans="1:8" s="8" customFormat="1" ht="26.25" customHeight="1" x14ac:dyDescent="0.25">
      <c r="A66" s="12"/>
      <c r="B66" s="133" t="s">
        <v>4</v>
      </c>
      <c r="C66" s="134"/>
      <c r="D66" s="135"/>
      <c r="E66" s="24">
        <f>E14+E32+E48</f>
        <v>100</v>
      </c>
      <c r="F66" s="56">
        <f>F14+F32+F48</f>
        <v>20</v>
      </c>
      <c r="G66" s="56"/>
      <c r="H66" s="58"/>
    </row>
    <row r="67" spans="1:8" ht="27" customHeight="1" x14ac:dyDescent="0.25">
      <c r="A67" s="28"/>
      <c r="B67" s="137" t="s">
        <v>153</v>
      </c>
      <c r="C67" s="138"/>
      <c r="D67" s="139"/>
      <c r="E67" s="43"/>
      <c r="F67" s="57"/>
      <c r="G67" s="59"/>
      <c r="H67" s="57"/>
    </row>
    <row r="68" spans="1:8" ht="50.25" customHeight="1" x14ac:dyDescent="0.25">
      <c r="A68" s="28"/>
      <c r="B68" s="133" t="s">
        <v>154</v>
      </c>
      <c r="C68" s="134"/>
      <c r="D68" s="135"/>
      <c r="E68" s="24">
        <f>E66-E67</f>
        <v>100</v>
      </c>
      <c r="F68" s="56">
        <f>ROUND(F66-F67,1)</f>
        <v>20</v>
      </c>
      <c r="G68" s="56"/>
      <c r="H68" s="58"/>
    </row>
    <row r="69" spans="1:8" ht="18" customHeight="1" x14ac:dyDescent="0.25">
      <c r="B69" s="8"/>
      <c r="C69" s="8"/>
      <c r="D69" s="8"/>
    </row>
    <row r="70" spans="1:8" ht="18" customHeight="1" x14ac:dyDescent="0.25">
      <c r="B70" s="8"/>
      <c r="C70" s="8"/>
      <c r="D70" s="8"/>
    </row>
    <row r="71" spans="1:8" ht="18" customHeight="1" x14ac:dyDescent="0.25">
      <c r="B71" s="8"/>
      <c r="C71" s="8"/>
      <c r="D71" s="8"/>
    </row>
    <row r="72" spans="1:8" ht="18" customHeight="1" x14ac:dyDescent="0.25">
      <c r="B72" s="8"/>
      <c r="C72" s="8"/>
      <c r="D72" s="8"/>
    </row>
    <row r="73" spans="1:8" ht="18" customHeight="1" x14ac:dyDescent="0.25">
      <c r="B73" s="8"/>
      <c r="C73" s="8"/>
      <c r="D73" s="8"/>
    </row>
    <row r="74" spans="1:8" ht="18" customHeight="1" x14ac:dyDescent="0.25">
      <c r="B74" s="8"/>
      <c r="C74" s="8"/>
      <c r="D74" s="8"/>
    </row>
    <row r="75" spans="1:8" ht="29.25" customHeight="1" x14ac:dyDescent="0.25">
      <c r="B75" s="110" t="s">
        <v>22</v>
      </c>
      <c r="C75" s="110"/>
      <c r="D75" s="110"/>
    </row>
    <row r="76" spans="1:8" s="1" customFormat="1" ht="32.25" customHeight="1" x14ac:dyDescent="0.25">
      <c r="A76" s="140" t="s">
        <v>9</v>
      </c>
      <c r="B76" s="141"/>
      <c r="C76" s="142"/>
      <c r="D76" s="146" t="s">
        <v>66</v>
      </c>
      <c r="E76" s="148" t="s">
        <v>67</v>
      </c>
      <c r="F76" s="148"/>
      <c r="G76" s="149" t="s">
        <v>70</v>
      </c>
      <c r="H76" s="150"/>
    </row>
    <row r="77" spans="1:8" s="1" customFormat="1" ht="63" x14ac:dyDescent="0.25">
      <c r="A77" s="143"/>
      <c r="B77" s="144"/>
      <c r="C77" s="145"/>
      <c r="D77" s="147"/>
      <c r="E77" s="2" t="s">
        <v>68</v>
      </c>
      <c r="F77" s="2" t="s">
        <v>69</v>
      </c>
      <c r="G77" s="2" t="s">
        <v>71</v>
      </c>
      <c r="H77" s="2" t="s">
        <v>72</v>
      </c>
    </row>
    <row r="78" spans="1:8" ht="38.25" customHeight="1" x14ac:dyDescent="0.25">
      <c r="A78" s="151" t="s">
        <v>5</v>
      </c>
      <c r="B78" s="152"/>
      <c r="C78" s="153"/>
      <c r="D78" s="3" t="s">
        <v>63</v>
      </c>
      <c r="E78" s="20" t="str">
        <f>IF(AND(90&lt;=F68,F68&lt;100),F68,"")</f>
        <v/>
      </c>
      <c r="F78" s="20" t="str">
        <f>IF(AND(90&lt;=G68,G68&lt;=100),G68,"")</f>
        <v/>
      </c>
      <c r="G78" s="30" t="str">
        <f t="shared" ref="G78:H81" si="0">IF(ISNUMBER(E78)=TRUE,"X","")</f>
        <v/>
      </c>
      <c r="H78" s="30" t="str">
        <f t="shared" si="0"/>
        <v/>
      </c>
    </row>
    <row r="79" spans="1:8" ht="48.75" customHeight="1" x14ac:dyDescent="0.25">
      <c r="A79" s="151" t="s">
        <v>11</v>
      </c>
      <c r="B79" s="152"/>
      <c r="C79" s="153"/>
      <c r="D79" s="3" t="s">
        <v>64</v>
      </c>
      <c r="E79" s="20" t="str">
        <f>IF(AND(75&lt;=F68,F68&lt;90),F68,"")</f>
        <v/>
      </c>
      <c r="F79" s="20" t="str">
        <f>IF(AND(75&lt;=G68,G68&lt;90),G68,"")</f>
        <v/>
      </c>
      <c r="G79" s="30" t="str">
        <f t="shared" si="0"/>
        <v/>
      </c>
      <c r="H79" s="30" t="str">
        <f t="shared" si="0"/>
        <v/>
      </c>
    </row>
    <row r="80" spans="1:8" ht="50.25" customHeight="1" x14ac:dyDescent="0.25">
      <c r="A80" s="151" t="s">
        <v>6</v>
      </c>
      <c r="B80" s="152"/>
      <c r="C80" s="153"/>
      <c r="D80" s="3" t="s">
        <v>65</v>
      </c>
      <c r="E80" s="20" t="str">
        <f>IF(AND(50&lt;=F68,F68&lt;75),F68,"")</f>
        <v/>
      </c>
      <c r="F80" s="20" t="str">
        <f>IF(AND(50&lt;=G68,G68&lt;75),G68,"")</f>
        <v/>
      </c>
      <c r="G80" s="30" t="str">
        <f t="shared" si="0"/>
        <v/>
      </c>
      <c r="H80" s="30" t="str">
        <f t="shared" si="0"/>
        <v/>
      </c>
    </row>
    <row r="81" spans="1:8" ht="37.5" customHeight="1" x14ac:dyDescent="0.25">
      <c r="A81" s="151" t="s">
        <v>8</v>
      </c>
      <c r="B81" s="152"/>
      <c r="C81" s="153"/>
      <c r="D81" s="3" t="s">
        <v>7</v>
      </c>
      <c r="E81" s="20">
        <f>IF(AND(0&lt;F68,F68&lt;50),F68,"")</f>
        <v>20</v>
      </c>
      <c r="F81" s="20" t="str">
        <f>IF(AND(0&lt;G68,G68&lt;50),G68,"")</f>
        <v/>
      </c>
      <c r="G81" s="30" t="str">
        <f t="shared" si="0"/>
        <v>X</v>
      </c>
      <c r="H81" s="30" t="str">
        <f t="shared" si="0"/>
        <v/>
      </c>
    </row>
    <row r="83" spans="1:8" s="6" customFormat="1" ht="20.25" customHeight="1" x14ac:dyDescent="0.25">
      <c r="B83" s="7"/>
      <c r="D83" s="136" t="s">
        <v>155</v>
      </c>
      <c r="E83" s="136"/>
      <c r="F83" s="136"/>
      <c r="G83" s="136"/>
      <c r="H83" s="136"/>
    </row>
    <row r="84" spans="1:8" s="8" customFormat="1" ht="35.25" customHeight="1" x14ac:dyDescent="0.25">
      <c r="D84" s="107" t="s">
        <v>10</v>
      </c>
      <c r="E84" s="107"/>
      <c r="F84" s="107"/>
      <c r="G84" s="107"/>
      <c r="H84" s="107"/>
    </row>
    <row r="85" spans="1:8" x14ac:dyDescent="0.25">
      <c r="D85" s="16"/>
      <c r="E85" s="16"/>
      <c r="F85" s="16"/>
      <c r="G85" s="16"/>
      <c r="H85" s="16"/>
    </row>
    <row r="89" spans="1:8" ht="25.15" customHeight="1" x14ac:dyDescent="0.25">
      <c r="B89" s="144" t="s">
        <v>25</v>
      </c>
      <c r="C89" s="144"/>
      <c r="D89" s="144"/>
      <c r="E89" s="144"/>
      <c r="F89" s="144"/>
      <c r="G89" s="144"/>
      <c r="H89" s="144"/>
    </row>
    <row r="90" spans="1:8" ht="106.9" customHeight="1" x14ac:dyDescent="0.25">
      <c r="B90" s="154" t="s">
        <v>26</v>
      </c>
      <c r="C90" s="155"/>
      <c r="D90" s="155"/>
      <c r="E90" s="155"/>
      <c r="F90" s="155"/>
      <c r="G90" s="155"/>
      <c r="H90" s="156"/>
    </row>
    <row r="91" spans="1:8" ht="25.15" customHeight="1" x14ac:dyDescent="0.25">
      <c r="B91" s="17"/>
      <c r="D91" s="157" t="s">
        <v>155</v>
      </c>
      <c r="E91" s="157"/>
      <c r="F91" s="157"/>
      <c r="G91" s="157"/>
      <c r="H91" s="157"/>
    </row>
    <row r="92" spans="1:8" ht="21" customHeight="1" x14ac:dyDescent="0.25">
      <c r="B92" s="15"/>
      <c r="D92" s="108" t="s">
        <v>47</v>
      </c>
      <c r="E92" s="108"/>
      <c r="F92" s="108"/>
      <c r="G92" s="108"/>
      <c r="H92" s="108"/>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E76:F76"/>
    <mergeCell ref="G76:H76"/>
    <mergeCell ref="A78:C78"/>
    <mergeCell ref="B52:D52"/>
    <mergeCell ref="B53:D53"/>
    <mergeCell ref="B54:D54"/>
    <mergeCell ref="D92:H92"/>
    <mergeCell ref="B60:D60"/>
    <mergeCell ref="D84:H84"/>
    <mergeCell ref="B89:H89"/>
    <mergeCell ref="B90:H90"/>
    <mergeCell ref="D91:H91"/>
    <mergeCell ref="A81:C81"/>
    <mergeCell ref="D83:H83"/>
    <mergeCell ref="B67:D67"/>
    <mergeCell ref="B68:D68"/>
    <mergeCell ref="B75:D75"/>
    <mergeCell ref="A76:C77"/>
    <mergeCell ref="D76:D77"/>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37:D37"/>
    <mergeCell ref="B38:D38"/>
    <mergeCell ref="B39:D39"/>
    <mergeCell ref="B40:D40"/>
    <mergeCell ref="B41:D41"/>
    <mergeCell ref="B49:D49"/>
    <mergeCell ref="B34:D34"/>
    <mergeCell ref="B23:D23"/>
    <mergeCell ref="B24:D24"/>
    <mergeCell ref="B25:D25"/>
    <mergeCell ref="B26:D26"/>
    <mergeCell ref="B27:D27"/>
    <mergeCell ref="B28:D28"/>
    <mergeCell ref="B29:D29"/>
    <mergeCell ref="B30:D30"/>
    <mergeCell ref="B31:D31"/>
    <mergeCell ref="B32:D32"/>
    <mergeCell ref="B33:D33"/>
    <mergeCell ref="B48:D4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abSelected="1" zoomScaleNormal="100" workbookViewId="0">
      <selection activeCell="B9" sqref="B9:H9"/>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169</v>
      </c>
    </row>
    <row r="2" spans="1:8" s="8" customFormat="1" ht="48.75" customHeight="1" x14ac:dyDescent="0.25">
      <c r="A2" s="107" t="s">
        <v>12</v>
      </c>
      <c r="B2" s="107"/>
      <c r="C2" s="107"/>
      <c r="D2" s="107" t="s">
        <v>16</v>
      </c>
      <c r="E2" s="107"/>
      <c r="F2" s="107"/>
      <c r="G2" s="107"/>
      <c r="H2" s="107"/>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09" t="s">
        <v>241</v>
      </c>
      <c r="B5" s="109"/>
      <c r="C5" s="109"/>
      <c r="D5" s="109"/>
      <c r="E5" s="109"/>
      <c r="F5" s="109"/>
      <c r="G5" s="109"/>
      <c r="H5" s="109"/>
    </row>
    <row r="6" spans="1:8" ht="12" customHeight="1" x14ac:dyDescent="0.25"/>
    <row r="7" spans="1:8" s="1" customFormat="1" ht="25.15" customHeight="1" x14ac:dyDescent="0.25">
      <c r="B7" s="110" t="s">
        <v>235</v>
      </c>
      <c r="C7" s="110"/>
      <c r="D7" s="110"/>
      <c r="E7" s="110"/>
      <c r="F7" s="110"/>
      <c r="G7" s="110"/>
      <c r="H7" s="110"/>
    </row>
    <row r="8" spans="1:8" s="1" customFormat="1" ht="20.100000000000001" customHeight="1" x14ac:dyDescent="0.25">
      <c r="B8" s="110" t="s">
        <v>236</v>
      </c>
      <c r="C8" s="110"/>
      <c r="D8" s="110"/>
      <c r="E8" s="110"/>
      <c r="F8" s="110"/>
      <c r="G8" s="110"/>
      <c r="H8" s="110"/>
    </row>
    <row r="9" spans="1:8" s="1" customFormat="1" ht="20.100000000000001" customHeight="1" x14ac:dyDescent="0.25">
      <c r="B9" s="110" t="s">
        <v>237</v>
      </c>
      <c r="C9" s="110"/>
      <c r="D9" s="110"/>
      <c r="E9" s="110"/>
      <c r="F9" s="110"/>
      <c r="G9" s="110"/>
      <c r="H9" s="110"/>
    </row>
    <row r="10" spans="1:8" s="1" customFormat="1" ht="20.100000000000001" customHeight="1" x14ac:dyDescent="0.25">
      <c r="B10" s="110" t="s">
        <v>238</v>
      </c>
      <c r="C10" s="110"/>
      <c r="D10" s="110"/>
      <c r="E10" s="110"/>
      <c r="F10" s="110"/>
      <c r="G10" s="110"/>
      <c r="H10" s="110"/>
    </row>
    <row r="11" spans="1:8" s="1" customFormat="1" ht="12" customHeight="1" x14ac:dyDescent="0.25">
      <c r="B11" s="11"/>
      <c r="C11" s="11"/>
    </row>
    <row r="12" spans="1:8" s="8" customFormat="1" ht="52.5" customHeight="1" x14ac:dyDescent="0.25">
      <c r="A12" s="12" t="s">
        <v>13</v>
      </c>
      <c r="B12" s="111" t="s">
        <v>14</v>
      </c>
      <c r="C12" s="111"/>
      <c r="D12" s="111"/>
      <c r="E12" s="12" t="s">
        <v>15</v>
      </c>
      <c r="F12" s="2" t="s">
        <v>21</v>
      </c>
      <c r="G12" s="2" t="s">
        <v>24</v>
      </c>
      <c r="H12" s="12" t="s">
        <v>17</v>
      </c>
    </row>
    <row r="13" spans="1:8" s="18" customFormat="1" ht="16.5" customHeight="1" x14ac:dyDescent="0.25">
      <c r="A13" s="13" t="s">
        <v>27</v>
      </c>
      <c r="B13" s="112" t="s">
        <v>28</v>
      </c>
      <c r="C13" s="113"/>
      <c r="D13" s="114"/>
      <c r="E13" s="13" t="s">
        <v>29</v>
      </c>
      <c r="F13" s="13" t="s">
        <v>30</v>
      </c>
      <c r="G13" s="13" t="s">
        <v>31</v>
      </c>
      <c r="H13" s="13" t="s">
        <v>32</v>
      </c>
    </row>
    <row r="14" spans="1:8" s="8" customFormat="1" ht="86.25" customHeight="1" x14ac:dyDescent="0.25">
      <c r="A14" s="12" t="s">
        <v>0</v>
      </c>
      <c r="B14" s="115" t="s">
        <v>170</v>
      </c>
      <c r="C14" s="115"/>
      <c r="D14" s="115"/>
      <c r="E14" s="22">
        <f>E15+E19+E25+E28</f>
        <v>20</v>
      </c>
      <c r="F14" s="26">
        <f>ROUND(F15+F19+F25+F28,1)</f>
        <v>20</v>
      </c>
      <c r="G14" s="27"/>
      <c r="H14" s="12"/>
    </row>
    <row r="15" spans="1:8" s="14" customFormat="1" ht="25.5" customHeight="1" x14ac:dyDescent="0.25">
      <c r="A15" s="3">
        <v>1</v>
      </c>
      <c r="B15" s="115" t="s">
        <v>50</v>
      </c>
      <c r="C15" s="115"/>
      <c r="D15" s="115"/>
      <c r="E15" s="22">
        <f>5-(E16+E17+E18)</f>
        <v>5</v>
      </c>
      <c r="F15" s="26">
        <f>ROUND(5-(F16+F17+F18),1)</f>
        <v>5</v>
      </c>
      <c r="G15" s="27"/>
      <c r="H15" s="3"/>
    </row>
    <row r="16" spans="1:8" s="14" customFormat="1" ht="115.5" customHeight="1" x14ac:dyDescent="0.25">
      <c r="A16" s="3" t="s">
        <v>33</v>
      </c>
      <c r="B16" s="104" t="s">
        <v>171</v>
      </c>
      <c r="C16" s="105"/>
      <c r="D16" s="106"/>
      <c r="E16" s="23"/>
      <c r="F16" s="19"/>
      <c r="G16" s="23"/>
      <c r="H16" s="3"/>
    </row>
    <row r="17" spans="1:8" s="25" customFormat="1" ht="102" customHeight="1" x14ac:dyDescent="0.25">
      <c r="A17" s="3" t="s">
        <v>34</v>
      </c>
      <c r="B17" s="104" t="s">
        <v>101</v>
      </c>
      <c r="C17" s="105"/>
      <c r="D17" s="106"/>
      <c r="E17" s="23"/>
      <c r="F17" s="19"/>
      <c r="G17" s="35"/>
      <c r="H17" s="29"/>
    </row>
    <row r="18" spans="1:8" s="25" customFormat="1" ht="87" customHeight="1" x14ac:dyDescent="0.25">
      <c r="A18" s="3" t="s">
        <v>35</v>
      </c>
      <c r="B18" s="104" t="s">
        <v>51</v>
      </c>
      <c r="C18" s="105"/>
      <c r="D18" s="106"/>
      <c r="E18" s="23"/>
      <c r="F18" s="19"/>
      <c r="G18" s="35"/>
      <c r="H18" s="29"/>
    </row>
    <row r="19" spans="1:8" s="25" customFormat="1" ht="52.5" customHeight="1" x14ac:dyDescent="0.25">
      <c r="A19" s="3">
        <v>2</v>
      </c>
      <c r="B19" s="116" t="s">
        <v>91</v>
      </c>
      <c r="C19" s="117"/>
      <c r="D19" s="118"/>
      <c r="E19" s="22">
        <f>6-(E20+E21+E22+E23+E24)</f>
        <v>6</v>
      </c>
      <c r="F19" s="26">
        <f>ROUND(6-(F20+F21+F22+F23+F24),1)</f>
        <v>6</v>
      </c>
      <c r="G19" s="27"/>
      <c r="H19" s="34"/>
    </row>
    <row r="20" spans="1:8" s="25" customFormat="1" ht="39.75" customHeight="1" x14ac:dyDescent="0.25">
      <c r="A20" s="19" t="s">
        <v>36</v>
      </c>
      <c r="B20" s="104" t="s">
        <v>54</v>
      </c>
      <c r="C20" s="105"/>
      <c r="D20" s="106"/>
      <c r="E20" s="20"/>
      <c r="F20" s="19"/>
      <c r="G20" s="35"/>
      <c r="H20" s="29"/>
    </row>
    <row r="21" spans="1:8" s="25" customFormat="1" ht="57" customHeight="1" x14ac:dyDescent="0.25">
      <c r="A21" s="19" t="s">
        <v>37</v>
      </c>
      <c r="B21" s="104" t="s">
        <v>52</v>
      </c>
      <c r="C21" s="105"/>
      <c r="D21" s="106"/>
      <c r="E21" s="20"/>
      <c r="F21" s="19"/>
      <c r="G21" s="37"/>
      <c r="H21" s="29"/>
    </row>
    <row r="22" spans="1:8" s="25" customFormat="1" ht="52.5" customHeight="1" x14ac:dyDescent="0.25">
      <c r="A22" s="3" t="s">
        <v>38</v>
      </c>
      <c r="B22" s="104" t="s">
        <v>53</v>
      </c>
      <c r="C22" s="105"/>
      <c r="D22" s="106"/>
      <c r="E22" s="23"/>
      <c r="F22" s="19"/>
      <c r="G22" s="21"/>
      <c r="H22" s="29"/>
    </row>
    <row r="23" spans="1:8" s="25" customFormat="1" ht="70.5" customHeight="1" x14ac:dyDescent="0.25">
      <c r="A23" s="3" t="s">
        <v>39</v>
      </c>
      <c r="B23" s="104" t="s">
        <v>55</v>
      </c>
      <c r="C23" s="105"/>
      <c r="D23" s="106"/>
      <c r="E23" s="23"/>
      <c r="F23" s="19"/>
      <c r="G23" s="21"/>
      <c r="H23" s="29"/>
    </row>
    <row r="24" spans="1:8" s="25" customFormat="1" ht="42.75" customHeight="1" x14ac:dyDescent="0.25">
      <c r="A24" s="3" t="s">
        <v>40</v>
      </c>
      <c r="B24" s="104" t="s">
        <v>80</v>
      </c>
      <c r="C24" s="105"/>
      <c r="D24" s="106"/>
      <c r="E24" s="23"/>
      <c r="F24" s="19"/>
      <c r="G24" s="35"/>
      <c r="H24" s="29"/>
    </row>
    <row r="25" spans="1:8" s="14" customFormat="1" ht="60.75" customHeight="1" x14ac:dyDescent="0.25">
      <c r="A25" s="3">
        <v>3</v>
      </c>
      <c r="B25" s="116" t="s">
        <v>57</v>
      </c>
      <c r="C25" s="117"/>
      <c r="D25" s="118"/>
      <c r="E25" s="22">
        <f>5-(E26+E27)</f>
        <v>5</v>
      </c>
      <c r="F25" s="26">
        <f>ROUND(5-(F26+F27),1)</f>
        <v>5</v>
      </c>
      <c r="G25" s="27"/>
      <c r="H25" s="3"/>
    </row>
    <row r="26" spans="1:8" s="25" customFormat="1" ht="100.5" customHeight="1" x14ac:dyDescent="0.25">
      <c r="A26" s="3" t="s">
        <v>41</v>
      </c>
      <c r="B26" s="104" t="s">
        <v>58</v>
      </c>
      <c r="C26" s="105"/>
      <c r="D26" s="106"/>
      <c r="E26" s="23"/>
      <c r="F26" s="19"/>
      <c r="G26" s="35"/>
      <c r="H26" s="29"/>
    </row>
    <row r="27" spans="1:8" s="25" customFormat="1" ht="54.75" customHeight="1" x14ac:dyDescent="0.25">
      <c r="A27" s="3" t="s">
        <v>42</v>
      </c>
      <c r="B27" s="104" t="s">
        <v>94</v>
      </c>
      <c r="C27" s="105"/>
      <c r="D27" s="106"/>
      <c r="E27" s="23"/>
      <c r="F27" s="19"/>
      <c r="G27" s="35"/>
      <c r="H27" s="29"/>
    </row>
    <row r="28" spans="1:8" s="25" customFormat="1" ht="105.75" customHeight="1" x14ac:dyDescent="0.25">
      <c r="A28" s="36">
        <v>4</v>
      </c>
      <c r="B28" s="116" t="s">
        <v>135</v>
      </c>
      <c r="C28" s="117"/>
      <c r="D28" s="118"/>
      <c r="E28" s="22">
        <f>4-(E29+E30+E31)</f>
        <v>4</v>
      </c>
      <c r="F28" s="26">
        <f>ROUND(4-(F29+F30+F31),1)</f>
        <v>4</v>
      </c>
      <c r="G28" s="27"/>
      <c r="H28" s="34"/>
    </row>
    <row r="29" spans="1:8" s="25" customFormat="1" ht="54" customHeight="1" x14ac:dyDescent="0.25">
      <c r="A29" s="3" t="s">
        <v>59</v>
      </c>
      <c r="B29" s="104" t="s">
        <v>60</v>
      </c>
      <c r="C29" s="105"/>
      <c r="D29" s="106"/>
      <c r="E29" s="23"/>
      <c r="F29" s="19"/>
      <c r="G29" s="35"/>
      <c r="H29" s="29"/>
    </row>
    <row r="30" spans="1:8" s="25" customFormat="1" ht="60.75" customHeight="1" x14ac:dyDescent="0.25">
      <c r="A30" s="3" t="s">
        <v>61</v>
      </c>
      <c r="B30" s="104" t="s">
        <v>93</v>
      </c>
      <c r="C30" s="105"/>
      <c r="D30" s="106"/>
      <c r="E30" s="23"/>
      <c r="F30" s="19"/>
      <c r="G30" s="35"/>
      <c r="H30" s="29"/>
    </row>
    <row r="31" spans="1:8" s="25" customFormat="1" ht="52.5" customHeight="1" x14ac:dyDescent="0.25">
      <c r="A31" s="3" t="s">
        <v>62</v>
      </c>
      <c r="B31" s="104" t="s">
        <v>73</v>
      </c>
      <c r="C31" s="105"/>
      <c r="D31" s="106"/>
      <c r="E31" s="23"/>
      <c r="F31" s="19"/>
      <c r="G31" s="35"/>
      <c r="H31" s="29"/>
    </row>
    <row r="32" spans="1:8" s="8" customFormat="1" ht="27.75" customHeight="1" x14ac:dyDescent="0.25">
      <c r="A32" s="12" t="s">
        <v>1</v>
      </c>
      <c r="B32" s="119" t="s">
        <v>18</v>
      </c>
      <c r="C32" s="120"/>
      <c r="D32" s="121"/>
      <c r="E32" s="22">
        <f>E33+E35+E37+E39+E41+E43</f>
        <v>20</v>
      </c>
      <c r="F32" s="26">
        <v>13</v>
      </c>
      <c r="G32" s="27"/>
      <c r="H32" s="12"/>
    </row>
    <row r="33" spans="1:8" s="14" customFormat="1" ht="73.150000000000006" customHeight="1" x14ac:dyDescent="0.25">
      <c r="A33" s="3">
        <v>5</v>
      </c>
      <c r="B33" s="115" t="s">
        <v>2</v>
      </c>
      <c r="C33" s="115"/>
      <c r="D33" s="115"/>
      <c r="E33" s="22">
        <v>1</v>
      </c>
      <c r="F33" s="26">
        <v>1</v>
      </c>
      <c r="G33" s="27"/>
      <c r="H33" s="3"/>
    </row>
    <row r="34" spans="1:8" s="14" customFormat="1" ht="117.75" customHeight="1" x14ac:dyDescent="0.25">
      <c r="A34" s="3"/>
      <c r="B34" s="122" t="s">
        <v>79</v>
      </c>
      <c r="C34" s="122"/>
      <c r="D34" s="122"/>
      <c r="E34" s="22"/>
      <c r="F34" s="31"/>
      <c r="G34" s="27"/>
      <c r="H34" s="3"/>
    </row>
    <row r="35" spans="1:8" s="14" customFormat="1" ht="35.25" customHeight="1" x14ac:dyDescent="0.25">
      <c r="A35" s="3">
        <v>6</v>
      </c>
      <c r="B35" s="116" t="s">
        <v>74</v>
      </c>
      <c r="C35" s="117"/>
      <c r="D35" s="118"/>
      <c r="E35" s="22">
        <v>2</v>
      </c>
      <c r="F35" s="26">
        <v>0</v>
      </c>
      <c r="G35" s="27"/>
      <c r="H35" s="3"/>
    </row>
    <row r="36" spans="1:8" s="14" customFormat="1" ht="60.75" customHeight="1" x14ac:dyDescent="0.25">
      <c r="A36" s="3"/>
      <c r="B36" s="123" t="s">
        <v>78</v>
      </c>
      <c r="C36" s="124"/>
      <c r="D36" s="125"/>
      <c r="E36" s="22"/>
      <c r="F36" s="31">
        <v>0</v>
      </c>
      <c r="G36" s="27"/>
      <c r="H36" s="3"/>
    </row>
    <row r="37" spans="1:8" s="14" customFormat="1" ht="52.5" customHeight="1" x14ac:dyDescent="0.25">
      <c r="A37" s="3">
        <v>7</v>
      </c>
      <c r="B37" s="116" t="s">
        <v>75</v>
      </c>
      <c r="C37" s="117"/>
      <c r="D37" s="118"/>
      <c r="E37" s="22">
        <v>2</v>
      </c>
      <c r="F37" s="26">
        <v>2</v>
      </c>
      <c r="G37" s="27"/>
      <c r="H37" s="3"/>
    </row>
    <row r="38" spans="1:8" s="14" customFormat="1" ht="59.25" customHeight="1" x14ac:dyDescent="0.25">
      <c r="A38" s="3"/>
      <c r="B38" s="104" t="s">
        <v>173</v>
      </c>
      <c r="C38" s="105"/>
      <c r="D38" s="106"/>
      <c r="E38" s="22"/>
      <c r="F38" s="31">
        <v>2</v>
      </c>
      <c r="G38" s="27"/>
      <c r="H38" s="3"/>
    </row>
    <row r="39" spans="1:8" s="14" customFormat="1" ht="61.5" customHeight="1" x14ac:dyDescent="0.25">
      <c r="A39" s="3">
        <v>8</v>
      </c>
      <c r="B39" s="116" t="s">
        <v>76</v>
      </c>
      <c r="C39" s="117"/>
      <c r="D39" s="118"/>
      <c r="E39" s="22">
        <v>2</v>
      </c>
      <c r="F39" s="26">
        <v>2</v>
      </c>
      <c r="G39" s="27"/>
      <c r="H39" s="3"/>
    </row>
    <row r="40" spans="1:8" s="14" customFormat="1" ht="70.5" customHeight="1" x14ac:dyDescent="0.25">
      <c r="A40" s="3"/>
      <c r="B40" s="104" t="s">
        <v>43</v>
      </c>
      <c r="C40" s="105"/>
      <c r="D40" s="106"/>
      <c r="E40" s="22"/>
      <c r="F40" s="31">
        <v>2</v>
      </c>
      <c r="G40" s="27"/>
      <c r="H40" s="3"/>
    </row>
    <row r="41" spans="1:8" s="14" customFormat="1" ht="90" customHeight="1" x14ac:dyDescent="0.25">
      <c r="A41" s="20">
        <v>9</v>
      </c>
      <c r="B41" s="126" t="s">
        <v>226</v>
      </c>
      <c r="C41" s="126"/>
      <c r="D41" s="126"/>
      <c r="E41" s="22">
        <v>8</v>
      </c>
      <c r="F41" s="26">
        <v>8</v>
      </c>
      <c r="G41" s="27"/>
      <c r="H41" s="3"/>
    </row>
    <row r="42" spans="1:8" s="14" customFormat="1" ht="120.75" customHeight="1" x14ac:dyDescent="0.25">
      <c r="A42" s="3"/>
      <c r="B42" s="104" t="s">
        <v>98</v>
      </c>
      <c r="C42" s="105"/>
      <c r="D42" s="106"/>
      <c r="E42" s="22"/>
      <c r="F42" s="31">
        <v>8</v>
      </c>
      <c r="G42" s="27"/>
      <c r="H42" s="3"/>
    </row>
    <row r="43" spans="1:8" s="14" customFormat="1" ht="53.25" customHeight="1" x14ac:dyDescent="0.25">
      <c r="A43" s="3">
        <v>10</v>
      </c>
      <c r="B43" s="116" t="s">
        <v>174</v>
      </c>
      <c r="C43" s="117"/>
      <c r="D43" s="118"/>
      <c r="E43" s="22">
        <v>5</v>
      </c>
      <c r="F43" s="26">
        <v>0</v>
      </c>
      <c r="G43" s="27"/>
      <c r="H43" s="3"/>
    </row>
    <row r="44" spans="1:8" s="14" customFormat="1" ht="156.75" customHeight="1" x14ac:dyDescent="0.25">
      <c r="A44" s="3"/>
      <c r="B44" s="104" t="s">
        <v>95</v>
      </c>
      <c r="C44" s="105"/>
      <c r="D44" s="106"/>
      <c r="E44" s="22"/>
      <c r="F44" s="31">
        <v>0</v>
      </c>
      <c r="G44" s="27"/>
      <c r="H44" s="3"/>
    </row>
    <row r="45" spans="1:8" s="8" customFormat="1" ht="35.25" customHeight="1" x14ac:dyDescent="0.25">
      <c r="A45" s="12" t="s">
        <v>3</v>
      </c>
      <c r="B45" s="116" t="s">
        <v>136</v>
      </c>
      <c r="C45" s="117"/>
      <c r="D45" s="118"/>
      <c r="E45" s="22">
        <v>60</v>
      </c>
      <c r="F45" s="26">
        <v>60</v>
      </c>
      <c r="G45" s="27"/>
      <c r="H45" s="12"/>
    </row>
    <row r="46" spans="1:8" s="14" customFormat="1" ht="53.25" customHeight="1" x14ac:dyDescent="0.25">
      <c r="A46" s="3">
        <v>11</v>
      </c>
      <c r="B46" s="116" t="s">
        <v>137</v>
      </c>
      <c r="C46" s="117"/>
      <c r="D46" s="118"/>
      <c r="E46" s="22">
        <v>15</v>
      </c>
      <c r="F46" s="3">
        <v>15</v>
      </c>
      <c r="G46" s="32"/>
      <c r="H46" s="3"/>
    </row>
    <row r="47" spans="1:8" s="14" customFormat="1" ht="24" customHeight="1" x14ac:dyDescent="0.25">
      <c r="A47" s="3"/>
      <c r="B47" s="127" t="s">
        <v>138</v>
      </c>
      <c r="C47" s="128"/>
      <c r="D47" s="129"/>
      <c r="E47" s="49">
        <v>15</v>
      </c>
      <c r="F47" s="3">
        <v>15</v>
      </c>
      <c r="G47" s="32"/>
      <c r="H47" s="3"/>
    </row>
    <row r="48" spans="1:8" s="14" customFormat="1" ht="36" customHeight="1" x14ac:dyDescent="0.25">
      <c r="A48" s="3"/>
      <c r="B48" s="127" t="s">
        <v>139</v>
      </c>
      <c r="C48" s="128"/>
      <c r="D48" s="129"/>
      <c r="E48" s="49">
        <v>10</v>
      </c>
      <c r="F48" s="3"/>
      <c r="G48" s="32"/>
      <c r="H48" s="3"/>
    </row>
    <row r="49" spans="1:8" s="14" customFormat="1" ht="36" customHeight="1" x14ac:dyDescent="0.25">
      <c r="A49" s="3"/>
      <c r="B49" s="127" t="s">
        <v>140</v>
      </c>
      <c r="C49" s="128"/>
      <c r="D49" s="129"/>
      <c r="E49" s="49">
        <v>5</v>
      </c>
      <c r="F49" s="3"/>
      <c r="G49" s="32"/>
      <c r="H49" s="3"/>
    </row>
    <row r="50" spans="1:8" s="14" customFormat="1" ht="25.5" customHeight="1" x14ac:dyDescent="0.25">
      <c r="A50" s="3"/>
      <c r="B50" s="127" t="s">
        <v>141</v>
      </c>
      <c r="C50" s="128"/>
      <c r="D50" s="129"/>
      <c r="E50" s="49">
        <v>0</v>
      </c>
      <c r="F50" s="3"/>
      <c r="G50" s="32"/>
      <c r="H50" s="3"/>
    </row>
    <row r="51" spans="1:8" s="14" customFormat="1" ht="50.25" customHeight="1" x14ac:dyDescent="0.25">
      <c r="A51" s="3">
        <v>12</v>
      </c>
      <c r="B51" s="116" t="s">
        <v>146</v>
      </c>
      <c r="C51" s="117"/>
      <c r="D51" s="118"/>
      <c r="E51" s="22">
        <v>15</v>
      </c>
      <c r="F51" s="3">
        <v>15</v>
      </c>
      <c r="G51" s="32"/>
      <c r="H51" s="3"/>
    </row>
    <row r="52" spans="1:8" s="14" customFormat="1" ht="32.25" customHeight="1" x14ac:dyDescent="0.25">
      <c r="A52" s="3"/>
      <c r="B52" s="127" t="s">
        <v>142</v>
      </c>
      <c r="C52" s="128"/>
      <c r="D52" s="129"/>
      <c r="E52" s="49">
        <v>15</v>
      </c>
      <c r="F52" s="3">
        <v>15</v>
      </c>
      <c r="G52" s="32"/>
      <c r="H52" s="3"/>
    </row>
    <row r="53" spans="1:8" s="14" customFormat="1" ht="32.25" customHeight="1" x14ac:dyDescent="0.25">
      <c r="A53" s="3"/>
      <c r="B53" s="127" t="s">
        <v>143</v>
      </c>
      <c r="C53" s="128"/>
      <c r="D53" s="129"/>
      <c r="E53" s="49">
        <v>10</v>
      </c>
      <c r="F53" s="3"/>
      <c r="G53" s="32"/>
      <c r="H53" s="3"/>
    </row>
    <row r="54" spans="1:8" s="14" customFormat="1" ht="32.25" customHeight="1" x14ac:dyDescent="0.25">
      <c r="A54" s="3"/>
      <c r="B54" s="127" t="s">
        <v>144</v>
      </c>
      <c r="C54" s="128"/>
      <c r="D54" s="129"/>
      <c r="E54" s="49">
        <v>5</v>
      </c>
      <c r="F54" s="3"/>
      <c r="G54" s="32"/>
      <c r="H54" s="3"/>
    </row>
    <row r="55" spans="1:8" s="14" customFormat="1" ht="32.25" customHeight="1" x14ac:dyDescent="0.25">
      <c r="A55" s="3"/>
      <c r="B55" s="127" t="s">
        <v>145</v>
      </c>
      <c r="C55" s="128"/>
      <c r="D55" s="129"/>
      <c r="E55" s="49">
        <v>0</v>
      </c>
      <c r="F55" s="3"/>
      <c r="G55" s="32"/>
      <c r="H55" s="3"/>
    </row>
    <row r="56" spans="1:8" s="14" customFormat="1" ht="52.5" customHeight="1" x14ac:dyDescent="0.25">
      <c r="A56" s="3">
        <v>13</v>
      </c>
      <c r="B56" s="116" t="s">
        <v>223</v>
      </c>
      <c r="C56" s="117"/>
      <c r="D56" s="118"/>
      <c r="E56" s="22">
        <v>30</v>
      </c>
      <c r="F56" s="3">
        <v>30</v>
      </c>
      <c r="G56" s="32"/>
      <c r="H56" s="3"/>
    </row>
    <row r="57" spans="1:8" s="14" customFormat="1" ht="52.5" customHeight="1" x14ac:dyDescent="0.25">
      <c r="A57" s="3"/>
      <c r="B57" s="127" t="s">
        <v>147</v>
      </c>
      <c r="C57" s="128"/>
      <c r="D57" s="129"/>
      <c r="E57" s="49">
        <v>30</v>
      </c>
      <c r="F57" s="3">
        <v>30</v>
      </c>
      <c r="G57" s="32"/>
      <c r="H57" s="3"/>
    </row>
    <row r="58" spans="1:8" s="14" customFormat="1" ht="50.25" customHeight="1" x14ac:dyDescent="0.25">
      <c r="A58" s="3"/>
      <c r="B58" s="127" t="s">
        <v>148</v>
      </c>
      <c r="C58" s="128"/>
      <c r="D58" s="129"/>
      <c r="E58" s="49">
        <v>25</v>
      </c>
      <c r="F58" s="3"/>
      <c r="G58" s="32"/>
      <c r="H58" s="3"/>
    </row>
    <row r="59" spans="1:8" s="14" customFormat="1" ht="50.25" customHeight="1" x14ac:dyDescent="0.25">
      <c r="A59" s="3"/>
      <c r="B59" s="127" t="s">
        <v>149</v>
      </c>
      <c r="C59" s="128"/>
      <c r="D59" s="129"/>
      <c r="E59" s="49">
        <v>20</v>
      </c>
      <c r="F59" s="3"/>
      <c r="G59" s="32"/>
      <c r="H59" s="3"/>
    </row>
    <row r="60" spans="1:8" s="14" customFormat="1" ht="50.25" customHeight="1" x14ac:dyDescent="0.25">
      <c r="A60" s="3"/>
      <c r="B60" s="127" t="s">
        <v>150</v>
      </c>
      <c r="C60" s="128"/>
      <c r="D60" s="129"/>
      <c r="E60" s="49">
        <v>15</v>
      </c>
      <c r="F60" s="3"/>
      <c r="G60" s="32"/>
      <c r="H60" s="3"/>
    </row>
    <row r="61" spans="1:8" s="14" customFormat="1" ht="50.25" customHeight="1" x14ac:dyDescent="0.25">
      <c r="A61" s="3"/>
      <c r="B61" s="127" t="s">
        <v>151</v>
      </c>
      <c r="C61" s="128"/>
      <c r="D61" s="129"/>
      <c r="E61" s="49">
        <v>10</v>
      </c>
      <c r="F61" s="3"/>
      <c r="G61" s="32"/>
      <c r="H61" s="3"/>
    </row>
    <row r="62" spans="1:8" s="14" customFormat="1" ht="40.5" customHeight="1" x14ac:dyDescent="0.25">
      <c r="A62" s="3"/>
      <c r="B62" s="127" t="s">
        <v>152</v>
      </c>
      <c r="C62" s="128"/>
      <c r="D62" s="129"/>
      <c r="E62" s="23">
        <v>0</v>
      </c>
      <c r="F62" s="3"/>
      <c r="G62" s="23"/>
      <c r="H62" s="3"/>
    </row>
    <row r="63" spans="1:8" s="8" customFormat="1" ht="24" customHeight="1" x14ac:dyDescent="0.25">
      <c r="A63" s="12"/>
      <c r="B63" s="133" t="s">
        <v>4</v>
      </c>
      <c r="C63" s="134"/>
      <c r="D63" s="135"/>
      <c r="E63" s="24">
        <f>E14+E32+E45</f>
        <v>100</v>
      </c>
      <c r="F63" s="56">
        <f>F14+F32+F45</f>
        <v>93</v>
      </c>
      <c r="G63" s="56"/>
      <c r="H63" s="12"/>
    </row>
    <row r="64" spans="1:8" ht="26.25" customHeight="1" x14ac:dyDescent="0.25">
      <c r="A64" s="28"/>
      <c r="B64" s="137" t="s">
        <v>153</v>
      </c>
      <c r="C64" s="138"/>
      <c r="D64" s="139"/>
      <c r="E64" s="43"/>
      <c r="F64" s="57"/>
      <c r="G64" s="59"/>
      <c r="H64" s="28"/>
    </row>
    <row r="65" spans="1:8" ht="52.5" customHeight="1" x14ac:dyDescent="0.25">
      <c r="A65" s="28"/>
      <c r="B65" s="133" t="s">
        <v>154</v>
      </c>
      <c r="C65" s="134"/>
      <c r="D65" s="135"/>
      <c r="E65" s="24">
        <f>E63-E64</f>
        <v>100</v>
      </c>
      <c r="F65" s="56">
        <f>ROUND(F63-F64,1)</f>
        <v>93</v>
      </c>
      <c r="G65" s="56"/>
      <c r="H65" s="12"/>
    </row>
    <row r="66" spans="1:8" ht="17.25" customHeight="1" x14ac:dyDescent="0.25">
      <c r="B66" s="8"/>
      <c r="C66" s="8"/>
      <c r="D66" s="8"/>
    </row>
    <row r="67" spans="1:8" ht="17.25" customHeight="1" x14ac:dyDescent="0.25">
      <c r="B67" s="8"/>
      <c r="C67" s="8"/>
      <c r="D67" s="8"/>
    </row>
    <row r="68" spans="1:8" ht="33.75" customHeight="1" x14ac:dyDescent="0.25">
      <c r="B68" s="110" t="s">
        <v>22</v>
      </c>
      <c r="C68" s="110"/>
      <c r="D68" s="110"/>
    </row>
    <row r="69" spans="1:8" s="1" customFormat="1" ht="32.25" customHeight="1" x14ac:dyDescent="0.25">
      <c r="A69" s="140" t="s">
        <v>9</v>
      </c>
      <c r="B69" s="141"/>
      <c r="C69" s="142"/>
      <c r="D69" s="146" t="s">
        <v>66</v>
      </c>
      <c r="E69" s="148" t="s">
        <v>67</v>
      </c>
      <c r="F69" s="148"/>
      <c r="G69" s="149" t="s">
        <v>70</v>
      </c>
      <c r="H69" s="150"/>
    </row>
    <row r="70" spans="1:8" s="1" customFormat="1" ht="63" x14ac:dyDescent="0.25">
      <c r="A70" s="143"/>
      <c r="B70" s="144"/>
      <c r="C70" s="145"/>
      <c r="D70" s="147"/>
      <c r="E70" s="2" t="s">
        <v>68</v>
      </c>
      <c r="F70" s="2" t="s">
        <v>69</v>
      </c>
      <c r="G70" s="2" t="s">
        <v>71</v>
      </c>
      <c r="H70" s="2" t="s">
        <v>72</v>
      </c>
    </row>
    <row r="71" spans="1:8" ht="33.950000000000003" customHeight="1" x14ac:dyDescent="0.25">
      <c r="A71" s="151" t="s">
        <v>5</v>
      </c>
      <c r="B71" s="152"/>
      <c r="C71" s="153"/>
      <c r="D71" s="3" t="s">
        <v>63</v>
      </c>
      <c r="E71" s="20">
        <f>IF(AND(90&lt;=F65,F65&lt;100),F65,"")</f>
        <v>93</v>
      </c>
      <c r="F71" s="20" t="str">
        <f>IF(AND(90&lt;=G65,G65&lt;=100),G65,"")</f>
        <v/>
      </c>
      <c r="G71" s="30" t="str">
        <f t="shared" ref="G71:H74" si="0">IF(ISNUMBER(E71)=TRUE,"X","")</f>
        <v>X</v>
      </c>
      <c r="H71" s="30" t="str">
        <f t="shared" si="0"/>
        <v/>
      </c>
    </row>
    <row r="72" spans="1:8" ht="49.5" customHeight="1" x14ac:dyDescent="0.25">
      <c r="A72" s="151" t="s">
        <v>11</v>
      </c>
      <c r="B72" s="152"/>
      <c r="C72" s="153"/>
      <c r="D72" s="3" t="s">
        <v>64</v>
      </c>
      <c r="E72" s="20" t="str">
        <f>IF(AND(75&lt;=F65,F65&lt;90),F65,"")</f>
        <v/>
      </c>
      <c r="F72" s="20" t="str">
        <f>IF(AND(75&lt;=G65,G65&lt;90),G65,"")</f>
        <v/>
      </c>
      <c r="G72" s="30" t="str">
        <f t="shared" si="0"/>
        <v/>
      </c>
      <c r="H72" s="30" t="str">
        <f t="shared" si="0"/>
        <v/>
      </c>
    </row>
    <row r="73" spans="1:8" ht="51.75" customHeight="1" x14ac:dyDescent="0.25">
      <c r="A73" s="151" t="s">
        <v>6</v>
      </c>
      <c r="B73" s="152"/>
      <c r="C73" s="153"/>
      <c r="D73" s="3" t="s">
        <v>65</v>
      </c>
      <c r="E73" s="20" t="str">
        <f>IF(AND(50&lt;=F65,F65&lt;75),F65,"")</f>
        <v/>
      </c>
      <c r="F73" s="20" t="str">
        <f>IF(AND(50&lt;=G65,G65&lt;75),G65,"")</f>
        <v/>
      </c>
      <c r="G73" s="30" t="str">
        <f t="shared" si="0"/>
        <v/>
      </c>
      <c r="H73" s="30" t="str">
        <f t="shared" si="0"/>
        <v/>
      </c>
    </row>
    <row r="74" spans="1:8" ht="34.5" customHeight="1" x14ac:dyDescent="0.25">
      <c r="A74" s="151" t="s">
        <v>8</v>
      </c>
      <c r="B74" s="152"/>
      <c r="C74" s="153"/>
      <c r="D74" s="3" t="s">
        <v>7</v>
      </c>
      <c r="E74" s="20" t="str">
        <f>IF(AND(0&lt;F65,F65&lt;50),F65,"")</f>
        <v/>
      </c>
      <c r="F74" s="20" t="str">
        <f>IF(AND(0&lt;G65,G65&lt;50),G65,"")</f>
        <v/>
      </c>
      <c r="G74" s="30" t="str">
        <f t="shared" si="0"/>
        <v/>
      </c>
      <c r="H74" s="30" t="str">
        <f t="shared" si="0"/>
        <v/>
      </c>
    </row>
    <row r="76" spans="1:8" s="6" customFormat="1" ht="20.25" customHeight="1" x14ac:dyDescent="0.25">
      <c r="B76" s="7"/>
      <c r="D76" s="136" t="s">
        <v>239</v>
      </c>
      <c r="E76" s="136"/>
      <c r="F76" s="136"/>
      <c r="G76" s="136"/>
      <c r="H76" s="136"/>
    </row>
    <row r="77" spans="1:8" s="8" customFormat="1" ht="35.25" customHeight="1" x14ac:dyDescent="0.25">
      <c r="D77" s="107" t="s">
        <v>10</v>
      </c>
      <c r="E77" s="107"/>
      <c r="F77" s="107"/>
      <c r="G77" s="107"/>
      <c r="H77" s="107"/>
    </row>
    <row r="78" spans="1:8" x14ac:dyDescent="0.25">
      <c r="D78" s="16"/>
      <c r="E78" s="16"/>
      <c r="F78" s="16"/>
      <c r="G78" s="16"/>
      <c r="H78" s="16"/>
    </row>
    <row r="81" spans="2:8" ht="16.5" x14ac:dyDescent="0.25">
      <c r="D81" s="108" t="s">
        <v>240</v>
      </c>
      <c r="E81" s="108"/>
      <c r="F81" s="108"/>
      <c r="G81" s="108"/>
      <c r="H81" s="108"/>
    </row>
    <row r="82" spans="2:8" ht="25.15" customHeight="1" x14ac:dyDescent="0.25">
      <c r="B82" s="144" t="s">
        <v>25</v>
      </c>
      <c r="C82" s="144"/>
      <c r="D82" s="144"/>
      <c r="E82" s="144"/>
      <c r="F82" s="144"/>
      <c r="G82" s="144"/>
      <c r="H82" s="144"/>
    </row>
    <row r="83" spans="2:8" ht="106.9" customHeight="1" x14ac:dyDescent="0.25">
      <c r="B83" s="154" t="s">
        <v>26</v>
      </c>
      <c r="C83" s="155"/>
      <c r="D83" s="155"/>
      <c r="E83" s="155"/>
      <c r="F83" s="155"/>
      <c r="G83" s="155"/>
      <c r="H83" s="156"/>
    </row>
    <row r="84" spans="2:8" ht="25.15" customHeight="1" x14ac:dyDescent="0.25">
      <c r="B84" s="17"/>
      <c r="D84" s="157" t="s">
        <v>155</v>
      </c>
      <c r="E84" s="157"/>
      <c r="F84" s="157"/>
      <c r="G84" s="157"/>
      <c r="H84" s="157"/>
    </row>
    <row r="85" spans="2:8" ht="21" customHeight="1" x14ac:dyDescent="0.25">
      <c r="B85" s="15"/>
      <c r="D85" s="108" t="s">
        <v>47</v>
      </c>
      <c r="E85" s="108"/>
      <c r="F85" s="108"/>
      <c r="G85" s="108"/>
      <c r="H85" s="108"/>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8">
    <mergeCell ref="A2:C2"/>
    <mergeCell ref="D2:H2"/>
    <mergeCell ref="A3:B3"/>
    <mergeCell ref="A5:H5"/>
    <mergeCell ref="B7:H7"/>
    <mergeCell ref="B8:H8"/>
    <mergeCell ref="B9:H9"/>
    <mergeCell ref="B12:D12"/>
    <mergeCell ref="B13:D13"/>
    <mergeCell ref="B14:D14"/>
    <mergeCell ref="B10:H10"/>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D76:H76"/>
    <mergeCell ref="B64:D64"/>
    <mergeCell ref="B65:D65"/>
    <mergeCell ref="B68:D68"/>
    <mergeCell ref="A69:C70"/>
    <mergeCell ref="D69:D70"/>
    <mergeCell ref="E69:F69"/>
    <mergeCell ref="G69:H69"/>
    <mergeCell ref="A71:C71"/>
    <mergeCell ref="A72:C72"/>
    <mergeCell ref="A73:C73"/>
    <mergeCell ref="A74:C74"/>
    <mergeCell ref="D77:H77"/>
    <mergeCell ref="B82:H82"/>
    <mergeCell ref="B83:H83"/>
    <mergeCell ref="D84:H84"/>
    <mergeCell ref="D85:H85"/>
    <mergeCell ref="D81:H81"/>
    <mergeCell ref="B55:D55"/>
    <mergeCell ref="B62:D62"/>
    <mergeCell ref="B56:D56"/>
    <mergeCell ref="B57:D57"/>
    <mergeCell ref="B58:D58"/>
    <mergeCell ref="B59:D59"/>
    <mergeCell ref="B60:D60"/>
    <mergeCell ref="B61:D61"/>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opLeftCell="A43" zoomScaleNormal="100" workbookViewId="0">
      <selection activeCell="K44" sqref="K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176</v>
      </c>
    </row>
    <row r="2" spans="1:8" s="8" customFormat="1" ht="48.75" customHeight="1" x14ac:dyDescent="0.25">
      <c r="A2" s="107" t="s">
        <v>12</v>
      </c>
      <c r="B2" s="107"/>
      <c r="C2" s="107"/>
      <c r="D2" s="107" t="s">
        <v>16</v>
      </c>
      <c r="E2" s="107"/>
      <c r="F2" s="107"/>
      <c r="G2" s="107"/>
      <c r="H2" s="107"/>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09" t="s">
        <v>175</v>
      </c>
      <c r="B5" s="109"/>
      <c r="C5" s="109"/>
      <c r="D5" s="109"/>
      <c r="E5" s="109"/>
      <c r="F5" s="109"/>
      <c r="G5" s="109"/>
      <c r="H5" s="109"/>
    </row>
    <row r="6" spans="1:8" ht="12" customHeight="1" x14ac:dyDescent="0.25"/>
    <row r="7" spans="1:8" s="1" customFormat="1" ht="18" customHeight="1" x14ac:dyDescent="0.25">
      <c r="B7" s="110" t="s">
        <v>19</v>
      </c>
      <c r="C7" s="110"/>
      <c r="D7" s="110"/>
      <c r="E7" s="110"/>
      <c r="F7" s="110"/>
      <c r="G7" s="110"/>
      <c r="H7" s="110"/>
    </row>
    <row r="8" spans="1:8" s="1" customFormat="1" ht="18" customHeight="1" x14ac:dyDescent="0.25">
      <c r="B8" s="110" t="s">
        <v>20</v>
      </c>
      <c r="C8" s="110"/>
      <c r="D8" s="110"/>
      <c r="E8" s="110"/>
      <c r="F8" s="110"/>
      <c r="G8" s="110"/>
      <c r="H8" s="110"/>
    </row>
    <row r="9" spans="1:8" s="1" customFormat="1" ht="18" customHeight="1" x14ac:dyDescent="0.25">
      <c r="B9" s="110" t="s">
        <v>23</v>
      </c>
      <c r="C9" s="110"/>
      <c r="D9" s="110"/>
      <c r="E9" s="110"/>
      <c r="F9" s="110"/>
      <c r="G9" s="110"/>
      <c r="H9" s="110"/>
    </row>
    <row r="10" spans="1:8" s="1" customFormat="1" ht="18" customHeight="1" x14ac:dyDescent="0.25">
      <c r="B10" s="11" t="s">
        <v>49</v>
      </c>
      <c r="C10" s="11"/>
      <c r="D10" s="11"/>
      <c r="E10" s="11"/>
      <c r="F10" s="11"/>
      <c r="G10" s="11"/>
      <c r="H10" s="11"/>
    </row>
    <row r="11" spans="1:8" s="1" customFormat="1" ht="12.75" customHeight="1" x14ac:dyDescent="0.25">
      <c r="B11" s="11"/>
      <c r="C11" s="11"/>
    </row>
    <row r="12" spans="1:8" s="8" customFormat="1" ht="64.5" customHeight="1" x14ac:dyDescent="0.25">
      <c r="A12" s="12" t="s">
        <v>13</v>
      </c>
      <c r="B12" s="111" t="s">
        <v>14</v>
      </c>
      <c r="C12" s="111"/>
      <c r="D12" s="111"/>
      <c r="E12" s="12" t="s">
        <v>15</v>
      </c>
      <c r="F12" s="2" t="s">
        <v>21</v>
      </c>
      <c r="G12" s="2" t="s">
        <v>24</v>
      </c>
      <c r="H12" s="12" t="s">
        <v>17</v>
      </c>
    </row>
    <row r="13" spans="1:8" s="18" customFormat="1" ht="16.5" customHeight="1" x14ac:dyDescent="0.25">
      <c r="A13" s="13" t="s">
        <v>27</v>
      </c>
      <c r="B13" s="112" t="s">
        <v>28</v>
      </c>
      <c r="C13" s="113"/>
      <c r="D13" s="114"/>
      <c r="E13" s="13" t="s">
        <v>29</v>
      </c>
      <c r="F13" s="13" t="s">
        <v>30</v>
      </c>
      <c r="G13" s="13" t="s">
        <v>31</v>
      </c>
      <c r="H13" s="13" t="s">
        <v>32</v>
      </c>
    </row>
    <row r="14" spans="1:8" s="8" customFormat="1" ht="84" customHeight="1" x14ac:dyDescent="0.25">
      <c r="A14" s="12" t="s">
        <v>0</v>
      </c>
      <c r="B14" s="115" t="s">
        <v>170</v>
      </c>
      <c r="C14" s="115"/>
      <c r="D14" s="115"/>
      <c r="E14" s="22">
        <f>E15+E19+E25+E28</f>
        <v>20</v>
      </c>
      <c r="F14" s="26">
        <f>ROUND(F15+F19+F25+F28,1)</f>
        <v>20</v>
      </c>
      <c r="G14" s="27"/>
      <c r="H14" s="12"/>
    </row>
    <row r="15" spans="1:8" s="14" customFormat="1" ht="28.5" customHeight="1" x14ac:dyDescent="0.25">
      <c r="A15" s="3">
        <v>1</v>
      </c>
      <c r="B15" s="115" t="s">
        <v>50</v>
      </c>
      <c r="C15" s="115"/>
      <c r="D15" s="115"/>
      <c r="E15" s="22">
        <f>5-(E16+E17+E18)</f>
        <v>5</v>
      </c>
      <c r="F15" s="26">
        <f>ROUND(5-(F16+F17+F18),1)</f>
        <v>5</v>
      </c>
      <c r="G15" s="27"/>
      <c r="H15" s="3"/>
    </row>
    <row r="16" spans="1:8" s="14" customFormat="1" ht="121.5" customHeight="1" x14ac:dyDescent="0.25">
      <c r="A16" s="3" t="s">
        <v>33</v>
      </c>
      <c r="B16" s="104" t="s">
        <v>171</v>
      </c>
      <c r="C16" s="105"/>
      <c r="D16" s="106"/>
      <c r="E16" s="23"/>
      <c r="F16" s="19"/>
      <c r="G16" s="23"/>
      <c r="H16" s="3"/>
    </row>
    <row r="17" spans="1:8" s="25" customFormat="1" ht="69" customHeight="1" x14ac:dyDescent="0.25">
      <c r="A17" s="3" t="s">
        <v>34</v>
      </c>
      <c r="B17" s="104" t="s">
        <v>102</v>
      </c>
      <c r="C17" s="105"/>
      <c r="D17" s="106"/>
      <c r="E17" s="23"/>
      <c r="F17" s="19"/>
      <c r="G17" s="35"/>
      <c r="H17" s="29"/>
    </row>
    <row r="18" spans="1:8" s="25" customFormat="1" ht="92.25" customHeight="1" x14ac:dyDescent="0.25">
      <c r="A18" s="3" t="s">
        <v>35</v>
      </c>
      <c r="B18" s="104" t="s">
        <v>51</v>
      </c>
      <c r="C18" s="105"/>
      <c r="D18" s="106"/>
      <c r="E18" s="23"/>
      <c r="F18" s="19"/>
      <c r="G18" s="35"/>
      <c r="H18" s="29"/>
    </row>
    <row r="19" spans="1:8" s="25" customFormat="1" ht="52.5" customHeight="1" x14ac:dyDescent="0.25">
      <c r="A19" s="3">
        <v>2</v>
      </c>
      <c r="B19" s="116" t="s">
        <v>91</v>
      </c>
      <c r="C19" s="117"/>
      <c r="D19" s="118"/>
      <c r="E19" s="22">
        <f>6-(E20+E21+E22+E23+E24)</f>
        <v>6</v>
      </c>
      <c r="F19" s="26">
        <f>ROUND(6-(F20+F21+F22+F23+F24),1)</f>
        <v>6</v>
      </c>
      <c r="G19" s="27"/>
      <c r="H19" s="34"/>
    </row>
    <row r="20" spans="1:8" s="25" customFormat="1" ht="39.75" customHeight="1" x14ac:dyDescent="0.25">
      <c r="A20" s="19" t="s">
        <v>36</v>
      </c>
      <c r="B20" s="104" t="s">
        <v>54</v>
      </c>
      <c r="C20" s="105"/>
      <c r="D20" s="106"/>
      <c r="E20" s="20"/>
      <c r="F20" s="19"/>
      <c r="G20" s="35"/>
      <c r="H20" s="29"/>
    </row>
    <row r="21" spans="1:8" s="25" customFormat="1" ht="59.25" customHeight="1" x14ac:dyDescent="0.25">
      <c r="A21" s="19" t="s">
        <v>37</v>
      </c>
      <c r="B21" s="104" t="s">
        <v>52</v>
      </c>
      <c r="C21" s="105"/>
      <c r="D21" s="106"/>
      <c r="E21" s="20"/>
      <c r="F21" s="19"/>
      <c r="G21" s="37"/>
      <c r="H21" s="29"/>
    </row>
    <row r="22" spans="1:8" s="25" customFormat="1" ht="54.75" customHeight="1" x14ac:dyDescent="0.25">
      <c r="A22" s="3" t="s">
        <v>38</v>
      </c>
      <c r="B22" s="104" t="s">
        <v>89</v>
      </c>
      <c r="C22" s="105"/>
      <c r="D22" s="106"/>
      <c r="E22" s="23"/>
      <c r="F22" s="19"/>
      <c r="G22" s="21"/>
      <c r="H22" s="29"/>
    </row>
    <row r="23" spans="1:8" s="25" customFormat="1" ht="70.5" customHeight="1" x14ac:dyDescent="0.25">
      <c r="A23" s="3" t="s">
        <v>39</v>
      </c>
      <c r="B23" s="104" t="s">
        <v>55</v>
      </c>
      <c r="C23" s="105"/>
      <c r="D23" s="106"/>
      <c r="E23" s="23"/>
      <c r="F23" s="19"/>
      <c r="G23" s="21"/>
      <c r="H23" s="29"/>
    </row>
    <row r="24" spans="1:8" s="25" customFormat="1" ht="39" customHeight="1" x14ac:dyDescent="0.25">
      <c r="A24" s="3" t="s">
        <v>40</v>
      </c>
      <c r="B24" s="104" t="s">
        <v>56</v>
      </c>
      <c r="C24" s="105"/>
      <c r="D24" s="106"/>
      <c r="E24" s="23"/>
      <c r="F24" s="19"/>
      <c r="G24" s="35"/>
      <c r="H24" s="29"/>
    </row>
    <row r="25" spans="1:8" s="14" customFormat="1" ht="59.25" customHeight="1" x14ac:dyDescent="0.25">
      <c r="A25" s="3">
        <v>3</v>
      </c>
      <c r="B25" s="116" t="s">
        <v>57</v>
      </c>
      <c r="C25" s="117"/>
      <c r="D25" s="118"/>
      <c r="E25" s="22">
        <f>5-(E26+E27)</f>
        <v>5</v>
      </c>
      <c r="F25" s="26">
        <f>ROUND(5-(F26+F27),1)</f>
        <v>5</v>
      </c>
      <c r="G25" s="27"/>
      <c r="H25" s="3"/>
    </row>
    <row r="26" spans="1:8" s="25" customFormat="1" ht="99.75" customHeight="1" x14ac:dyDescent="0.25">
      <c r="A26" s="3" t="s">
        <v>41</v>
      </c>
      <c r="B26" s="104" t="s">
        <v>58</v>
      </c>
      <c r="C26" s="105"/>
      <c r="D26" s="106"/>
      <c r="E26" s="23"/>
      <c r="F26" s="19"/>
      <c r="G26" s="35"/>
      <c r="H26" s="29"/>
    </row>
    <row r="27" spans="1:8" s="25" customFormat="1" ht="51" customHeight="1" x14ac:dyDescent="0.25">
      <c r="A27" s="3" t="s">
        <v>42</v>
      </c>
      <c r="B27" s="104" t="s">
        <v>96</v>
      </c>
      <c r="C27" s="105"/>
      <c r="D27" s="106"/>
      <c r="E27" s="23"/>
      <c r="F27" s="19"/>
      <c r="G27" s="35"/>
      <c r="H27" s="29"/>
    </row>
    <row r="28" spans="1:8" s="25" customFormat="1" ht="102.75" customHeight="1" x14ac:dyDescent="0.25">
      <c r="A28" s="36">
        <v>4</v>
      </c>
      <c r="B28" s="116" t="s">
        <v>135</v>
      </c>
      <c r="C28" s="117"/>
      <c r="D28" s="118"/>
      <c r="E28" s="22">
        <f>4-(E29+E30+E31)</f>
        <v>4</v>
      </c>
      <c r="F28" s="26">
        <f>ROUND(4-(F29+F30+F31),1)</f>
        <v>4</v>
      </c>
      <c r="G28" s="27"/>
      <c r="H28" s="34"/>
    </row>
    <row r="29" spans="1:8" s="25" customFormat="1" ht="52.5" customHeight="1" x14ac:dyDescent="0.25">
      <c r="A29" s="3" t="s">
        <v>59</v>
      </c>
      <c r="B29" s="104" t="s">
        <v>60</v>
      </c>
      <c r="C29" s="105"/>
      <c r="D29" s="106"/>
      <c r="E29" s="23"/>
      <c r="F29" s="19"/>
      <c r="G29" s="35"/>
      <c r="H29" s="29"/>
    </row>
    <row r="30" spans="1:8" s="25" customFormat="1" ht="56.45" customHeight="1" x14ac:dyDescent="0.25">
      <c r="A30" s="3" t="s">
        <v>61</v>
      </c>
      <c r="B30" s="104" t="s">
        <v>93</v>
      </c>
      <c r="C30" s="105"/>
      <c r="D30" s="106"/>
      <c r="E30" s="23"/>
      <c r="F30" s="19"/>
      <c r="G30" s="35"/>
      <c r="H30" s="29"/>
    </row>
    <row r="31" spans="1:8" s="25" customFormat="1" ht="59.25" customHeight="1" x14ac:dyDescent="0.25">
      <c r="A31" s="3" t="s">
        <v>62</v>
      </c>
      <c r="B31" s="104" t="s">
        <v>73</v>
      </c>
      <c r="C31" s="105"/>
      <c r="D31" s="106"/>
      <c r="E31" s="23"/>
      <c r="F31" s="19"/>
      <c r="G31" s="35"/>
      <c r="H31" s="29"/>
    </row>
    <row r="32" spans="1:8" s="8" customFormat="1" ht="27.75" customHeight="1" x14ac:dyDescent="0.25">
      <c r="A32" s="12" t="s">
        <v>1</v>
      </c>
      <c r="B32" s="119" t="s">
        <v>18</v>
      </c>
      <c r="C32" s="120"/>
      <c r="D32" s="121"/>
      <c r="E32" s="22">
        <f>E33+E35+E37+E39+E41+E43</f>
        <v>20</v>
      </c>
      <c r="F32" s="26">
        <f>ROUND(F33+F35+F37+F39+F41+F43,1)</f>
        <v>20</v>
      </c>
      <c r="G32" s="27"/>
      <c r="H32" s="12"/>
    </row>
    <row r="33" spans="1:11" s="14" customFormat="1" ht="73.150000000000006" customHeight="1" x14ac:dyDescent="0.25">
      <c r="A33" s="3">
        <v>5</v>
      </c>
      <c r="B33" s="115" t="s">
        <v>2</v>
      </c>
      <c r="C33" s="115"/>
      <c r="D33" s="115"/>
      <c r="E33" s="22">
        <v>1</v>
      </c>
      <c r="F33" s="26">
        <f>IF(F34&gt;1,"1",F34)</f>
        <v>1</v>
      </c>
      <c r="G33" s="27"/>
      <c r="H33" s="3"/>
    </row>
    <row r="34" spans="1:11" s="14" customFormat="1" ht="84" customHeight="1" x14ac:dyDescent="0.25">
      <c r="A34" s="3"/>
      <c r="B34" s="122" t="s">
        <v>77</v>
      </c>
      <c r="C34" s="122"/>
      <c r="D34" s="122"/>
      <c r="E34" s="22"/>
      <c r="F34" s="31">
        <v>1</v>
      </c>
      <c r="G34" s="27"/>
      <c r="H34" s="3"/>
    </row>
    <row r="35" spans="1:11" s="14" customFormat="1" ht="45" customHeight="1" x14ac:dyDescent="0.25">
      <c r="A35" s="3">
        <v>6</v>
      </c>
      <c r="B35" s="116" t="s">
        <v>74</v>
      </c>
      <c r="C35" s="117"/>
      <c r="D35" s="118"/>
      <c r="E35" s="22">
        <v>2</v>
      </c>
      <c r="F35" s="26">
        <f>IF(F36&gt;2,"2",F36)</f>
        <v>2</v>
      </c>
      <c r="G35" s="27"/>
      <c r="H35" s="3"/>
    </row>
    <row r="36" spans="1:11" s="14" customFormat="1" ht="52.5" customHeight="1" x14ac:dyDescent="0.25">
      <c r="A36" s="3"/>
      <c r="B36" s="123" t="s">
        <v>78</v>
      </c>
      <c r="C36" s="124"/>
      <c r="D36" s="125"/>
      <c r="E36" s="22"/>
      <c r="F36" s="31">
        <v>2</v>
      </c>
      <c r="G36" s="27"/>
      <c r="H36" s="3"/>
    </row>
    <row r="37" spans="1:11" s="14" customFormat="1" ht="51" customHeight="1" x14ac:dyDescent="0.25">
      <c r="A37" s="3">
        <v>7</v>
      </c>
      <c r="B37" s="116" t="s">
        <v>75</v>
      </c>
      <c r="C37" s="117"/>
      <c r="D37" s="118"/>
      <c r="E37" s="22">
        <v>2</v>
      </c>
      <c r="F37" s="26">
        <f>IF(F38&gt;2,"2",F38)</f>
        <v>2</v>
      </c>
      <c r="G37" s="27"/>
      <c r="H37" s="3"/>
    </row>
    <row r="38" spans="1:11" s="14" customFormat="1" ht="66" customHeight="1" x14ac:dyDescent="0.25">
      <c r="A38" s="3"/>
      <c r="B38" s="104" t="s">
        <v>44</v>
      </c>
      <c r="C38" s="105"/>
      <c r="D38" s="106"/>
      <c r="E38" s="22"/>
      <c r="F38" s="31">
        <v>2</v>
      </c>
      <c r="G38" s="27"/>
      <c r="H38" s="3"/>
    </row>
    <row r="39" spans="1:11" s="14" customFormat="1" ht="53.25" customHeight="1" x14ac:dyDescent="0.25">
      <c r="A39" s="3">
        <v>8</v>
      </c>
      <c r="B39" s="116" t="s">
        <v>76</v>
      </c>
      <c r="C39" s="117"/>
      <c r="D39" s="118"/>
      <c r="E39" s="22">
        <v>2</v>
      </c>
      <c r="F39" s="26">
        <f>IF(F40&gt;2,"2",F40)</f>
        <v>2</v>
      </c>
      <c r="G39" s="27"/>
      <c r="H39" s="3"/>
    </row>
    <row r="40" spans="1:11" s="14" customFormat="1" ht="70.5" customHeight="1" x14ac:dyDescent="0.25">
      <c r="A40" s="3"/>
      <c r="B40" s="104" t="s">
        <v>43</v>
      </c>
      <c r="C40" s="105"/>
      <c r="D40" s="106"/>
      <c r="E40" s="22"/>
      <c r="F40" s="31">
        <v>2</v>
      </c>
      <c r="G40" s="27"/>
      <c r="H40" s="3"/>
    </row>
    <row r="41" spans="1:11" s="41" customFormat="1" ht="87" customHeight="1" x14ac:dyDescent="0.25">
      <c r="A41" s="20">
        <v>9</v>
      </c>
      <c r="B41" s="126" t="s">
        <v>226</v>
      </c>
      <c r="C41" s="126"/>
      <c r="D41" s="126"/>
      <c r="E41" s="39">
        <v>8</v>
      </c>
      <c r="F41" s="26">
        <f>IF(F42&gt;8,"8",F42)</f>
        <v>8</v>
      </c>
      <c r="G41" s="40"/>
      <c r="H41" s="38"/>
      <c r="K41" s="103"/>
    </row>
    <row r="42" spans="1:11" s="41" customFormat="1" ht="123.75" customHeight="1" x14ac:dyDescent="0.25">
      <c r="A42" s="38"/>
      <c r="B42" s="158" t="s">
        <v>97</v>
      </c>
      <c r="C42" s="159"/>
      <c r="D42" s="160"/>
      <c r="E42" s="39"/>
      <c r="F42" s="42">
        <v>8</v>
      </c>
      <c r="G42" s="40"/>
      <c r="H42" s="38"/>
    </row>
    <row r="43" spans="1:11" s="14" customFormat="1" ht="51" customHeight="1" x14ac:dyDescent="0.25">
      <c r="A43" s="3">
        <v>10</v>
      </c>
      <c r="B43" s="116" t="s">
        <v>174</v>
      </c>
      <c r="C43" s="117"/>
      <c r="D43" s="118"/>
      <c r="E43" s="22">
        <v>5</v>
      </c>
      <c r="F43" s="26">
        <f>IF(F44&gt;5,"5",F44)</f>
        <v>5</v>
      </c>
      <c r="G43" s="27"/>
      <c r="H43" s="3"/>
    </row>
    <row r="44" spans="1:11" s="14" customFormat="1" ht="151.5" customHeight="1" x14ac:dyDescent="0.25">
      <c r="A44" s="3"/>
      <c r="B44" s="104" t="s">
        <v>95</v>
      </c>
      <c r="C44" s="105"/>
      <c r="D44" s="106"/>
      <c r="E44" s="22"/>
      <c r="F44" s="31">
        <v>5</v>
      </c>
      <c r="G44" s="27"/>
      <c r="H44" s="3"/>
    </row>
    <row r="45" spans="1:11" s="8" customFormat="1" ht="37.5" customHeight="1" x14ac:dyDescent="0.25">
      <c r="A45" s="12" t="s">
        <v>3</v>
      </c>
      <c r="B45" s="116" t="s">
        <v>136</v>
      </c>
      <c r="C45" s="117"/>
      <c r="D45" s="118"/>
      <c r="E45" s="22">
        <v>60</v>
      </c>
      <c r="F45" s="26">
        <f>SUM(F46:F62)</f>
        <v>0</v>
      </c>
      <c r="G45" s="27"/>
      <c r="H45" s="12"/>
    </row>
    <row r="46" spans="1:11" s="14" customFormat="1" ht="53.25" customHeight="1" x14ac:dyDescent="0.25">
      <c r="A46" s="3">
        <v>11</v>
      </c>
      <c r="B46" s="116" t="s">
        <v>137</v>
      </c>
      <c r="C46" s="117"/>
      <c r="D46" s="118"/>
      <c r="E46" s="22">
        <v>15</v>
      </c>
      <c r="F46" s="3"/>
      <c r="G46" s="32"/>
      <c r="H46" s="3"/>
    </row>
    <row r="47" spans="1:11" s="14" customFormat="1" ht="24" customHeight="1" x14ac:dyDescent="0.25">
      <c r="A47" s="3"/>
      <c r="B47" s="127" t="s">
        <v>138</v>
      </c>
      <c r="C47" s="128"/>
      <c r="D47" s="129"/>
      <c r="E47" s="49">
        <v>15</v>
      </c>
      <c r="F47" s="3"/>
      <c r="G47" s="32"/>
      <c r="H47" s="3"/>
    </row>
    <row r="48" spans="1:11" s="14" customFormat="1" ht="36" customHeight="1" x14ac:dyDescent="0.25">
      <c r="A48" s="3"/>
      <c r="B48" s="127" t="s">
        <v>139</v>
      </c>
      <c r="C48" s="128"/>
      <c r="D48" s="129"/>
      <c r="E48" s="49">
        <v>10</v>
      </c>
      <c r="F48" s="3"/>
      <c r="G48" s="32"/>
      <c r="H48" s="3"/>
    </row>
    <row r="49" spans="1:8" s="14" customFormat="1" ht="36" customHeight="1" x14ac:dyDescent="0.25">
      <c r="A49" s="3"/>
      <c r="B49" s="127" t="s">
        <v>140</v>
      </c>
      <c r="C49" s="128"/>
      <c r="D49" s="129"/>
      <c r="E49" s="49">
        <v>5</v>
      </c>
      <c r="F49" s="3"/>
      <c r="G49" s="32"/>
      <c r="H49" s="3"/>
    </row>
    <row r="50" spans="1:8" s="14" customFormat="1" ht="25.5" customHeight="1" x14ac:dyDescent="0.25">
      <c r="A50" s="3"/>
      <c r="B50" s="127" t="s">
        <v>141</v>
      </c>
      <c r="C50" s="128"/>
      <c r="D50" s="129"/>
      <c r="E50" s="49">
        <v>0</v>
      </c>
      <c r="F50" s="3"/>
      <c r="G50" s="32"/>
      <c r="H50" s="3"/>
    </row>
    <row r="51" spans="1:8" s="14" customFormat="1" ht="50.25" customHeight="1" x14ac:dyDescent="0.25">
      <c r="A51" s="3">
        <v>12</v>
      </c>
      <c r="B51" s="116" t="s">
        <v>146</v>
      </c>
      <c r="C51" s="117"/>
      <c r="D51" s="118"/>
      <c r="E51" s="22">
        <v>15</v>
      </c>
      <c r="F51" s="3"/>
      <c r="G51" s="32"/>
      <c r="H51" s="3"/>
    </row>
    <row r="52" spans="1:8" s="14" customFormat="1" ht="32.25" customHeight="1" x14ac:dyDescent="0.25">
      <c r="A52" s="3"/>
      <c r="B52" s="127" t="s">
        <v>142</v>
      </c>
      <c r="C52" s="128"/>
      <c r="D52" s="129"/>
      <c r="E52" s="49">
        <v>15</v>
      </c>
      <c r="F52" s="3"/>
      <c r="G52" s="32"/>
      <c r="H52" s="3"/>
    </row>
    <row r="53" spans="1:8" s="14" customFormat="1" ht="32.25" customHeight="1" x14ac:dyDescent="0.25">
      <c r="A53" s="3"/>
      <c r="B53" s="127" t="s">
        <v>143</v>
      </c>
      <c r="C53" s="128"/>
      <c r="D53" s="129"/>
      <c r="E53" s="49">
        <v>10</v>
      </c>
      <c r="F53" s="3"/>
      <c r="G53" s="32"/>
      <c r="H53" s="3"/>
    </row>
    <row r="54" spans="1:8" s="14" customFormat="1" ht="32.25" customHeight="1" x14ac:dyDescent="0.25">
      <c r="A54" s="3"/>
      <c r="B54" s="127" t="s">
        <v>144</v>
      </c>
      <c r="C54" s="128"/>
      <c r="D54" s="129"/>
      <c r="E54" s="49">
        <v>5</v>
      </c>
      <c r="F54" s="3"/>
      <c r="G54" s="32"/>
      <c r="H54" s="3"/>
    </row>
    <row r="55" spans="1:8" s="14" customFormat="1" ht="32.25" customHeight="1" x14ac:dyDescent="0.25">
      <c r="A55" s="3"/>
      <c r="B55" s="127" t="s">
        <v>145</v>
      </c>
      <c r="C55" s="128"/>
      <c r="D55" s="129"/>
      <c r="E55" s="49">
        <v>0</v>
      </c>
      <c r="F55" s="3"/>
      <c r="G55" s="32"/>
      <c r="H55" s="3"/>
    </row>
    <row r="56" spans="1:8" s="14" customFormat="1" ht="52.5" customHeight="1" x14ac:dyDescent="0.25">
      <c r="A56" s="3">
        <v>13</v>
      </c>
      <c r="B56" s="116" t="s">
        <v>223</v>
      </c>
      <c r="C56" s="117"/>
      <c r="D56" s="118"/>
      <c r="E56" s="22">
        <v>30</v>
      </c>
      <c r="F56" s="3"/>
      <c r="G56" s="32"/>
      <c r="H56" s="3"/>
    </row>
    <row r="57" spans="1:8" s="14" customFormat="1" ht="52.5" customHeight="1" x14ac:dyDescent="0.25">
      <c r="A57" s="3"/>
      <c r="B57" s="127" t="s">
        <v>147</v>
      </c>
      <c r="C57" s="128"/>
      <c r="D57" s="129"/>
      <c r="E57" s="49">
        <v>30</v>
      </c>
      <c r="F57" s="3"/>
      <c r="G57" s="32"/>
      <c r="H57" s="3"/>
    </row>
    <row r="58" spans="1:8" s="14" customFormat="1" ht="50.25" customHeight="1" x14ac:dyDescent="0.25">
      <c r="A58" s="3"/>
      <c r="B58" s="127" t="s">
        <v>148</v>
      </c>
      <c r="C58" s="128"/>
      <c r="D58" s="129"/>
      <c r="E58" s="49">
        <v>25</v>
      </c>
      <c r="F58" s="3"/>
      <c r="G58" s="32"/>
      <c r="H58" s="3"/>
    </row>
    <row r="59" spans="1:8" s="14" customFormat="1" ht="50.25" customHeight="1" x14ac:dyDescent="0.25">
      <c r="A59" s="3"/>
      <c r="B59" s="127" t="s">
        <v>149</v>
      </c>
      <c r="C59" s="128"/>
      <c r="D59" s="129"/>
      <c r="E59" s="49">
        <v>20</v>
      </c>
      <c r="F59" s="3"/>
      <c r="G59" s="32"/>
      <c r="H59" s="3"/>
    </row>
    <row r="60" spans="1:8" s="14" customFormat="1" ht="50.25" customHeight="1" x14ac:dyDescent="0.25">
      <c r="A60" s="3"/>
      <c r="B60" s="127" t="s">
        <v>150</v>
      </c>
      <c r="C60" s="128"/>
      <c r="D60" s="129"/>
      <c r="E60" s="49">
        <v>15</v>
      </c>
      <c r="F60" s="3"/>
      <c r="G60" s="32"/>
      <c r="H60" s="3"/>
    </row>
    <row r="61" spans="1:8" s="14" customFormat="1" ht="50.25" customHeight="1" x14ac:dyDescent="0.25">
      <c r="A61" s="3"/>
      <c r="B61" s="127" t="s">
        <v>151</v>
      </c>
      <c r="C61" s="128"/>
      <c r="D61" s="129"/>
      <c r="E61" s="49">
        <v>10</v>
      </c>
      <c r="F61" s="3"/>
      <c r="G61" s="32"/>
      <c r="H61" s="3"/>
    </row>
    <row r="62" spans="1:8" s="14" customFormat="1" ht="34.5" customHeight="1" x14ac:dyDescent="0.25">
      <c r="A62" s="3"/>
      <c r="B62" s="127" t="s">
        <v>152</v>
      </c>
      <c r="C62" s="128"/>
      <c r="D62" s="129"/>
      <c r="E62" s="23">
        <v>0</v>
      </c>
      <c r="F62" s="3"/>
      <c r="G62" s="23"/>
      <c r="H62" s="3"/>
    </row>
    <row r="63" spans="1:8" s="8" customFormat="1" ht="25.5" customHeight="1" x14ac:dyDescent="0.25">
      <c r="A63" s="12"/>
      <c r="B63" s="133" t="s">
        <v>4</v>
      </c>
      <c r="C63" s="134"/>
      <c r="D63" s="135"/>
      <c r="E63" s="24">
        <f>E14+E32+E45</f>
        <v>100</v>
      </c>
      <c r="F63" s="56">
        <f>F14+F32+F45</f>
        <v>40</v>
      </c>
      <c r="G63" s="56"/>
      <c r="H63" s="58"/>
    </row>
    <row r="64" spans="1:8" ht="25.5" customHeight="1" x14ac:dyDescent="0.25">
      <c r="A64" s="28"/>
      <c r="B64" s="137" t="s">
        <v>153</v>
      </c>
      <c r="C64" s="138"/>
      <c r="D64" s="139"/>
      <c r="E64" s="28"/>
      <c r="F64" s="57"/>
      <c r="G64" s="57"/>
      <c r="H64" s="57"/>
    </row>
    <row r="65" spans="1:8" ht="53.25" customHeight="1" x14ac:dyDescent="0.25">
      <c r="A65" s="28"/>
      <c r="B65" s="133" t="s">
        <v>154</v>
      </c>
      <c r="C65" s="134"/>
      <c r="D65" s="135"/>
      <c r="E65" s="24">
        <f>E63-E64</f>
        <v>100</v>
      </c>
      <c r="F65" s="56">
        <f>ROUND(F63-F64,1)</f>
        <v>40</v>
      </c>
      <c r="G65" s="56"/>
      <c r="H65" s="58"/>
    </row>
    <row r="66" spans="1:8" ht="15" customHeight="1" x14ac:dyDescent="0.25">
      <c r="B66" s="8"/>
      <c r="C66" s="8"/>
      <c r="D66" s="8"/>
    </row>
    <row r="67" spans="1:8" ht="15" customHeight="1" x14ac:dyDescent="0.25">
      <c r="B67" s="8"/>
      <c r="C67" s="8"/>
      <c r="D67" s="8"/>
    </row>
    <row r="68" spans="1:8" ht="30.75" customHeight="1" x14ac:dyDescent="0.25">
      <c r="B68" s="110" t="s">
        <v>22</v>
      </c>
      <c r="C68" s="110"/>
      <c r="D68" s="110"/>
    </row>
    <row r="69" spans="1:8" s="1" customFormat="1" ht="32.25" customHeight="1" x14ac:dyDescent="0.25">
      <c r="A69" s="140" t="s">
        <v>9</v>
      </c>
      <c r="B69" s="141"/>
      <c r="C69" s="142"/>
      <c r="D69" s="146" t="s">
        <v>66</v>
      </c>
      <c r="E69" s="148" t="s">
        <v>67</v>
      </c>
      <c r="F69" s="148"/>
      <c r="G69" s="149" t="s">
        <v>70</v>
      </c>
      <c r="H69" s="150"/>
    </row>
    <row r="70" spans="1:8" s="1" customFormat="1" ht="63" x14ac:dyDescent="0.25">
      <c r="A70" s="143"/>
      <c r="B70" s="144"/>
      <c r="C70" s="145"/>
      <c r="D70" s="147"/>
      <c r="E70" s="2" t="s">
        <v>68</v>
      </c>
      <c r="F70" s="2" t="s">
        <v>69</v>
      </c>
      <c r="G70" s="2" t="s">
        <v>71</v>
      </c>
      <c r="H70" s="2" t="s">
        <v>72</v>
      </c>
    </row>
    <row r="71" spans="1:8" ht="33.950000000000003" customHeight="1" x14ac:dyDescent="0.25">
      <c r="A71" s="151" t="s">
        <v>5</v>
      </c>
      <c r="B71" s="152"/>
      <c r="C71" s="153"/>
      <c r="D71" s="3" t="s">
        <v>63</v>
      </c>
      <c r="E71" s="20" t="str">
        <f>IF(AND(90&lt;=F65,F65&lt;100),F65,"")</f>
        <v/>
      </c>
      <c r="F71" s="20" t="str">
        <f>IF(AND(90&lt;=G65,G65&lt;=100),G65,"")</f>
        <v/>
      </c>
      <c r="G71" s="30" t="str">
        <f t="shared" ref="G71:H74" si="0">IF(ISNUMBER(E71)=TRUE,"X","")</f>
        <v/>
      </c>
      <c r="H71" s="30" t="str">
        <f t="shared" si="0"/>
        <v/>
      </c>
    </row>
    <row r="72" spans="1:8" ht="51" customHeight="1" x14ac:dyDescent="0.25">
      <c r="A72" s="151" t="s">
        <v>11</v>
      </c>
      <c r="B72" s="152"/>
      <c r="C72" s="153"/>
      <c r="D72" s="3" t="s">
        <v>64</v>
      </c>
      <c r="E72" s="20" t="str">
        <f>IF(AND(75&lt;=F65,F65&lt;90),F65,"")</f>
        <v/>
      </c>
      <c r="F72" s="20" t="str">
        <f>IF(AND(75&lt;=G65,G65&lt;90),G65,"")</f>
        <v/>
      </c>
      <c r="G72" s="30" t="str">
        <f t="shared" si="0"/>
        <v/>
      </c>
      <c r="H72" s="30" t="str">
        <f t="shared" si="0"/>
        <v/>
      </c>
    </row>
    <row r="73" spans="1:8" ht="54" customHeight="1" x14ac:dyDescent="0.25">
      <c r="A73" s="151" t="s">
        <v>6</v>
      </c>
      <c r="B73" s="152"/>
      <c r="C73" s="153"/>
      <c r="D73" s="3" t="s">
        <v>65</v>
      </c>
      <c r="E73" s="20" t="str">
        <f>IF(AND(50&lt;=F65,F65&lt;75),F65,"")</f>
        <v/>
      </c>
      <c r="F73" s="20" t="str">
        <f>IF(AND(50&lt;=G65,G65&lt;75),G65,"")</f>
        <v/>
      </c>
      <c r="G73" s="30" t="str">
        <f t="shared" si="0"/>
        <v/>
      </c>
      <c r="H73" s="30" t="str">
        <f t="shared" si="0"/>
        <v/>
      </c>
    </row>
    <row r="74" spans="1:8" ht="40.5" customHeight="1" x14ac:dyDescent="0.25">
      <c r="A74" s="151" t="s">
        <v>8</v>
      </c>
      <c r="B74" s="152"/>
      <c r="C74" s="153"/>
      <c r="D74" s="3" t="s">
        <v>7</v>
      </c>
      <c r="E74" s="20">
        <f>IF(AND(0&lt;F65,F65&lt;50),F65,"")</f>
        <v>40</v>
      </c>
      <c r="F74" s="20" t="str">
        <f>IF(AND(0&lt;G65,G65&lt;50),G65,"")</f>
        <v/>
      </c>
      <c r="G74" s="30" t="str">
        <f t="shared" si="0"/>
        <v>X</v>
      </c>
      <c r="H74" s="30" t="str">
        <f t="shared" si="0"/>
        <v/>
      </c>
    </row>
    <row r="76" spans="1:8" s="6" customFormat="1" ht="20.25" customHeight="1" x14ac:dyDescent="0.25">
      <c r="B76" s="7"/>
      <c r="D76" s="136" t="s">
        <v>155</v>
      </c>
      <c r="E76" s="136"/>
      <c r="F76" s="136"/>
      <c r="G76" s="136"/>
      <c r="H76" s="136"/>
    </row>
    <row r="77" spans="1:8" s="8" customFormat="1" ht="35.25" customHeight="1" x14ac:dyDescent="0.25">
      <c r="D77" s="107" t="s">
        <v>10</v>
      </c>
      <c r="E77" s="107"/>
      <c r="F77" s="107"/>
      <c r="G77" s="107"/>
      <c r="H77" s="107"/>
    </row>
    <row r="78" spans="1:8" x14ac:dyDescent="0.25">
      <c r="D78" s="16"/>
      <c r="E78" s="16"/>
      <c r="F78" s="16"/>
      <c r="G78" s="16"/>
      <c r="H78" s="16"/>
    </row>
    <row r="82" spans="2:8" ht="25.15" customHeight="1" x14ac:dyDescent="0.25">
      <c r="B82" s="144" t="s">
        <v>25</v>
      </c>
      <c r="C82" s="144"/>
      <c r="D82" s="144"/>
      <c r="E82" s="144"/>
      <c r="F82" s="144"/>
      <c r="G82" s="144"/>
      <c r="H82" s="144"/>
    </row>
    <row r="83" spans="2:8" ht="106.9" customHeight="1" x14ac:dyDescent="0.25">
      <c r="B83" s="154" t="s">
        <v>26</v>
      </c>
      <c r="C83" s="155"/>
      <c r="D83" s="155"/>
      <c r="E83" s="155"/>
      <c r="F83" s="155"/>
      <c r="G83" s="155"/>
      <c r="H83" s="156"/>
    </row>
    <row r="84" spans="2:8" ht="25.15" customHeight="1" x14ac:dyDescent="0.25">
      <c r="B84" s="17"/>
      <c r="D84" s="157" t="s">
        <v>177</v>
      </c>
      <c r="E84" s="157"/>
      <c r="F84" s="157"/>
      <c r="G84" s="157"/>
      <c r="H84" s="157"/>
    </row>
    <row r="85" spans="2:8" ht="21" customHeight="1" x14ac:dyDescent="0.25">
      <c r="B85" s="15"/>
      <c r="D85" s="108" t="s">
        <v>47</v>
      </c>
      <c r="E85" s="108"/>
      <c r="F85" s="108"/>
      <c r="G85" s="108"/>
      <c r="H85" s="108"/>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77"/>
  <sheetViews>
    <sheetView topLeftCell="A43" zoomScale="115" zoomScaleNormal="115" workbookViewId="0">
      <selection activeCell="K13" sqref="K1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178</v>
      </c>
    </row>
    <row r="2" spans="1:8" s="8" customFormat="1" ht="48.75" customHeight="1" x14ac:dyDescent="0.25">
      <c r="A2" s="107" t="s">
        <v>12</v>
      </c>
      <c r="B2" s="107"/>
      <c r="C2" s="107"/>
      <c r="D2" s="107" t="s">
        <v>16</v>
      </c>
      <c r="E2" s="107"/>
      <c r="F2" s="107"/>
      <c r="G2" s="107"/>
      <c r="H2" s="107"/>
    </row>
    <row r="3" spans="1:8" s="8" customFormat="1" ht="8.25" customHeight="1" x14ac:dyDescent="0.25">
      <c r="A3" s="108"/>
      <c r="B3" s="108"/>
      <c r="D3" s="10"/>
      <c r="E3" s="10"/>
      <c r="F3" s="10"/>
      <c r="G3" s="10"/>
      <c r="H3" s="10"/>
    </row>
    <row r="4" spans="1:8" ht="13.9" customHeight="1" x14ac:dyDescent="0.25">
      <c r="B4" s="4"/>
    </row>
    <row r="5" spans="1:8" ht="63.75" customHeight="1" x14ac:dyDescent="0.25">
      <c r="A5" s="109" t="s">
        <v>179</v>
      </c>
      <c r="B5" s="109"/>
      <c r="C5" s="109"/>
      <c r="D5" s="109"/>
      <c r="E5" s="109"/>
      <c r="F5" s="109"/>
      <c r="G5" s="109"/>
      <c r="H5" s="109"/>
    </row>
    <row r="6" spans="1:8" ht="12" customHeight="1" x14ac:dyDescent="0.25"/>
    <row r="7" spans="1:8" s="1" customFormat="1" ht="19.5" customHeight="1" x14ac:dyDescent="0.25">
      <c r="B7" s="110" t="s">
        <v>19</v>
      </c>
      <c r="C7" s="110"/>
      <c r="D7" s="110"/>
      <c r="E7" s="110"/>
      <c r="F7" s="110"/>
      <c r="G7" s="110"/>
      <c r="H7" s="110"/>
    </row>
    <row r="8" spans="1:8" s="1" customFormat="1" ht="19.5" customHeight="1" x14ac:dyDescent="0.25">
      <c r="B8" s="110" t="s">
        <v>103</v>
      </c>
      <c r="C8" s="110"/>
      <c r="D8" s="110"/>
      <c r="E8" s="110"/>
      <c r="F8" s="110"/>
      <c r="G8" s="110"/>
      <c r="H8" s="110"/>
    </row>
    <row r="9" spans="1:8" s="1" customFormat="1" ht="19.5" customHeight="1" x14ac:dyDescent="0.25">
      <c r="B9" s="110" t="s">
        <v>23</v>
      </c>
      <c r="C9" s="110"/>
      <c r="D9" s="110"/>
      <c r="E9" s="110"/>
      <c r="F9" s="110"/>
      <c r="G9" s="110"/>
      <c r="H9" s="110"/>
    </row>
    <row r="10" spans="1:8" s="1" customFormat="1" ht="11.25" customHeight="1" x14ac:dyDescent="0.25">
      <c r="B10" s="11"/>
      <c r="C10" s="11"/>
    </row>
    <row r="11" spans="1:8" s="8" customFormat="1" ht="56.25" customHeight="1" x14ac:dyDescent="0.25">
      <c r="A11" s="12" t="s">
        <v>13</v>
      </c>
      <c r="B11" s="111" t="s">
        <v>14</v>
      </c>
      <c r="C11" s="111"/>
      <c r="D11" s="111"/>
      <c r="E11" s="12" t="s">
        <v>15</v>
      </c>
      <c r="F11" s="2" t="s">
        <v>21</v>
      </c>
      <c r="G11" s="2" t="s">
        <v>24</v>
      </c>
      <c r="H11" s="12" t="s">
        <v>17</v>
      </c>
    </row>
    <row r="12" spans="1:8" s="18" customFormat="1" ht="16.5" customHeight="1" x14ac:dyDescent="0.25">
      <c r="A12" s="13" t="s">
        <v>27</v>
      </c>
      <c r="B12" s="112" t="s">
        <v>28</v>
      </c>
      <c r="C12" s="113"/>
      <c r="D12" s="114"/>
      <c r="E12" s="13" t="s">
        <v>29</v>
      </c>
      <c r="F12" s="13" t="s">
        <v>30</v>
      </c>
      <c r="G12" s="13" t="s">
        <v>31</v>
      </c>
      <c r="H12" s="13" t="s">
        <v>32</v>
      </c>
    </row>
    <row r="13" spans="1:8" s="8" customFormat="1" ht="84" customHeight="1" x14ac:dyDescent="0.25">
      <c r="A13" s="12" t="s">
        <v>0</v>
      </c>
      <c r="B13" s="115" t="s">
        <v>170</v>
      </c>
      <c r="C13" s="115"/>
      <c r="D13" s="115"/>
      <c r="E13" s="22">
        <f>E14+E18+E24+E27</f>
        <v>20</v>
      </c>
      <c r="F13" s="26">
        <f>ROUND(F14+F18+F24+F27,1)</f>
        <v>20</v>
      </c>
      <c r="G13" s="27"/>
      <c r="H13" s="12"/>
    </row>
    <row r="14" spans="1:8" s="14" customFormat="1" ht="27" customHeight="1" x14ac:dyDescent="0.25">
      <c r="A14" s="3">
        <v>1</v>
      </c>
      <c r="B14" s="161" t="s">
        <v>50</v>
      </c>
      <c r="C14" s="161"/>
      <c r="D14" s="161"/>
      <c r="E14" s="22">
        <f>5-(E15+E16+E17)</f>
        <v>5</v>
      </c>
      <c r="F14" s="26">
        <f>ROUND(5-(F15+F16+F17),1)</f>
        <v>5</v>
      </c>
      <c r="G14" s="27"/>
      <c r="H14" s="3"/>
    </row>
    <row r="15" spans="1:8" s="14" customFormat="1" ht="121.5" customHeight="1" x14ac:dyDescent="0.25">
      <c r="A15" s="3" t="s">
        <v>33</v>
      </c>
      <c r="B15" s="104" t="s">
        <v>171</v>
      </c>
      <c r="C15" s="105"/>
      <c r="D15" s="106"/>
      <c r="E15" s="23"/>
      <c r="F15" s="19"/>
      <c r="G15" s="23"/>
      <c r="H15" s="3"/>
    </row>
    <row r="16" spans="1:8" s="25" customFormat="1" ht="69" customHeight="1" x14ac:dyDescent="0.25">
      <c r="A16" s="3" t="s">
        <v>34</v>
      </c>
      <c r="B16" s="104" t="s">
        <v>100</v>
      </c>
      <c r="C16" s="105"/>
      <c r="D16" s="106"/>
      <c r="E16" s="23"/>
      <c r="F16" s="19"/>
      <c r="G16" s="35"/>
      <c r="H16" s="29"/>
    </row>
    <row r="17" spans="1:8" s="25" customFormat="1" ht="92.25" customHeight="1" x14ac:dyDescent="0.25">
      <c r="A17" s="3" t="s">
        <v>35</v>
      </c>
      <c r="B17" s="104" t="s">
        <v>51</v>
      </c>
      <c r="C17" s="105"/>
      <c r="D17" s="106"/>
      <c r="E17" s="23"/>
      <c r="F17" s="19"/>
      <c r="G17" s="35"/>
      <c r="H17" s="29"/>
    </row>
    <row r="18" spans="1:8" s="25" customFormat="1" ht="37.5" customHeight="1" x14ac:dyDescent="0.25">
      <c r="A18" s="3">
        <v>2</v>
      </c>
      <c r="B18" s="162" t="s">
        <v>104</v>
      </c>
      <c r="C18" s="163"/>
      <c r="D18" s="164"/>
      <c r="E18" s="22">
        <f>6-(E19+E20+E21+E22+E23)</f>
        <v>6</v>
      </c>
      <c r="F18" s="26">
        <f>ROUND(6-(F19+F20+F21+F22+F23),1)</f>
        <v>6</v>
      </c>
      <c r="G18" s="27"/>
      <c r="H18" s="34"/>
    </row>
    <row r="19" spans="1:8" s="25" customFormat="1" ht="39.75" customHeight="1" x14ac:dyDescent="0.25">
      <c r="A19" s="19" t="s">
        <v>36</v>
      </c>
      <c r="B19" s="104" t="s">
        <v>54</v>
      </c>
      <c r="C19" s="105"/>
      <c r="D19" s="106"/>
      <c r="E19" s="20"/>
      <c r="F19" s="19"/>
      <c r="G19" s="35"/>
      <c r="H19" s="29"/>
    </row>
    <row r="20" spans="1:8" s="25" customFormat="1" ht="59.25" customHeight="1" x14ac:dyDescent="0.25">
      <c r="A20" s="19" t="s">
        <v>37</v>
      </c>
      <c r="B20" s="104" t="s">
        <v>52</v>
      </c>
      <c r="C20" s="105"/>
      <c r="D20" s="106"/>
      <c r="E20" s="20"/>
      <c r="F20" s="19"/>
      <c r="G20" s="37"/>
      <c r="H20" s="29"/>
    </row>
    <row r="21" spans="1:8" s="25" customFormat="1" ht="54.75" customHeight="1" x14ac:dyDescent="0.25">
      <c r="A21" s="3" t="s">
        <v>38</v>
      </c>
      <c r="B21" s="104" t="s">
        <v>89</v>
      </c>
      <c r="C21" s="105"/>
      <c r="D21" s="106"/>
      <c r="E21" s="23"/>
      <c r="F21" s="19"/>
      <c r="G21" s="21"/>
      <c r="H21" s="29"/>
    </row>
    <row r="22" spans="1:8" s="25" customFormat="1" ht="70.5" customHeight="1" x14ac:dyDescent="0.25">
      <c r="A22" s="3" t="s">
        <v>39</v>
      </c>
      <c r="B22" s="104" t="s">
        <v>55</v>
      </c>
      <c r="C22" s="105"/>
      <c r="D22" s="106"/>
      <c r="E22" s="23"/>
      <c r="F22" s="19"/>
      <c r="G22" s="21"/>
      <c r="H22" s="29"/>
    </row>
    <row r="23" spans="1:8" s="25" customFormat="1" ht="39" customHeight="1" x14ac:dyDescent="0.25">
      <c r="A23" s="3" t="s">
        <v>40</v>
      </c>
      <c r="B23" s="104" t="s">
        <v>56</v>
      </c>
      <c r="C23" s="105"/>
      <c r="D23" s="106"/>
      <c r="E23" s="23"/>
      <c r="F23" s="19"/>
      <c r="G23" s="35"/>
      <c r="H23" s="29"/>
    </row>
    <row r="24" spans="1:8" s="14" customFormat="1" ht="42.75" customHeight="1" x14ac:dyDescent="0.25">
      <c r="A24" s="3">
        <v>3</v>
      </c>
      <c r="B24" s="162" t="s">
        <v>105</v>
      </c>
      <c r="C24" s="163"/>
      <c r="D24" s="164"/>
      <c r="E24" s="101">
        <f>4-(E25+E26)</f>
        <v>4</v>
      </c>
      <c r="F24" s="26">
        <f>ROUND(4-(F25+F26),1)</f>
        <v>4</v>
      </c>
      <c r="G24" s="27"/>
      <c r="H24" s="3"/>
    </row>
    <row r="25" spans="1:8" s="25" customFormat="1" ht="99.75" customHeight="1" x14ac:dyDescent="0.25">
      <c r="A25" s="3" t="s">
        <v>41</v>
      </c>
      <c r="B25" s="104" t="s">
        <v>58</v>
      </c>
      <c r="C25" s="105"/>
      <c r="D25" s="106"/>
      <c r="E25" s="23"/>
      <c r="F25" s="19"/>
      <c r="G25" s="35"/>
      <c r="H25" s="29"/>
    </row>
    <row r="26" spans="1:8" s="25" customFormat="1" ht="51" customHeight="1" x14ac:dyDescent="0.25">
      <c r="A26" s="3" t="s">
        <v>42</v>
      </c>
      <c r="B26" s="104" t="s">
        <v>96</v>
      </c>
      <c r="C26" s="105"/>
      <c r="D26" s="106"/>
      <c r="E26" s="23"/>
      <c r="F26" s="19"/>
      <c r="G26" s="35"/>
      <c r="H26" s="29"/>
    </row>
    <row r="27" spans="1:8" s="25" customFormat="1" ht="82.5" customHeight="1" x14ac:dyDescent="0.25">
      <c r="A27" s="36">
        <v>4</v>
      </c>
      <c r="B27" s="162" t="s">
        <v>106</v>
      </c>
      <c r="C27" s="163"/>
      <c r="D27" s="164"/>
      <c r="E27" s="101">
        <f>5-(E28+E29+E30)</f>
        <v>5</v>
      </c>
      <c r="F27" s="26">
        <f>ROUND(5-(F28+F29+F30),1)</f>
        <v>5</v>
      </c>
      <c r="G27" s="27"/>
      <c r="H27" s="34"/>
    </row>
    <row r="28" spans="1:8" s="25" customFormat="1" ht="52.5" customHeight="1" x14ac:dyDescent="0.25">
      <c r="A28" s="3" t="s">
        <v>59</v>
      </c>
      <c r="B28" s="104" t="s">
        <v>60</v>
      </c>
      <c r="C28" s="105"/>
      <c r="D28" s="106"/>
      <c r="E28" s="23"/>
      <c r="F28" s="19"/>
      <c r="G28" s="35"/>
      <c r="H28" s="29"/>
    </row>
    <row r="29" spans="1:8" s="25" customFormat="1" ht="56.45" customHeight="1" x14ac:dyDescent="0.25">
      <c r="A29" s="3" t="s">
        <v>61</v>
      </c>
      <c r="B29" s="104" t="s">
        <v>93</v>
      </c>
      <c r="C29" s="105"/>
      <c r="D29" s="106"/>
      <c r="E29" s="23"/>
      <c r="F29" s="19"/>
      <c r="G29" s="35"/>
      <c r="H29" s="29"/>
    </row>
    <row r="30" spans="1:8" s="25" customFormat="1" ht="59.25" customHeight="1" x14ac:dyDescent="0.25">
      <c r="A30" s="3" t="s">
        <v>62</v>
      </c>
      <c r="B30" s="104" t="s">
        <v>73</v>
      </c>
      <c r="C30" s="105"/>
      <c r="D30" s="106"/>
      <c r="E30" s="23"/>
      <c r="F30" s="19"/>
      <c r="G30" s="35"/>
      <c r="H30" s="29"/>
    </row>
    <row r="31" spans="1:8" s="8" customFormat="1" ht="27.75" customHeight="1" x14ac:dyDescent="0.25">
      <c r="A31" s="12" t="s">
        <v>1</v>
      </c>
      <c r="B31" s="119" t="s">
        <v>18</v>
      </c>
      <c r="C31" s="120"/>
      <c r="D31" s="121"/>
      <c r="E31" s="22">
        <f>E32+E34+E36</f>
        <v>20</v>
      </c>
      <c r="F31" s="26">
        <f>ROUND(F32+F34+F36,1)</f>
        <v>0</v>
      </c>
      <c r="G31" s="27"/>
      <c r="H31" s="12"/>
    </row>
    <row r="32" spans="1:8" s="14" customFormat="1" ht="51.75" customHeight="1" x14ac:dyDescent="0.25">
      <c r="A32" s="3">
        <v>5</v>
      </c>
      <c r="B32" s="161" t="s">
        <v>107</v>
      </c>
      <c r="C32" s="161"/>
      <c r="D32" s="161"/>
      <c r="E32" s="22">
        <v>7</v>
      </c>
      <c r="F32" s="26">
        <f>IF(F33&gt;7,"7",F33)</f>
        <v>0</v>
      </c>
      <c r="G32" s="27"/>
      <c r="H32" s="3"/>
    </row>
    <row r="33" spans="1:8" s="14" customFormat="1" ht="39" customHeight="1" x14ac:dyDescent="0.25">
      <c r="A33" s="3"/>
      <c r="B33" s="123" t="s">
        <v>132</v>
      </c>
      <c r="C33" s="124"/>
      <c r="D33" s="125"/>
      <c r="E33" s="22"/>
      <c r="F33" s="31"/>
      <c r="G33" s="27"/>
      <c r="H33" s="3"/>
    </row>
    <row r="34" spans="1:8" s="14" customFormat="1" ht="37.5" customHeight="1" x14ac:dyDescent="0.25">
      <c r="A34" s="3">
        <v>6</v>
      </c>
      <c r="B34" s="162" t="s">
        <v>108</v>
      </c>
      <c r="C34" s="163"/>
      <c r="D34" s="164"/>
      <c r="E34" s="22">
        <v>7</v>
      </c>
      <c r="F34" s="26">
        <f>IF(F35&gt;7,"7",F35)</f>
        <v>0</v>
      </c>
      <c r="G34" s="27"/>
      <c r="H34" s="3"/>
    </row>
    <row r="35" spans="1:8" s="14" customFormat="1" ht="70.5" customHeight="1" x14ac:dyDescent="0.25">
      <c r="A35" s="3"/>
      <c r="B35" s="104" t="s">
        <v>131</v>
      </c>
      <c r="C35" s="105"/>
      <c r="D35" s="106"/>
      <c r="E35" s="22"/>
      <c r="F35" s="31"/>
      <c r="G35" s="27"/>
      <c r="H35" s="3"/>
    </row>
    <row r="36" spans="1:8" s="14" customFormat="1" ht="38.25" customHeight="1" x14ac:dyDescent="0.25">
      <c r="A36" s="3">
        <v>7</v>
      </c>
      <c r="B36" s="162" t="s">
        <v>76</v>
      </c>
      <c r="C36" s="163"/>
      <c r="D36" s="164"/>
      <c r="E36" s="22">
        <v>6</v>
      </c>
      <c r="F36" s="26">
        <f>IF(F37&gt;6,"6",F37)</f>
        <v>0</v>
      </c>
      <c r="G36" s="27"/>
      <c r="H36" s="3"/>
    </row>
    <row r="37" spans="1:8" s="14" customFormat="1" ht="66" customHeight="1" x14ac:dyDescent="0.25">
      <c r="A37" s="3"/>
      <c r="B37" s="104" t="s">
        <v>130</v>
      </c>
      <c r="C37" s="105"/>
      <c r="D37" s="106"/>
      <c r="E37" s="22"/>
      <c r="F37" s="31"/>
      <c r="G37" s="27"/>
      <c r="H37" s="3"/>
    </row>
    <row r="38" spans="1:8" s="14" customFormat="1" ht="102" customHeight="1" x14ac:dyDescent="0.25">
      <c r="A38" s="12" t="s">
        <v>3</v>
      </c>
      <c r="B38" s="116" t="s">
        <v>109</v>
      </c>
      <c r="C38" s="117"/>
      <c r="D38" s="118"/>
      <c r="E38" s="22">
        <v>60</v>
      </c>
      <c r="F38" s="26">
        <f>F39+F43+F47+F51</f>
        <v>0</v>
      </c>
      <c r="G38" s="27"/>
      <c r="H38" s="3"/>
    </row>
    <row r="39" spans="1:8" s="14" customFormat="1" ht="22.5" customHeight="1" x14ac:dyDescent="0.25">
      <c r="A39" s="58" t="s">
        <v>110</v>
      </c>
      <c r="B39" s="174" t="s">
        <v>111</v>
      </c>
      <c r="C39" s="175"/>
      <c r="D39" s="176"/>
      <c r="E39" s="22">
        <f>E40+E41+E42</f>
        <v>60</v>
      </c>
      <c r="F39" s="26">
        <f>F40+F41+F42</f>
        <v>0</v>
      </c>
      <c r="G39" s="27"/>
      <c r="H39" s="3"/>
    </row>
    <row r="40" spans="1:8" s="14" customFormat="1" ht="66.75" customHeight="1" x14ac:dyDescent="0.25">
      <c r="A40" s="3">
        <v>8</v>
      </c>
      <c r="B40" s="104" t="s">
        <v>113</v>
      </c>
      <c r="C40" s="105"/>
      <c r="D40" s="106"/>
      <c r="E40" s="22">
        <v>20</v>
      </c>
      <c r="F40" s="26"/>
      <c r="G40" s="27"/>
      <c r="H40" s="3"/>
    </row>
    <row r="41" spans="1:8" s="41" customFormat="1" ht="66" customHeight="1" x14ac:dyDescent="0.25">
      <c r="A41" s="38">
        <v>9</v>
      </c>
      <c r="B41" s="168" t="s">
        <v>112</v>
      </c>
      <c r="C41" s="169"/>
      <c r="D41" s="170"/>
      <c r="E41" s="39">
        <v>20</v>
      </c>
      <c r="F41" s="26"/>
      <c r="G41" s="40"/>
      <c r="H41" s="38"/>
    </row>
    <row r="42" spans="1:8" s="14" customFormat="1" ht="67.5" customHeight="1" x14ac:dyDescent="0.25">
      <c r="A42" s="3">
        <v>10</v>
      </c>
      <c r="B42" s="104" t="s">
        <v>114</v>
      </c>
      <c r="C42" s="105"/>
      <c r="D42" s="106"/>
      <c r="E42" s="22">
        <v>20</v>
      </c>
      <c r="F42" s="26"/>
      <c r="G42" s="27"/>
      <c r="H42" s="3"/>
    </row>
    <row r="43" spans="1:8" s="14" customFormat="1" ht="18" customHeight="1" x14ac:dyDescent="0.25">
      <c r="A43" s="58" t="s">
        <v>115</v>
      </c>
      <c r="B43" s="162" t="s">
        <v>116</v>
      </c>
      <c r="C43" s="163"/>
      <c r="D43" s="164"/>
      <c r="E43" s="22">
        <f>E44+E45+E46</f>
        <v>60</v>
      </c>
      <c r="F43" s="31">
        <v>0</v>
      </c>
      <c r="G43" s="27"/>
      <c r="H43" s="3"/>
    </row>
    <row r="44" spans="1:8" s="8" customFormat="1" ht="48" customHeight="1" x14ac:dyDescent="0.25">
      <c r="A44" s="14">
        <v>8</v>
      </c>
      <c r="B44" s="177" t="s">
        <v>117</v>
      </c>
      <c r="C44" s="177"/>
      <c r="D44" s="177"/>
      <c r="E44" s="3">
        <v>20</v>
      </c>
      <c r="F44" s="12"/>
      <c r="G44" s="27"/>
      <c r="H44" s="12"/>
    </row>
    <row r="45" spans="1:8" s="14" customFormat="1" ht="50.25" customHeight="1" x14ac:dyDescent="0.25">
      <c r="A45" s="3">
        <v>9</v>
      </c>
      <c r="B45" s="123" t="s">
        <v>118</v>
      </c>
      <c r="C45" s="124"/>
      <c r="D45" s="125"/>
      <c r="E45" s="23">
        <v>20</v>
      </c>
      <c r="F45" s="3"/>
      <c r="G45" s="23"/>
      <c r="H45" s="3"/>
    </row>
    <row r="46" spans="1:8" s="14" customFormat="1" ht="54" customHeight="1" x14ac:dyDescent="0.25">
      <c r="A46" s="3">
        <v>10</v>
      </c>
      <c r="B46" s="123" t="s">
        <v>119</v>
      </c>
      <c r="C46" s="124"/>
      <c r="D46" s="125"/>
      <c r="E46" s="23">
        <v>20</v>
      </c>
      <c r="F46" s="3"/>
      <c r="G46" s="23"/>
      <c r="H46" s="3"/>
    </row>
    <row r="47" spans="1:8" s="14" customFormat="1" ht="23.25" customHeight="1" x14ac:dyDescent="0.25">
      <c r="A47" s="58" t="s">
        <v>120</v>
      </c>
      <c r="B47" s="174" t="s">
        <v>121</v>
      </c>
      <c r="C47" s="175"/>
      <c r="D47" s="176"/>
      <c r="E47" s="48">
        <f>E48+E49+E50</f>
        <v>60</v>
      </c>
      <c r="F47" s="12">
        <f>F48+F49+F50</f>
        <v>0</v>
      </c>
      <c r="G47" s="23"/>
      <c r="H47" s="3"/>
    </row>
    <row r="48" spans="1:8" s="14" customFormat="1" ht="69.75" customHeight="1" x14ac:dyDescent="0.25">
      <c r="A48" s="3">
        <v>8</v>
      </c>
      <c r="B48" s="171" t="s">
        <v>122</v>
      </c>
      <c r="C48" s="172"/>
      <c r="D48" s="173"/>
      <c r="E48" s="3">
        <v>20</v>
      </c>
      <c r="F48" s="3"/>
      <c r="G48" s="23"/>
      <c r="H48" s="3"/>
    </row>
    <row r="49" spans="1:8" s="14" customFormat="1" ht="47.25" customHeight="1" x14ac:dyDescent="0.25">
      <c r="A49" s="3">
        <v>9</v>
      </c>
      <c r="B49" s="171" t="s">
        <v>123</v>
      </c>
      <c r="C49" s="172"/>
      <c r="D49" s="173"/>
      <c r="E49" s="23">
        <v>20</v>
      </c>
      <c r="F49" s="3"/>
      <c r="G49" s="23"/>
      <c r="H49" s="3"/>
    </row>
    <row r="50" spans="1:8" s="14" customFormat="1" ht="47.25" customHeight="1" x14ac:dyDescent="0.25">
      <c r="A50" s="3">
        <v>10</v>
      </c>
      <c r="B50" s="171" t="s">
        <v>124</v>
      </c>
      <c r="C50" s="172"/>
      <c r="D50" s="173"/>
      <c r="E50" s="23">
        <v>20</v>
      </c>
      <c r="F50" s="3"/>
      <c r="G50" s="23"/>
      <c r="H50" s="3"/>
    </row>
    <row r="51" spans="1:8" s="14" customFormat="1" ht="25.5" customHeight="1" x14ac:dyDescent="0.25">
      <c r="A51" s="46" t="s">
        <v>125</v>
      </c>
      <c r="B51" s="165" t="s">
        <v>126</v>
      </c>
      <c r="C51" s="166"/>
      <c r="D51" s="167"/>
      <c r="E51" s="47">
        <f>E52+E53+E54</f>
        <v>60</v>
      </c>
      <c r="F51" s="12">
        <f>F52+F53+F54</f>
        <v>0</v>
      </c>
      <c r="G51" s="23"/>
      <c r="H51" s="3"/>
    </row>
    <row r="52" spans="1:8" s="14" customFormat="1" ht="54.75" customHeight="1" x14ac:dyDescent="0.25">
      <c r="A52" s="19">
        <v>8</v>
      </c>
      <c r="B52" s="104" t="s">
        <v>127</v>
      </c>
      <c r="C52" s="105"/>
      <c r="D52" s="106"/>
      <c r="E52" s="3">
        <v>20</v>
      </c>
      <c r="F52" s="3"/>
      <c r="G52" s="23"/>
      <c r="H52" s="3"/>
    </row>
    <row r="53" spans="1:8" s="14" customFormat="1" ht="51" customHeight="1" x14ac:dyDescent="0.25">
      <c r="A53" s="19">
        <v>9</v>
      </c>
      <c r="B53" s="104" t="s">
        <v>128</v>
      </c>
      <c r="C53" s="105"/>
      <c r="D53" s="106"/>
      <c r="E53" s="23">
        <v>20</v>
      </c>
      <c r="F53" s="3"/>
      <c r="G53" s="23"/>
      <c r="H53" s="3"/>
    </row>
    <row r="54" spans="1:8" s="14" customFormat="1" ht="53.25" customHeight="1" x14ac:dyDescent="0.25">
      <c r="A54" s="19">
        <v>10</v>
      </c>
      <c r="B54" s="104" t="s">
        <v>129</v>
      </c>
      <c r="C54" s="105"/>
      <c r="D54" s="106"/>
      <c r="E54" s="23">
        <v>20</v>
      </c>
      <c r="F54" s="3"/>
      <c r="G54" s="23"/>
      <c r="H54" s="3"/>
    </row>
    <row r="55" spans="1:8" s="8" customFormat="1" ht="34.5" customHeight="1" x14ac:dyDescent="0.25">
      <c r="A55" s="12"/>
      <c r="B55" s="133" t="s">
        <v>4</v>
      </c>
      <c r="C55" s="134"/>
      <c r="D55" s="135"/>
      <c r="E55" s="24">
        <f>E13+E31+E38</f>
        <v>100</v>
      </c>
      <c r="F55" s="55">
        <f>F13+F31+F38</f>
        <v>20</v>
      </c>
      <c r="G55" s="55"/>
      <c r="H55" s="58"/>
    </row>
    <row r="56" spans="1:8" ht="34.5" customHeight="1" x14ac:dyDescent="0.25">
      <c r="A56" s="28"/>
      <c r="B56" s="137" t="s">
        <v>153</v>
      </c>
      <c r="C56" s="138"/>
      <c r="D56" s="139"/>
      <c r="E56" s="28"/>
      <c r="F56" s="57"/>
      <c r="G56" s="57"/>
      <c r="H56" s="57"/>
    </row>
    <row r="57" spans="1:8" ht="53.25" customHeight="1" x14ac:dyDescent="0.25">
      <c r="A57" s="28"/>
      <c r="B57" s="133" t="s">
        <v>154</v>
      </c>
      <c r="C57" s="134"/>
      <c r="D57" s="135"/>
      <c r="E57" s="24">
        <f>E55-E56</f>
        <v>100</v>
      </c>
      <c r="F57" s="56">
        <f>ROUND(F55-F56,1)</f>
        <v>20</v>
      </c>
      <c r="G57" s="56"/>
      <c r="H57" s="58"/>
    </row>
    <row r="58" spans="1:8" ht="15" customHeight="1" x14ac:dyDescent="0.25">
      <c r="B58" s="8"/>
      <c r="C58" s="8"/>
      <c r="D58" s="8"/>
    </row>
    <row r="59" spans="1:8" ht="15" customHeight="1" x14ac:dyDescent="0.25">
      <c r="B59" s="8"/>
      <c r="C59" s="8"/>
      <c r="D59" s="8"/>
    </row>
    <row r="60" spans="1:8" ht="30.75" customHeight="1" x14ac:dyDescent="0.25">
      <c r="B60" s="110" t="s">
        <v>22</v>
      </c>
      <c r="C60" s="110"/>
      <c r="D60" s="110"/>
    </row>
    <row r="61" spans="1:8" s="1" customFormat="1" ht="32.25" customHeight="1" x14ac:dyDescent="0.25">
      <c r="A61" s="140" t="s">
        <v>9</v>
      </c>
      <c r="B61" s="141"/>
      <c r="C61" s="142"/>
      <c r="D61" s="146" t="s">
        <v>66</v>
      </c>
      <c r="E61" s="148" t="s">
        <v>67</v>
      </c>
      <c r="F61" s="148"/>
      <c r="G61" s="149" t="s">
        <v>70</v>
      </c>
      <c r="H61" s="150"/>
    </row>
    <row r="62" spans="1:8" s="1" customFormat="1" ht="63" x14ac:dyDescent="0.25">
      <c r="A62" s="143"/>
      <c r="B62" s="144"/>
      <c r="C62" s="145"/>
      <c r="D62" s="147"/>
      <c r="E62" s="2" t="s">
        <v>68</v>
      </c>
      <c r="F62" s="2" t="s">
        <v>69</v>
      </c>
      <c r="G62" s="2" t="s">
        <v>71</v>
      </c>
      <c r="H62" s="2" t="s">
        <v>72</v>
      </c>
    </row>
    <row r="63" spans="1:8" ht="33.950000000000003" customHeight="1" x14ac:dyDescent="0.25">
      <c r="A63" s="151" t="s">
        <v>5</v>
      </c>
      <c r="B63" s="152"/>
      <c r="C63" s="153"/>
      <c r="D63" s="3" t="s">
        <v>63</v>
      </c>
      <c r="E63" s="20" t="str">
        <f>IF(AND(90&lt;=F57,F57&lt;100),F57,"")</f>
        <v/>
      </c>
      <c r="F63" s="20" t="str">
        <f>IF(AND(90&lt;=G57,G57&lt;=100),G57,"")</f>
        <v/>
      </c>
      <c r="G63" s="30" t="str">
        <f t="shared" ref="G63:H66" si="0">IF(ISNUMBER(E63)=TRUE,"X","")</f>
        <v/>
      </c>
      <c r="H63" s="30" t="str">
        <f t="shared" si="0"/>
        <v/>
      </c>
    </row>
    <row r="64" spans="1:8" ht="51" customHeight="1" x14ac:dyDescent="0.25">
      <c r="A64" s="151" t="s">
        <v>11</v>
      </c>
      <c r="B64" s="152"/>
      <c r="C64" s="153"/>
      <c r="D64" s="3" t="s">
        <v>64</v>
      </c>
      <c r="E64" s="20" t="str">
        <f>IF(AND(75&lt;=F57,F57&lt;90),F57,"")</f>
        <v/>
      </c>
      <c r="F64" s="20" t="str">
        <f>IF(AND(75&lt;=G57,G57&lt;90),G57,"")</f>
        <v/>
      </c>
      <c r="G64" s="30" t="str">
        <f t="shared" si="0"/>
        <v/>
      </c>
      <c r="H64" s="30" t="str">
        <f t="shared" si="0"/>
        <v/>
      </c>
    </row>
    <row r="65" spans="1:8" ht="54" customHeight="1" x14ac:dyDescent="0.25">
      <c r="A65" s="151" t="s">
        <v>6</v>
      </c>
      <c r="B65" s="152"/>
      <c r="C65" s="153"/>
      <c r="D65" s="3" t="s">
        <v>65</v>
      </c>
      <c r="E65" s="20" t="str">
        <f>IF(AND(50&lt;=F57,F57&lt;75),F57,"")</f>
        <v/>
      </c>
      <c r="F65" s="20" t="str">
        <f>IF(AND(50&lt;=G57,G57&lt;75),G57,"")</f>
        <v/>
      </c>
      <c r="G65" s="30" t="str">
        <f t="shared" si="0"/>
        <v/>
      </c>
      <c r="H65" s="30" t="str">
        <f t="shared" si="0"/>
        <v/>
      </c>
    </row>
    <row r="66" spans="1:8" ht="40.5" customHeight="1" x14ac:dyDescent="0.25">
      <c r="A66" s="151" t="s">
        <v>8</v>
      </c>
      <c r="B66" s="152"/>
      <c r="C66" s="153"/>
      <c r="D66" s="3" t="s">
        <v>7</v>
      </c>
      <c r="E66" s="20">
        <f>IF(AND(0&lt;F57,F57&lt;50),F57,"")</f>
        <v>20</v>
      </c>
      <c r="F66" s="20" t="str">
        <f>IF(AND(0&lt;G57,G57&lt;50),G57,"")</f>
        <v/>
      </c>
      <c r="G66" s="30" t="str">
        <f t="shared" si="0"/>
        <v>X</v>
      </c>
      <c r="H66" s="30" t="str">
        <f t="shared" si="0"/>
        <v/>
      </c>
    </row>
    <row r="68" spans="1:8" s="6" customFormat="1" ht="20.25" customHeight="1" x14ac:dyDescent="0.25">
      <c r="B68" s="7"/>
      <c r="D68" s="136" t="s">
        <v>177</v>
      </c>
      <c r="E68" s="136"/>
      <c r="F68" s="136"/>
      <c r="G68" s="136"/>
      <c r="H68" s="136"/>
    </row>
    <row r="69" spans="1:8" s="8" customFormat="1" ht="35.25" customHeight="1" x14ac:dyDescent="0.25">
      <c r="D69" s="107" t="s">
        <v>10</v>
      </c>
      <c r="E69" s="107"/>
      <c r="F69" s="107"/>
      <c r="G69" s="107"/>
      <c r="H69" s="107"/>
    </row>
    <row r="70" spans="1:8" x14ac:dyDescent="0.25">
      <c r="D70" s="16"/>
      <c r="E70" s="16"/>
      <c r="F70" s="16"/>
      <c r="G70" s="16"/>
      <c r="H70" s="16"/>
    </row>
    <row r="74" spans="1:8" ht="25.15" customHeight="1" x14ac:dyDescent="0.25">
      <c r="B74" s="144" t="s">
        <v>25</v>
      </c>
      <c r="C74" s="144"/>
      <c r="D74" s="144"/>
      <c r="E74" s="144"/>
      <c r="F74" s="144"/>
      <c r="G74" s="144"/>
      <c r="H74" s="144"/>
    </row>
    <row r="75" spans="1:8" ht="106.9" customHeight="1" x14ac:dyDescent="0.25">
      <c r="B75" s="154" t="s">
        <v>26</v>
      </c>
      <c r="C75" s="155"/>
      <c r="D75" s="155"/>
      <c r="E75" s="155"/>
      <c r="F75" s="155"/>
      <c r="G75" s="155"/>
      <c r="H75" s="156"/>
    </row>
    <row r="76" spans="1:8" ht="25.15" customHeight="1" x14ac:dyDescent="0.25">
      <c r="B76" s="17"/>
      <c r="D76" s="157" t="s">
        <v>155</v>
      </c>
      <c r="E76" s="157"/>
      <c r="F76" s="157"/>
      <c r="G76" s="157"/>
      <c r="H76" s="157"/>
    </row>
    <row r="77" spans="1:8" ht="21" customHeight="1" x14ac:dyDescent="0.25">
      <c r="B77" s="15"/>
      <c r="D77" s="108" t="s">
        <v>47</v>
      </c>
      <c r="E77" s="108"/>
      <c r="F77" s="108"/>
      <c r="G77" s="108"/>
      <c r="H77" s="108"/>
    </row>
  </sheetData>
  <sheetProtection formatCells="0" formatColumns="0" formatRows="0" insertColumns="0" insertRows="0" insertHyperlinks="0" deleteColumns="0" deleteRows="0" selectLockedCells="1" sort="0" autoFilter="0" pivotTables="0"/>
  <autoFilter ref="A11:H57" xr:uid="{00000000-0009-0000-0000-000004000000}">
    <filterColumn colId="1" showButton="0"/>
    <filterColumn colId="2" showButton="0"/>
  </autoFilter>
  <mergeCells count="69">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 ref="B60:D60"/>
    <mergeCell ref="A61:C62"/>
    <mergeCell ref="D61:D62"/>
    <mergeCell ref="E61:F61"/>
    <mergeCell ref="G61:H61"/>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34:D34"/>
    <mergeCell ref="B33:D33"/>
    <mergeCell ref="B36:D36"/>
    <mergeCell ref="B37:D37"/>
    <mergeCell ref="B40:D40"/>
    <mergeCell ref="B28:D28"/>
    <mergeCell ref="B29:D29"/>
    <mergeCell ref="B30:D30"/>
    <mergeCell ref="B31:D31"/>
    <mergeCell ref="B32:D32"/>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185</v>
      </c>
    </row>
    <row r="2" spans="1:7" s="8" customFormat="1" ht="48.75" customHeight="1" x14ac:dyDescent="0.25">
      <c r="A2" s="107" t="s">
        <v>12</v>
      </c>
      <c r="B2" s="107"/>
      <c r="C2" s="107"/>
      <c r="D2" s="107" t="s">
        <v>16</v>
      </c>
      <c r="E2" s="107"/>
      <c r="F2" s="107"/>
      <c r="G2" s="107"/>
    </row>
    <row r="3" spans="1:7" s="8" customFormat="1" ht="8.25" customHeight="1" x14ac:dyDescent="0.25">
      <c r="A3" s="108"/>
      <c r="B3" s="108"/>
      <c r="D3" s="10"/>
      <c r="E3" s="10"/>
      <c r="F3" s="10"/>
      <c r="G3" s="10"/>
    </row>
    <row r="4" spans="1:7" ht="9" customHeight="1" x14ac:dyDescent="0.25">
      <c r="B4" s="4"/>
    </row>
    <row r="5" spans="1:7" ht="39.950000000000003" customHeight="1" x14ac:dyDescent="0.25">
      <c r="A5" s="109" t="s">
        <v>183</v>
      </c>
      <c r="B5" s="109"/>
      <c r="C5" s="109"/>
      <c r="D5" s="109"/>
      <c r="E5" s="109"/>
      <c r="F5" s="109"/>
      <c r="G5" s="109"/>
    </row>
    <row r="6" spans="1:7" ht="9.75" customHeight="1" x14ac:dyDescent="0.25"/>
    <row r="7" spans="1:7" s="1" customFormat="1" ht="20.25" customHeight="1" x14ac:dyDescent="0.25">
      <c r="B7" s="110" t="s">
        <v>184</v>
      </c>
      <c r="C7" s="110"/>
      <c r="D7" s="110"/>
      <c r="E7" s="110"/>
      <c r="F7" s="110"/>
      <c r="G7" s="110"/>
    </row>
    <row r="8" spans="1:7" s="1" customFormat="1" ht="20.25" customHeight="1" x14ac:dyDescent="0.25">
      <c r="B8" s="110" t="s">
        <v>20</v>
      </c>
      <c r="C8" s="110"/>
      <c r="D8" s="110"/>
      <c r="E8" s="110"/>
      <c r="F8" s="110"/>
      <c r="G8" s="110"/>
    </row>
    <row r="9" spans="1:7" s="1" customFormat="1" ht="20.25" customHeight="1" x14ac:dyDescent="0.25">
      <c r="B9" s="110" t="s">
        <v>23</v>
      </c>
      <c r="C9" s="110"/>
      <c r="D9" s="110"/>
      <c r="E9" s="110"/>
      <c r="F9" s="110"/>
      <c r="G9" s="110"/>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11" t="s">
        <v>14</v>
      </c>
      <c r="C12" s="111"/>
      <c r="D12" s="111"/>
      <c r="E12" s="12" t="s">
        <v>15</v>
      </c>
      <c r="F12" s="50" t="s">
        <v>193</v>
      </c>
      <c r="G12" s="12" t="s">
        <v>17</v>
      </c>
    </row>
    <row r="13" spans="1:7" s="18" customFormat="1" ht="16.5" customHeight="1" x14ac:dyDescent="0.25">
      <c r="A13" s="13" t="s">
        <v>27</v>
      </c>
      <c r="B13" s="112" t="s">
        <v>28</v>
      </c>
      <c r="C13" s="113"/>
      <c r="D13" s="114"/>
      <c r="E13" s="13" t="s">
        <v>29</v>
      </c>
      <c r="F13" s="13" t="s">
        <v>30</v>
      </c>
      <c r="G13" s="13" t="s">
        <v>31</v>
      </c>
    </row>
    <row r="14" spans="1:7" s="8" customFormat="1" ht="89.25" customHeight="1" x14ac:dyDescent="0.25">
      <c r="A14" s="12" t="s">
        <v>0</v>
      </c>
      <c r="B14" s="115" t="s">
        <v>134</v>
      </c>
      <c r="C14" s="115"/>
      <c r="D14" s="115"/>
      <c r="E14" s="22">
        <f>E15+E19+E23+E26</f>
        <v>20</v>
      </c>
      <c r="F14" s="26">
        <f>ROUND(F15+F19+F23+F26,1)</f>
        <v>20</v>
      </c>
      <c r="G14" s="12"/>
    </row>
    <row r="15" spans="1:7" s="14" customFormat="1" ht="24" customHeight="1" x14ac:dyDescent="0.25">
      <c r="A15" s="3">
        <v>1</v>
      </c>
      <c r="B15" s="115" t="s">
        <v>50</v>
      </c>
      <c r="C15" s="115"/>
      <c r="D15" s="115"/>
      <c r="E15" s="22">
        <f>5-(E16+E17+E18)</f>
        <v>5</v>
      </c>
      <c r="F15" s="26">
        <f>ROUND(5-(F16+F17+F18),1)</f>
        <v>5</v>
      </c>
      <c r="G15" s="3"/>
    </row>
    <row r="16" spans="1:7" s="14" customFormat="1" ht="69.75" customHeight="1" x14ac:dyDescent="0.25">
      <c r="A16" s="3" t="s">
        <v>33</v>
      </c>
      <c r="B16" s="104" t="s">
        <v>172</v>
      </c>
      <c r="C16" s="105"/>
      <c r="D16" s="106"/>
      <c r="E16" s="23"/>
      <c r="F16" s="51"/>
      <c r="G16" s="3"/>
    </row>
    <row r="17" spans="1:7" s="25" customFormat="1" ht="67.7" customHeight="1" x14ac:dyDescent="0.25">
      <c r="A17" s="3" t="s">
        <v>34</v>
      </c>
      <c r="B17" s="104" t="s">
        <v>100</v>
      </c>
      <c r="C17" s="105"/>
      <c r="D17" s="106"/>
      <c r="E17" s="23"/>
      <c r="F17" s="51"/>
      <c r="G17" s="29"/>
    </row>
    <row r="18" spans="1:7" s="25" customFormat="1" ht="70.5" customHeight="1" x14ac:dyDescent="0.25">
      <c r="A18" s="3" t="s">
        <v>35</v>
      </c>
      <c r="B18" s="104" t="s">
        <v>90</v>
      </c>
      <c r="C18" s="105"/>
      <c r="D18" s="106"/>
      <c r="E18" s="23"/>
      <c r="F18" s="51"/>
      <c r="G18" s="29"/>
    </row>
    <row r="19" spans="1:7" s="25" customFormat="1" ht="47.65" customHeight="1" x14ac:dyDescent="0.25">
      <c r="A19" s="3">
        <v>2</v>
      </c>
      <c r="B19" s="116" t="s">
        <v>91</v>
      </c>
      <c r="C19" s="117"/>
      <c r="D19" s="118"/>
      <c r="E19" s="22">
        <f>6-(E20+E21+E22)</f>
        <v>6</v>
      </c>
      <c r="F19" s="26">
        <f>6-(F20+F21+F22)</f>
        <v>6</v>
      </c>
      <c r="G19" s="34"/>
    </row>
    <row r="20" spans="1:7" s="25" customFormat="1" ht="42.75" customHeight="1" x14ac:dyDescent="0.25">
      <c r="A20" s="19" t="s">
        <v>36</v>
      </c>
      <c r="B20" s="104" t="s">
        <v>156</v>
      </c>
      <c r="C20" s="105"/>
      <c r="D20" s="106"/>
      <c r="E20" s="20"/>
      <c r="F20" s="51"/>
      <c r="G20" s="29"/>
    </row>
    <row r="21" spans="1:7" s="25" customFormat="1" ht="52.5" customHeight="1" x14ac:dyDescent="0.25">
      <c r="A21" s="19" t="s">
        <v>37</v>
      </c>
      <c r="B21" s="104" t="s">
        <v>157</v>
      </c>
      <c r="C21" s="105"/>
      <c r="D21" s="106"/>
      <c r="E21" s="20"/>
      <c r="F21" s="51"/>
      <c r="G21" s="29"/>
    </row>
    <row r="22" spans="1:7" s="25" customFormat="1" ht="73.5" customHeight="1" x14ac:dyDescent="0.25">
      <c r="A22" s="3" t="s">
        <v>38</v>
      </c>
      <c r="B22" s="104" t="s">
        <v>158</v>
      </c>
      <c r="C22" s="105"/>
      <c r="D22" s="106"/>
      <c r="E22" s="23"/>
      <c r="F22" s="51"/>
      <c r="G22" s="29"/>
    </row>
    <row r="23" spans="1:7" s="14" customFormat="1" ht="36.75" customHeight="1" x14ac:dyDescent="0.25">
      <c r="A23" s="3">
        <v>3</v>
      </c>
      <c r="B23" s="116" t="s">
        <v>57</v>
      </c>
      <c r="C23" s="117"/>
      <c r="D23" s="118"/>
      <c r="E23" s="22">
        <f>5-(E24+E25)</f>
        <v>5</v>
      </c>
      <c r="F23" s="26">
        <f>ROUND(5-(F24+F25),1)</f>
        <v>5</v>
      </c>
      <c r="G23" s="3"/>
    </row>
    <row r="24" spans="1:7" s="25" customFormat="1" ht="81.75" customHeight="1" x14ac:dyDescent="0.25">
      <c r="A24" s="3" t="s">
        <v>41</v>
      </c>
      <c r="B24" s="104" t="s">
        <v>58</v>
      </c>
      <c r="C24" s="105"/>
      <c r="D24" s="106"/>
      <c r="E24" s="23"/>
      <c r="F24" s="51"/>
      <c r="G24" s="29"/>
    </row>
    <row r="25" spans="1:7" s="25" customFormat="1" ht="54.75" customHeight="1" x14ac:dyDescent="0.25">
      <c r="A25" s="3" t="s">
        <v>42</v>
      </c>
      <c r="B25" s="104" t="s">
        <v>96</v>
      </c>
      <c r="C25" s="105"/>
      <c r="D25" s="106"/>
      <c r="E25" s="23"/>
      <c r="F25" s="51"/>
      <c r="G25" s="29"/>
    </row>
    <row r="26" spans="1:7" s="25" customFormat="1" ht="84.75" customHeight="1" x14ac:dyDescent="0.25">
      <c r="A26" s="36">
        <v>4</v>
      </c>
      <c r="B26" s="116" t="s">
        <v>135</v>
      </c>
      <c r="C26" s="117"/>
      <c r="D26" s="118"/>
      <c r="E26" s="22">
        <f>4-(E27+E28+E29)</f>
        <v>4</v>
      </c>
      <c r="F26" s="26">
        <f>ROUND(4-(F27+F28+F29),1)</f>
        <v>4</v>
      </c>
      <c r="G26" s="34"/>
    </row>
    <row r="27" spans="1:7" s="25" customFormat="1" ht="51" customHeight="1" x14ac:dyDescent="0.25">
      <c r="A27" s="3" t="s">
        <v>59</v>
      </c>
      <c r="B27" s="104" t="s">
        <v>60</v>
      </c>
      <c r="C27" s="105"/>
      <c r="D27" s="106"/>
      <c r="E27" s="23"/>
      <c r="F27" s="51"/>
      <c r="G27" s="29"/>
    </row>
    <row r="28" spans="1:7" s="25" customFormat="1" ht="53.25" customHeight="1" x14ac:dyDescent="0.25">
      <c r="A28" s="3" t="s">
        <v>61</v>
      </c>
      <c r="B28" s="104" t="s">
        <v>159</v>
      </c>
      <c r="C28" s="105"/>
      <c r="D28" s="106"/>
      <c r="E28" s="23"/>
      <c r="F28" s="51"/>
      <c r="G28" s="29"/>
    </row>
    <row r="29" spans="1:7" s="25" customFormat="1" ht="38.25" customHeight="1" x14ac:dyDescent="0.25">
      <c r="A29" s="3" t="s">
        <v>62</v>
      </c>
      <c r="B29" s="104" t="s">
        <v>160</v>
      </c>
      <c r="C29" s="105"/>
      <c r="D29" s="106"/>
      <c r="E29" s="23"/>
      <c r="F29" s="51"/>
      <c r="G29" s="29"/>
    </row>
    <row r="30" spans="1:7" s="8" customFormat="1" ht="24" customHeight="1" x14ac:dyDescent="0.25">
      <c r="A30" s="12" t="s">
        <v>1</v>
      </c>
      <c r="B30" s="119" t="s">
        <v>18</v>
      </c>
      <c r="C30" s="120"/>
      <c r="D30" s="121"/>
      <c r="E30" s="22">
        <f>E31+E33+E35+E37+E39+E41+E43</f>
        <v>20</v>
      </c>
      <c r="F30" s="26">
        <f>ROUND(F31+F33+F35+F37+F39+F41+F43,1)</f>
        <v>0</v>
      </c>
      <c r="G30" s="12"/>
    </row>
    <row r="31" spans="1:7" s="14" customFormat="1" ht="38.25" customHeight="1" x14ac:dyDescent="0.25">
      <c r="A31" s="3">
        <v>5</v>
      </c>
      <c r="B31" s="115" t="s">
        <v>81</v>
      </c>
      <c r="C31" s="115"/>
      <c r="D31" s="115"/>
      <c r="E31" s="22">
        <v>1</v>
      </c>
      <c r="F31" s="26">
        <f>IF(F32&gt;1,"1",F32)</f>
        <v>0</v>
      </c>
      <c r="G31" s="3"/>
    </row>
    <row r="32" spans="1:7" s="14" customFormat="1" ht="39" customHeight="1" x14ac:dyDescent="0.25">
      <c r="A32" s="3"/>
      <c r="B32" s="122" t="s">
        <v>161</v>
      </c>
      <c r="C32" s="122"/>
      <c r="D32" s="122"/>
      <c r="E32" s="22"/>
      <c r="F32" s="51"/>
      <c r="G32" s="3"/>
    </row>
    <row r="33" spans="1:7" s="14" customFormat="1" ht="52.5" customHeight="1" x14ac:dyDescent="0.25">
      <c r="A33" s="3">
        <v>6</v>
      </c>
      <c r="B33" s="116" t="s">
        <v>82</v>
      </c>
      <c r="C33" s="117"/>
      <c r="D33" s="118"/>
      <c r="E33" s="22">
        <v>2</v>
      </c>
      <c r="F33" s="26">
        <f>IF(F34&gt;2,"2",F34)</f>
        <v>0</v>
      </c>
      <c r="G33" s="3"/>
    </row>
    <row r="34" spans="1:7" s="14" customFormat="1" ht="68.25" customHeight="1" x14ac:dyDescent="0.25">
      <c r="A34" s="3"/>
      <c r="B34" s="123" t="s">
        <v>162</v>
      </c>
      <c r="C34" s="124"/>
      <c r="D34" s="125"/>
      <c r="E34" s="22"/>
      <c r="F34" s="51"/>
      <c r="G34" s="3"/>
    </row>
    <row r="35" spans="1:7" s="14" customFormat="1" ht="36" customHeight="1" x14ac:dyDescent="0.25">
      <c r="A35" s="3">
        <v>7</v>
      </c>
      <c r="B35" s="116" t="s">
        <v>75</v>
      </c>
      <c r="C35" s="117"/>
      <c r="D35" s="118"/>
      <c r="E35" s="22">
        <v>2</v>
      </c>
      <c r="F35" s="26">
        <f>IF(F36&gt;2,"2",F36)</f>
        <v>0</v>
      </c>
      <c r="G35" s="3"/>
    </row>
    <row r="36" spans="1:7" s="14" customFormat="1" ht="51.75" customHeight="1" x14ac:dyDescent="0.25">
      <c r="A36" s="3"/>
      <c r="B36" s="104" t="s">
        <v>163</v>
      </c>
      <c r="C36" s="105"/>
      <c r="D36" s="106"/>
      <c r="E36" s="22"/>
      <c r="F36" s="51"/>
      <c r="G36" s="3"/>
    </row>
    <row r="37" spans="1:7" s="14" customFormat="1" ht="36.75" customHeight="1" x14ac:dyDescent="0.25">
      <c r="A37" s="3">
        <v>8</v>
      </c>
      <c r="B37" s="116" t="s">
        <v>76</v>
      </c>
      <c r="C37" s="117"/>
      <c r="D37" s="118"/>
      <c r="E37" s="22">
        <v>2</v>
      </c>
      <c r="F37" s="26">
        <f>IF(F38&gt;8,"8",F38)</f>
        <v>0</v>
      </c>
      <c r="G37" s="3"/>
    </row>
    <row r="38" spans="1:7" s="14" customFormat="1" ht="83.25" customHeight="1" x14ac:dyDescent="0.25">
      <c r="A38" s="3"/>
      <c r="B38" s="104" t="s">
        <v>164</v>
      </c>
      <c r="C38" s="105"/>
      <c r="D38" s="106"/>
      <c r="E38" s="22"/>
      <c r="F38" s="51"/>
      <c r="G38" s="3"/>
    </row>
    <row r="39" spans="1:7" s="14" customFormat="1" ht="86.25" customHeight="1" x14ac:dyDescent="0.25">
      <c r="A39" s="59">
        <v>9</v>
      </c>
      <c r="B39" s="126" t="s">
        <v>226</v>
      </c>
      <c r="C39" s="126"/>
      <c r="D39" s="126"/>
      <c r="E39" s="48">
        <v>5</v>
      </c>
      <c r="F39" s="26">
        <f>IF(F40&gt;5,"5",F40)</f>
        <v>0</v>
      </c>
      <c r="G39" s="3"/>
    </row>
    <row r="40" spans="1:7" s="14" customFormat="1" ht="117.75" customHeight="1" x14ac:dyDescent="0.25">
      <c r="A40" s="3"/>
      <c r="B40" s="104" t="s">
        <v>165</v>
      </c>
      <c r="C40" s="105"/>
      <c r="D40" s="106"/>
      <c r="E40" s="22"/>
      <c r="F40" s="51"/>
      <c r="G40" s="3"/>
    </row>
    <row r="41" spans="1:7" s="14" customFormat="1" ht="50.25" customHeight="1" x14ac:dyDescent="0.25">
      <c r="A41" s="3">
        <v>10</v>
      </c>
      <c r="B41" s="116" t="s">
        <v>85</v>
      </c>
      <c r="C41" s="117"/>
      <c r="D41" s="118"/>
      <c r="E41" s="22">
        <v>5</v>
      </c>
      <c r="F41" s="26">
        <f>IF(F42&gt;5,"5",F42)</f>
        <v>0</v>
      </c>
      <c r="G41" s="3"/>
    </row>
    <row r="42" spans="1:7" s="14" customFormat="1" ht="102" customHeight="1" x14ac:dyDescent="0.25">
      <c r="A42" s="3"/>
      <c r="B42" s="104" t="s">
        <v>166</v>
      </c>
      <c r="C42" s="105"/>
      <c r="D42" s="106"/>
      <c r="E42" s="22"/>
      <c r="F42" s="51"/>
      <c r="G42" s="3"/>
    </row>
    <row r="43" spans="1:7" s="14" customFormat="1" ht="136.5" customHeight="1" x14ac:dyDescent="0.25">
      <c r="A43" s="59">
        <v>11</v>
      </c>
      <c r="B43" s="178" t="s">
        <v>225</v>
      </c>
      <c r="C43" s="179"/>
      <c r="D43" s="180"/>
      <c r="E43" s="102">
        <v>3</v>
      </c>
      <c r="F43" s="26">
        <f>IF(F44&gt;3,"3",F44)</f>
        <v>0</v>
      </c>
      <c r="G43" s="3"/>
    </row>
    <row r="44" spans="1:7" s="14" customFormat="1" ht="108" customHeight="1" x14ac:dyDescent="0.25">
      <c r="A44" s="3"/>
      <c r="B44" s="104" t="s">
        <v>227</v>
      </c>
      <c r="C44" s="105"/>
      <c r="D44" s="106"/>
      <c r="E44" s="22"/>
      <c r="F44" s="51"/>
      <c r="G44" s="3"/>
    </row>
    <row r="45" spans="1:7" s="8" customFormat="1" ht="26.25" customHeight="1" x14ac:dyDescent="0.25">
      <c r="A45" s="12"/>
      <c r="B45" s="133" t="s">
        <v>182</v>
      </c>
      <c r="C45" s="134"/>
      <c r="D45" s="135"/>
      <c r="E45" s="24">
        <f>E14+E30</f>
        <v>40</v>
      </c>
      <c r="F45" s="52">
        <f>F14+F30</f>
        <v>20</v>
      </c>
      <c r="G45" s="12"/>
    </row>
    <row r="46" spans="1:7" ht="18" customHeight="1" x14ac:dyDescent="0.25">
      <c r="B46" s="8"/>
      <c r="C46" s="8"/>
      <c r="D46" s="8"/>
    </row>
    <row r="47" spans="1:7" ht="25.15" customHeight="1" x14ac:dyDescent="0.25">
      <c r="B47" s="144" t="s">
        <v>180</v>
      </c>
      <c r="C47" s="144"/>
      <c r="D47" s="144"/>
      <c r="E47" s="144"/>
      <c r="F47" s="144"/>
      <c r="G47" s="144"/>
    </row>
    <row r="48" spans="1:7" ht="106.9" customHeight="1" x14ac:dyDescent="0.25">
      <c r="B48" s="154" t="s">
        <v>26</v>
      </c>
      <c r="C48" s="155"/>
      <c r="D48" s="155"/>
      <c r="E48" s="155"/>
      <c r="F48" s="155"/>
      <c r="G48" s="156"/>
    </row>
    <row r="49" spans="2:7" ht="25.15" customHeight="1" x14ac:dyDescent="0.25">
      <c r="B49" s="17"/>
      <c r="D49" s="157" t="s">
        <v>155</v>
      </c>
      <c r="E49" s="157"/>
      <c r="F49" s="157"/>
      <c r="G49" s="157"/>
    </row>
    <row r="50" spans="2:7" ht="36" customHeight="1" x14ac:dyDescent="0.25">
      <c r="B50" s="15"/>
      <c r="D50" s="108" t="s">
        <v>181</v>
      </c>
      <c r="E50" s="108"/>
      <c r="F50" s="108"/>
      <c r="G50" s="108"/>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186</v>
      </c>
    </row>
    <row r="2" spans="1:7" s="8" customFormat="1" ht="48.75" customHeight="1" x14ac:dyDescent="0.25">
      <c r="A2" s="107" t="s">
        <v>12</v>
      </c>
      <c r="B2" s="107"/>
      <c r="C2" s="107"/>
      <c r="D2" s="107" t="s">
        <v>16</v>
      </c>
      <c r="E2" s="107"/>
      <c r="F2" s="107"/>
      <c r="G2" s="107"/>
    </row>
    <row r="3" spans="1:7" s="8" customFormat="1" ht="8.25" customHeight="1" x14ac:dyDescent="0.25">
      <c r="A3" s="108"/>
      <c r="B3" s="108"/>
      <c r="D3" s="10"/>
      <c r="E3" s="10"/>
      <c r="F3" s="10"/>
      <c r="G3" s="10"/>
    </row>
    <row r="4" spans="1:7" ht="13.9" customHeight="1" x14ac:dyDescent="0.25">
      <c r="B4" s="4"/>
    </row>
    <row r="5" spans="1:7" ht="39.950000000000003" customHeight="1" x14ac:dyDescent="0.25">
      <c r="A5" s="109" t="s">
        <v>183</v>
      </c>
      <c r="B5" s="109"/>
      <c r="C5" s="109"/>
      <c r="D5" s="109"/>
      <c r="E5" s="109"/>
      <c r="F5" s="109"/>
      <c r="G5" s="109"/>
    </row>
    <row r="6" spans="1:7" ht="12" customHeight="1" x14ac:dyDescent="0.25"/>
    <row r="7" spans="1:7" s="1" customFormat="1" ht="25.15" customHeight="1" x14ac:dyDescent="0.25">
      <c r="B7" s="110" t="s">
        <v>184</v>
      </c>
      <c r="C7" s="110"/>
      <c r="D7" s="110"/>
      <c r="E7" s="110"/>
      <c r="F7" s="110"/>
      <c r="G7" s="110"/>
    </row>
    <row r="8" spans="1:7" s="1" customFormat="1" ht="20.100000000000001" customHeight="1" x14ac:dyDescent="0.25">
      <c r="B8" s="110" t="s">
        <v>20</v>
      </c>
      <c r="C8" s="110"/>
      <c r="D8" s="110"/>
      <c r="E8" s="110"/>
      <c r="F8" s="110"/>
      <c r="G8" s="110"/>
    </row>
    <row r="9" spans="1:7" s="1" customFormat="1" ht="20.100000000000001" customHeight="1" x14ac:dyDescent="0.25">
      <c r="B9" s="110" t="s">
        <v>23</v>
      </c>
      <c r="C9" s="110"/>
      <c r="D9" s="110"/>
      <c r="E9" s="110"/>
      <c r="F9" s="110"/>
      <c r="G9" s="110"/>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11" t="s">
        <v>14</v>
      </c>
      <c r="C12" s="111"/>
      <c r="D12" s="111"/>
      <c r="E12" s="12" t="s">
        <v>15</v>
      </c>
      <c r="F12" s="50" t="s">
        <v>193</v>
      </c>
      <c r="G12" s="12" t="s">
        <v>17</v>
      </c>
    </row>
    <row r="13" spans="1:7" s="18" customFormat="1" ht="16.5" customHeight="1" x14ac:dyDescent="0.25">
      <c r="A13" s="13" t="s">
        <v>27</v>
      </c>
      <c r="B13" s="112" t="s">
        <v>28</v>
      </c>
      <c r="C13" s="113"/>
      <c r="D13" s="114"/>
      <c r="E13" s="13" t="s">
        <v>29</v>
      </c>
      <c r="F13" s="13" t="s">
        <v>30</v>
      </c>
      <c r="G13" s="13" t="s">
        <v>31</v>
      </c>
    </row>
    <row r="14" spans="1:7" s="8" customFormat="1" ht="89.25" customHeight="1" x14ac:dyDescent="0.25">
      <c r="A14" s="12" t="s">
        <v>0</v>
      </c>
      <c r="B14" s="115" t="s">
        <v>134</v>
      </c>
      <c r="C14" s="115"/>
      <c r="D14" s="115"/>
      <c r="E14" s="22">
        <f>E15+E19+E25+E28</f>
        <v>20</v>
      </c>
      <c r="F14" s="26">
        <f>ROUND(F15+F19+F25+F28,1)</f>
        <v>20</v>
      </c>
      <c r="G14" s="12"/>
    </row>
    <row r="15" spans="1:7" s="14" customFormat="1" ht="24" customHeight="1" x14ac:dyDescent="0.25">
      <c r="A15" s="3">
        <v>1</v>
      </c>
      <c r="B15" s="115" t="s">
        <v>50</v>
      </c>
      <c r="C15" s="115"/>
      <c r="D15" s="115"/>
      <c r="E15" s="22">
        <f>5-(E16+E17+E18)</f>
        <v>5</v>
      </c>
      <c r="F15" s="26">
        <f>ROUND(5-(F16+F17+F18),1)</f>
        <v>5</v>
      </c>
      <c r="G15" s="3"/>
    </row>
    <row r="16" spans="1:7" s="14" customFormat="1" ht="119.25" customHeight="1" x14ac:dyDescent="0.25">
      <c r="A16" s="3" t="s">
        <v>33</v>
      </c>
      <c r="B16" s="104" t="s">
        <v>171</v>
      </c>
      <c r="C16" s="105"/>
      <c r="D16" s="106"/>
      <c r="E16" s="23"/>
      <c r="F16" s="31"/>
      <c r="G16" s="3"/>
    </row>
    <row r="17" spans="1:7" s="25" customFormat="1" ht="67.7" customHeight="1" x14ac:dyDescent="0.25">
      <c r="A17" s="3" t="s">
        <v>34</v>
      </c>
      <c r="B17" s="104" t="s">
        <v>100</v>
      </c>
      <c r="C17" s="105"/>
      <c r="D17" s="106"/>
      <c r="E17" s="23"/>
      <c r="F17" s="31"/>
      <c r="G17" s="29"/>
    </row>
    <row r="18" spans="1:7" s="25" customFormat="1" ht="85.5" customHeight="1" x14ac:dyDescent="0.25">
      <c r="A18" s="3" t="s">
        <v>35</v>
      </c>
      <c r="B18" s="104" t="s">
        <v>90</v>
      </c>
      <c r="C18" s="105"/>
      <c r="D18" s="106"/>
      <c r="E18" s="23"/>
      <c r="F18" s="31"/>
      <c r="G18" s="29"/>
    </row>
    <row r="19" spans="1:7" s="25" customFormat="1" ht="47.65" customHeight="1" x14ac:dyDescent="0.25">
      <c r="A19" s="3">
        <v>2</v>
      </c>
      <c r="B19" s="116" t="s">
        <v>91</v>
      </c>
      <c r="C19" s="117"/>
      <c r="D19" s="118"/>
      <c r="E19" s="22">
        <f>6-(E20+E21+E22+E23+E24)</f>
        <v>6</v>
      </c>
      <c r="F19" s="26">
        <f>ROUND(6-(F20+F21+F22+F23+F24),1)</f>
        <v>6</v>
      </c>
      <c r="G19" s="34"/>
    </row>
    <row r="20" spans="1:7" s="25" customFormat="1" ht="39.75" customHeight="1" x14ac:dyDescent="0.25">
      <c r="A20" s="19" t="s">
        <v>36</v>
      </c>
      <c r="B20" s="104" t="s">
        <v>54</v>
      </c>
      <c r="C20" s="105"/>
      <c r="D20" s="106"/>
      <c r="E20" s="20"/>
      <c r="F20" s="31"/>
      <c r="G20" s="29"/>
    </row>
    <row r="21" spans="1:7" s="25" customFormat="1" ht="48.75" customHeight="1" x14ac:dyDescent="0.25">
      <c r="A21" s="19" t="s">
        <v>37</v>
      </c>
      <c r="B21" s="104" t="s">
        <v>52</v>
      </c>
      <c r="C21" s="105"/>
      <c r="D21" s="106"/>
      <c r="E21" s="20"/>
      <c r="F21" s="31"/>
      <c r="G21" s="29"/>
    </row>
    <row r="22" spans="1:7" s="25" customFormat="1" ht="52.5" customHeight="1" x14ac:dyDescent="0.25">
      <c r="A22" s="3" t="s">
        <v>38</v>
      </c>
      <c r="B22" s="104" t="s">
        <v>89</v>
      </c>
      <c r="C22" s="105"/>
      <c r="D22" s="106"/>
      <c r="E22" s="23"/>
      <c r="F22" s="31"/>
      <c r="G22" s="29"/>
    </row>
    <row r="23" spans="1:7" s="25" customFormat="1" ht="70.5" customHeight="1" x14ac:dyDescent="0.25">
      <c r="A23" s="3" t="s">
        <v>39</v>
      </c>
      <c r="B23" s="104" t="s">
        <v>92</v>
      </c>
      <c r="C23" s="105"/>
      <c r="D23" s="106"/>
      <c r="E23" s="23"/>
      <c r="F23" s="31"/>
      <c r="G23" s="29"/>
    </row>
    <row r="24" spans="1:7" s="25" customFormat="1" ht="37.5" customHeight="1" x14ac:dyDescent="0.25">
      <c r="A24" s="3" t="s">
        <v>40</v>
      </c>
      <c r="B24" s="104" t="s">
        <v>56</v>
      </c>
      <c r="C24" s="105"/>
      <c r="D24" s="106"/>
      <c r="E24" s="23"/>
      <c r="F24" s="31"/>
      <c r="G24" s="29"/>
    </row>
    <row r="25" spans="1:7" s="14" customFormat="1" ht="54" customHeight="1" x14ac:dyDescent="0.25">
      <c r="A25" s="3">
        <v>3</v>
      </c>
      <c r="B25" s="116" t="s">
        <v>57</v>
      </c>
      <c r="C25" s="117"/>
      <c r="D25" s="118"/>
      <c r="E25" s="22">
        <f>5-(E26+E27)</f>
        <v>5</v>
      </c>
      <c r="F25" s="26">
        <f>ROUND(5-(F26+F27),1)</f>
        <v>5</v>
      </c>
      <c r="G25" s="3"/>
    </row>
    <row r="26" spans="1:7" s="25" customFormat="1" ht="102.75" customHeight="1" x14ac:dyDescent="0.25">
      <c r="A26" s="3" t="s">
        <v>41</v>
      </c>
      <c r="B26" s="104" t="s">
        <v>58</v>
      </c>
      <c r="C26" s="105"/>
      <c r="D26" s="106"/>
      <c r="E26" s="23"/>
      <c r="F26" s="19"/>
      <c r="G26" s="29"/>
    </row>
    <row r="27" spans="1:7" s="25" customFormat="1" ht="54.75" customHeight="1" x14ac:dyDescent="0.25">
      <c r="A27" s="3" t="s">
        <v>42</v>
      </c>
      <c r="B27" s="104" t="s">
        <v>96</v>
      </c>
      <c r="C27" s="105"/>
      <c r="D27" s="106"/>
      <c r="E27" s="23"/>
      <c r="F27" s="19"/>
      <c r="G27" s="29"/>
    </row>
    <row r="28" spans="1:7" s="25" customFormat="1" ht="99" customHeight="1" x14ac:dyDescent="0.25">
      <c r="A28" s="36">
        <v>4</v>
      </c>
      <c r="B28" s="116" t="s">
        <v>135</v>
      </c>
      <c r="C28" s="117"/>
      <c r="D28" s="118"/>
      <c r="E28" s="22">
        <f>4-(E29+E30+E31)</f>
        <v>4</v>
      </c>
      <c r="F28" s="26">
        <f>ROUND(4-(F29+F30+F31),1)</f>
        <v>4</v>
      </c>
      <c r="G28" s="34"/>
    </row>
    <row r="29" spans="1:7" s="25" customFormat="1" ht="54.75" customHeight="1" x14ac:dyDescent="0.25">
      <c r="A29" s="3" t="s">
        <v>59</v>
      </c>
      <c r="B29" s="104" t="s">
        <v>60</v>
      </c>
      <c r="C29" s="105"/>
      <c r="D29" s="106"/>
      <c r="E29" s="23"/>
      <c r="F29" s="19"/>
      <c r="G29" s="29"/>
    </row>
    <row r="30" spans="1:7" s="25" customFormat="1" ht="57" customHeight="1" x14ac:dyDescent="0.25">
      <c r="A30" s="3" t="s">
        <v>61</v>
      </c>
      <c r="B30" s="104" t="s">
        <v>93</v>
      </c>
      <c r="C30" s="105"/>
      <c r="D30" s="106"/>
      <c r="E30" s="23"/>
      <c r="F30" s="19"/>
      <c r="G30" s="29"/>
    </row>
    <row r="31" spans="1:7" s="25" customFormat="1" ht="54" customHeight="1" x14ac:dyDescent="0.25">
      <c r="A31" s="3" t="s">
        <v>62</v>
      </c>
      <c r="B31" s="104" t="s">
        <v>73</v>
      </c>
      <c r="C31" s="105"/>
      <c r="D31" s="106"/>
      <c r="E31" s="23"/>
      <c r="F31" s="19"/>
      <c r="G31" s="29"/>
    </row>
    <row r="32" spans="1:7" s="8" customFormat="1" ht="27.75" customHeight="1" x14ac:dyDescent="0.25">
      <c r="A32" s="12" t="s">
        <v>1</v>
      </c>
      <c r="B32" s="119" t="s">
        <v>18</v>
      </c>
      <c r="C32" s="120"/>
      <c r="D32" s="121"/>
      <c r="E32" s="22">
        <f>E33+E35+E37+E39+E41+E43+E46</f>
        <v>20</v>
      </c>
      <c r="F32" s="26">
        <f>ROUND(F33+F35+F37+F39+F41+F43,1)</f>
        <v>0</v>
      </c>
      <c r="G32" s="12"/>
    </row>
    <row r="33" spans="1:7" s="14" customFormat="1" ht="53.25" customHeight="1" x14ac:dyDescent="0.25">
      <c r="A33" s="3">
        <v>5</v>
      </c>
      <c r="B33" s="115" t="s">
        <v>81</v>
      </c>
      <c r="C33" s="115"/>
      <c r="D33" s="115"/>
      <c r="E33" s="22">
        <v>1</v>
      </c>
      <c r="F33" s="26">
        <f>IF(F34&gt;1,"1",F34)</f>
        <v>0</v>
      </c>
      <c r="G33" s="3"/>
    </row>
    <row r="34" spans="1:7" s="14" customFormat="1" ht="57" customHeight="1" x14ac:dyDescent="0.25">
      <c r="A34" s="3"/>
      <c r="B34" s="122" t="s">
        <v>83</v>
      </c>
      <c r="C34" s="122"/>
      <c r="D34" s="122"/>
      <c r="E34" s="22"/>
      <c r="F34" s="31"/>
      <c r="G34" s="3"/>
    </row>
    <row r="35" spans="1:7" s="14" customFormat="1" ht="55.5" customHeight="1" x14ac:dyDescent="0.25">
      <c r="A35" s="3">
        <v>6</v>
      </c>
      <c r="B35" s="116" t="s">
        <v>82</v>
      </c>
      <c r="C35" s="117"/>
      <c r="D35" s="118"/>
      <c r="E35" s="22">
        <v>2</v>
      </c>
      <c r="F35" s="26">
        <f>IF(F36&gt;2,"2",F36)</f>
        <v>0</v>
      </c>
      <c r="G35" s="3"/>
    </row>
    <row r="36" spans="1:7" s="14" customFormat="1" ht="60" customHeight="1" x14ac:dyDescent="0.25">
      <c r="A36" s="3"/>
      <c r="B36" s="123" t="s">
        <v>45</v>
      </c>
      <c r="C36" s="124"/>
      <c r="D36" s="125"/>
      <c r="E36" s="22"/>
      <c r="F36" s="31"/>
      <c r="G36" s="3"/>
    </row>
    <row r="37" spans="1:7" s="14" customFormat="1" ht="57" customHeight="1" x14ac:dyDescent="0.25">
      <c r="A37" s="3">
        <v>7</v>
      </c>
      <c r="B37" s="116" t="s">
        <v>75</v>
      </c>
      <c r="C37" s="117"/>
      <c r="D37" s="118"/>
      <c r="E37" s="22">
        <v>2</v>
      </c>
      <c r="F37" s="26">
        <f>IF(F38&gt;2,"2",F38)</f>
        <v>0</v>
      </c>
      <c r="G37" s="3"/>
    </row>
    <row r="38" spans="1:7" s="14" customFormat="1" ht="75.75" customHeight="1" x14ac:dyDescent="0.25">
      <c r="A38" s="3"/>
      <c r="B38" s="104" t="s">
        <v>48</v>
      </c>
      <c r="C38" s="105"/>
      <c r="D38" s="106"/>
      <c r="E38" s="22"/>
      <c r="F38" s="31"/>
      <c r="G38" s="3"/>
    </row>
    <row r="39" spans="1:7" s="14" customFormat="1" ht="58.5" customHeight="1" x14ac:dyDescent="0.25">
      <c r="A39" s="3">
        <v>8</v>
      </c>
      <c r="B39" s="116" t="s">
        <v>76</v>
      </c>
      <c r="C39" s="117"/>
      <c r="D39" s="118"/>
      <c r="E39" s="22">
        <v>2</v>
      </c>
      <c r="F39" s="26">
        <f>IF(F40&gt;8,"8",F40)</f>
        <v>0</v>
      </c>
      <c r="G39" s="3"/>
    </row>
    <row r="40" spans="1:7" s="14" customFormat="1" ht="70.5" customHeight="1" x14ac:dyDescent="0.25">
      <c r="A40" s="3"/>
      <c r="B40" s="104" t="s">
        <v>46</v>
      </c>
      <c r="C40" s="105"/>
      <c r="D40" s="106"/>
      <c r="E40" s="22"/>
      <c r="F40" s="31"/>
      <c r="G40" s="3"/>
    </row>
    <row r="41" spans="1:7" s="14" customFormat="1" ht="87" customHeight="1" x14ac:dyDescent="0.25">
      <c r="A41" s="59">
        <v>9</v>
      </c>
      <c r="B41" s="126" t="s">
        <v>226</v>
      </c>
      <c r="C41" s="126"/>
      <c r="D41" s="126"/>
      <c r="E41" s="102">
        <v>5</v>
      </c>
      <c r="F41" s="26">
        <f>IF(F42&gt;5,"5",F42)</f>
        <v>0</v>
      </c>
      <c r="G41" s="3"/>
    </row>
    <row r="42" spans="1:7" s="14" customFormat="1" ht="171" customHeight="1" x14ac:dyDescent="0.25">
      <c r="A42" s="3"/>
      <c r="B42" s="104" t="s">
        <v>99</v>
      </c>
      <c r="C42" s="105"/>
      <c r="D42" s="106"/>
      <c r="E42" s="22"/>
      <c r="F42" s="31"/>
      <c r="G42" s="3"/>
    </row>
    <row r="43" spans="1:7" s="14" customFormat="1" ht="55.5" customHeight="1" x14ac:dyDescent="0.25">
      <c r="A43" s="3">
        <v>10</v>
      </c>
      <c r="B43" s="116" t="s">
        <v>85</v>
      </c>
      <c r="C43" s="117"/>
      <c r="D43" s="118"/>
      <c r="E43" s="22">
        <v>5</v>
      </c>
      <c r="F43" s="26">
        <f>ROUND(IF((F44+F45)&gt;5,"5",(F44+F45)),1)</f>
        <v>0</v>
      </c>
      <c r="G43" s="3"/>
    </row>
    <row r="44" spans="1:7" s="14" customFormat="1" ht="108" customHeight="1" x14ac:dyDescent="0.25">
      <c r="A44" s="3" t="s">
        <v>86</v>
      </c>
      <c r="B44" s="104" t="s">
        <v>84</v>
      </c>
      <c r="C44" s="105"/>
      <c r="D44" s="106"/>
      <c r="E44" s="22"/>
      <c r="F44" s="31"/>
      <c r="G44" s="3"/>
    </row>
    <row r="45" spans="1:7" s="14" customFormat="1" ht="73.5" customHeight="1" x14ac:dyDescent="0.25">
      <c r="A45" s="3" t="s">
        <v>87</v>
      </c>
      <c r="B45" s="104" t="s">
        <v>88</v>
      </c>
      <c r="C45" s="105"/>
      <c r="D45" s="106"/>
      <c r="E45" s="22"/>
      <c r="F45" s="31"/>
      <c r="G45" s="3"/>
    </row>
    <row r="46" spans="1:7" s="14" customFormat="1" ht="134.25" customHeight="1" x14ac:dyDescent="0.25">
      <c r="A46" s="59">
        <v>11</v>
      </c>
      <c r="B46" s="178" t="s">
        <v>225</v>
      </c>
      <c r="C46" s="179"/>
      <c r="D46" s="180"/>
      <c r="E46" s="102">
        <v>3</v>
      </c>
      <c r="F46" s="26">
        <f>IF(F47&gt;3,"3",F47)</f>
        <v>0</v>
      </c>
      <c r="G46" s="3"/>
    </row>
    <row r="47" spans="1:7" s="14" customFormat="1" ht="119.25" customHeight="1" x14ac:dyDescent="0.25">
      <c r="A47" s="3"/>
      <c r="B47" s="104" t="s">
        <v>227</v>
      </c>
      <c r="C47" s="105"/>
      <c r="D47" s="106"/>
      <c r="E47" s="22"/>
      <c r="F47" s="31"/>
      <c r="G47" s="3"/>
    </row>
    <row r="48" spans="1:7" s="8" customFormat="1" ht="26.25" customHeight="1" x14ac:dyDescent="0.25">
      <c r="A48" s="12"/>
      <c r="B48" s="133" t="s">
        <v>4</v>
      </c>
      <c r="C48" s="134"/>
      <c r="D48" s="135"/>
      <c r="E48" s="24">
        <f>E14+E32</f>
        <v>40</v>
      </c>
      <c r="F48" s="52">
        <f>F14+F32</f>
        <v>20</v>
      </c>
      <c r="G48" s="12"/>
    </row>
    <row r="49" spans="2:7" ht="18" customHeight="1" x14ac:dyDescent="0.25">
      <c r="B49" s="8"/>
      <c r="C49" s="8"/>
      <c r="D49" s="8"/>
    </row>
    <row r="50" spans="2:7" ht="18" customHeight="1" x14ac:dyDescent="0.25">
      <c r="B50" s="8"/>
      <c r="C50" s="8"/>
      <c r="D50" s="8"/>
    </row>
    <row r="51" spans="2:7" ht="25.15" customHeight="1" x14ac:dyDescent="0.25">
      <c r="B51" s="144" t="s">
        <v>180</v>
      </c>
      <c r="C51" s="144"/>
      <c r="D51" s="144"/>
      <c r="E51" s="144"/>
      <c r="F51" s="144"/>
      <c r="G51" s="144"/>
    </row>
    <row r="52" spans="2:7" ht="106.9" customHeight="1" x14ac:dyDescent="0.25">
      <c r="B52" s="154" t="s">
        <v>26</v>
      </c>
      <c r="C52" s="155"/>
      <c r="D52" s="155"/>
      <c r="E52" s="155"/>
      <c r="F52" s="155"/>
      <c r="G52" s="156"/>
    </row>
    <row r="53" spans="2:7" ht="25.15" customHeight="1" x14ac:dyDescent="0.25">
      <c r="B53" s="17"/>
      <c r="D53" s="157" t="s">
        <v>155</v>
      </c>
      <c r="E53" s="157"/>
      <c r="F53" s="157"/>
      <c r="G53" s="157"/>
    </row>
    <row r="54" spans="2:7" ht="34.5" customHeight="1" x14ac:dyDescent="0.25">
      <c r="B54" s="15"/>
      <c r="D54" s="108" t="s">
        <v>187</v>
      </c>
      <c r="E54" s="108"/>
      <c r="F54" s="108"/>
      <c r="G54" s="108"/>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51:G51"/>
    <mergeCell ref="B52:G52"/>
    <mergeCell ref="D53:G53"/>
    <mergeCell ref="D54:G54"/>
    <mergeCell ref="B48:D48"/>
    <mergeCell ref="B41:D41"/>
    <mergeCell ref="B42:D42"/>
    <mergeCell ref="B43:D43"/>
    <mergeCell ref="B44:D44"/>
    <mergeCell ref="B45:D45"/>
    <mergeCell ref="B46:D46"/>
    <mergeCell ref="B47:D4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50"/>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188</v>
      </c>
    </row>
    <row r="2" spans="1:7" s="8" customFormat="1" ht="48.75" customHeight="1" x14ac:dyDescent="0.25">
      <c r="A2" s="107" t="s">
        <v>12</v>
      </c>
      <c r="B2" s="107"/>
      <c r="C2" s="107"/>
      <c r="D2" s="107" t="s">
        <v>16</v>
      </c>
      <c r="E2" s="107"/>
      <c r="F2" s="107"/>
      <c r="G2" s="107"/>
    </row>
    <row r="3" spans="1:7" s="8" customFormat="1" ht="8.25" customHeight="1" x14ac:dyDescent="0.25">
      <c r="A3" s="108"/>
      <c r="B3" s="108"/>
      <c r="D3" s="10"/>
      <c r="E3" s="10"/>
      <c r="F3" s="10"/>
      <c r="G3" s="10"/>
    </row>
    <row r="4" spans="1:7" ht="13.9" customHeight="1" x14ac:dyDescent="0.25">
      <c r="B4" s="4"/>
    </row>
    <row r="5" spans="1:7" ht="39.950000000000003" customHeight="1" x14ac:dyDescent="0.25">
      <c r="A5" s="109" t="s">
        <v>189</v>
      </c>
      <c r="B5" s="109"/>
      <c r="C5" s="109"/>
      <c r="D5" s="109"/>
      <c r="E5" s="109"/>
      <c r="F5" s="109"/>
      <c r="G5" s="109"/>
    </row>
    <row r="6" spans="1:7" ht="12" customHeight="1" x14ac:dyDescent="0.25"/>
    <row r="7" spans="1:7" s="1" customFormat="1" ht="25.15" customHeight="1" x14ac:dyDescent="0.25">
      <c r="B7" s="110" t="s">
        <v>184</v>
      </c>
      <c r="C7" s="110"/>
      <c r="D7" s="110"/>
      <c r="E7" s="110"/>
      <c r="F7" s="110"/>
      <c r="G7" s="110"/>
    </row>
    <row r="8" spans="1:7" s="1" customFormat="1" ht="20.100000000000001" customHeight="1" x14ac:dyDescent="0.25">
      <c r="B8" s="110" t="s">
        <v>20</v>
      </c>
      <c r="C8" s="110"/>
      <c r="D8" s="110"/>
      <c r="E8" s="110"/>
      <c r="F8" s="110"/>
      <c r="G8" s="110"/>
    </row>
    <row r="9" spans="1:7" s="1" customFormat="1" ht="20.100000000000001" customHeight="1" x14ac:dyDescent="0.25">
      <c r="B9" s="110" t="s">
        <v>23</v>
      </c>
      <c r="C9" s="110"/>
      <c r="D9" s="110"/>
      <c r="E9" s="110"/>
      <c r="F9" s="110"/>
      <c r="G9" s="110"/>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11" t="s">
        <v>14</v>
      </c>
      <c r="C12" s="111"/>
      <c r="D12" s="111"/>
      <c r="E12" s="12" t="s">
        <v>15</v>
      </c>
      <c r="F12" s="50" t="s">
        <v>193</v>
      </c>
      <c r="G12" s="12" t="s">
        <v>17</v>
      </c>
    </row>
    <row r="13" spans="1:7" s="18" customFormat="1" ht="16.5" customHeight="1" x14ac:dyDescent="0.25">
      <c r="A13" s="13" t="s">
        <v>27</v>
      </c>
      <c r="B13" s="112" t="s">
        <v>28</v>
      </c>
      <c r="C13" s="113"/>
      <c r="D13" s="114"/>
      <c r="E13" s="13" t="s">
        <v>29</v>
      </c>
      <c r="F13" s="13" t="s">
        <v>30</v>
      </c>
      <c r="G13" s="13" t="s">
        <v>31</v>
      </c>
    </row>
    <row r="14" spans="1:7" s="8" customFormat="1" ht="86.25" customHeight="1" x14ac:dyDescent="0.25">
      <c r="A14" s="12" t="s">
        <v>0</v>
      </c>
      <c r="B14" s="115" t="s">
        <v>170</v>
      </c>
      <c r="C14" s="115"/>
      <c r="D14" s="115"/>
      <c r="E14" s="22">
        <f>E15+E19+E25+E28</f>
        <v>20</v>
      </c>
      <c r="F14" s="26">
        <f>ROUND(F15+F19+F25+F28,1)</f>
        <v>20</v>
      </c>
      <c r="G14" s="12"/>
    </row>
    <row r="15" spans="1:7" s="14" customFormat="1" ht="25.5" customHeight="1" x14ac:dyDescent="0.25">
      <c r="A15" s="3">
        <v>1</v>
      </c>
      <c r="B15" s="115" t="s">
        <v>50</v>
      </c>
      <c r="C15" s="115"/>
      <c r="D15" s="115"/>
      <c r="E15" s="22">
        <f>5-(E16+E17+E18)</f>
        <v>5</v>
      </c>
      <c r="F15" s="26">
        <f>ROUND(5-(F16+F17+F18),1)</f>
        <v>5</v>
      </c>
      <c r="G15" s="3"/>
    </row>
    <row r="16" spans="1:7" s="14" customFormat="1" ht="107.25" customHeight="1" x14ac:dyDescent="0.25">
      <c r="A16" s="3" t="s">
        <v>33</v>
      </c>
      <c r="B16" s="104" t="s">
        <v>171</v>
      </c>
      <c r="C16" s="105"/>
      <c r="D16" s="106"/>
      <c r="E16" s="23"/>
      <c r="F16" s="19"/>
      <c r="G16" s="3"/>
    </row>
    <row r="17" spans="1:7" s="25" customFormat="1" ht="95.25" customHeight="1" x14ac:dyDescent="0.25">
      <c r="A17" s="3" t="s">
        <v>34</v>
      </c>
      <c r="B17" s="104" t="s">
        <v>101</v>
      </c>
      <c r="C17" s="105"/>
      <c r="D17" s="106"/>
      <c r="E17" s="23"/>
      <c r="F17" s="19"/>
      <c r="G17" s="29"/>
    </row>
    <row r="18" spans="1:7" s="25" customFormat="1" ht="71.25" customHeight="1" x14ac:dyDescent="0.25">
      <c r="A18" s="3" t="s">
        <v>35</v>
      </c>
      <c r="B18" s="104" t="s">
        <v>51</v>
      </c>
      <c r="C18" s="105"/>
      <c r="D18" s="106"/>
      <c r="E18" s="23"/>
      <c r="F18" s="19"/>
      <c r="G18" s="29"/>
    </row>
    <row r="19" spans="1:7" s="25" customFormat="1" ht="52.5" customHeight="1" x14ac:dyDescent="0.25">
      <c r="A19" s="3">
        <v>2</v>
      </c>
      <c r="B19" s="116" t="s">
        <v>91</v>
      </c>
      <c r="C19" s="117"/>
      <c r="D19" s="118"/>
      <c r="E19" s="22">
        <f>6-(E20+E21+E22+E23+E24)</f>
        <v>6</v>
      </c>
      <c r="F19" s="26">
        <f>ROUND(6-(F20+F21+F22+F23+F24),1)</f>
        <v>6</v>
      </c>
      <c r="G19" s="34"/>
    </row>
    <row r="20" spans="1:7" s="25" customFormat="1" ht="39.75" customHeight="1" x14ac:dyDescent="0.25">
      <c r="A20" s="19" t="s">
        <v>36</v>
      </c>
      <c r="B20" s="104" t="s">
        <v>54</v>
      </c>
      <c r="C20" s="105"/>
      <c r="D20" s="106"/>
      <c r="E20" s="20"/>
      <c r="F20" s="19"/>
      <c r="G20" s="29"/>
    </row>
    <row r="21" spans="1:7" s="25" customFormat="1" ht="57" customHeight="1" x14ac:dyDescent="0.25">
      <c r="A21" s="19" t="s">
        <v>37</v>
      </c>
      <c r="B21" s="104" t="s">
        <v>52</v>
      </c>
      <c r="C21" s="105"/>
      <c r="D21" s="106"/>
      <c r="E21" s="20"/>
      <c r="F21" s="19"/>
      <c r="G21" s="29"/>
    </row>
    <row r="22" spans="1:7" s="25" customFormat="1" ht="52.5" customHeight="1" x14ac:dyDescent="0.25">
      <c r="A22" s="3" t="s">
        <v>38</v>
      </c>
      <c r="B22" s="104" t="s">
        <v>53</v>
      </c>
      <c r="C22" s="105"/>
      <c r="D22" s="106"/>
      <c r="E22" s="23"/>
      <c r="F22" s="19"/>
      <c r="G22" s="29"/>
    </row>
    <row r="23" spans="1:7" s="25" customFormat="1" ht="70.5" customHeight="1" x14ac:dyDescent="0.25">
      <c r="A23" s="3" t="s">
        <v>39</v>
      </c>
      <c r="B23" s="104" t="s">
        <v>55</v>
      </c>
      <c r="C23" s="105"/>
      <c r="D23" s="106"/>
      <c r="E23" s="23"/>
      <c r="F23" s="19"/>
      <c r="G23" s="29"/>
    </row>
    <row r="24" spans="1:7" s="25" customFormat="1" ht="42.75" customHeight="1" x14ac:dyDescent="0.25">
      <c r="A24" s="3" t="s">
        <v>40</v>
      </c>
      <c r="B24" s="104" t="s">
        <v>80</v>
      </c>
      <c r="C24" s="105"/>
      <c r="D24" s="106"/>
      <c r="E24" s="23"/>
      <c r="F24" s="19"/>
      <c r="G24" s="29"/>
    </row>
    <row r="25" spans="1:7" s="14" customFormat="1" ht="60.75" customHeight="1" x14ac:dyDescent="0.25">
      <c r="A25" s="3">
        <v>3</v>
      </c>
      <c r="B25" s="116" t="s">
        <v>57</v>
      </c>
      <c r="C25" s="117"/>
      <c r="D25" s="118"/>
      <c r="E25" s="22">
        <f>5-(E26+E27)</f>
        <v>5</v>
      </c>
      <c r="F25" s="26">
        <f>ROUND(5-(F26+F27),1)</f>
        <v>5</v>
      </c>
      <c r="G25" s="3"/>
    </row>
    <row r="26" spans="1:7" s="25" customFormat="1" ht="87.75" customHeight="1" x14ac:dyDescent="0.25">
      <c r="A26" s="3" t="s">
        <v>41</v>
      </c>
      <c r="B26" s="104" t="s">
        <v>58</v>
      </c>
      <c r="C26" s="105"/>
      <c r="D26" s="106"/>
      <c r="E26" s="23"/>
      <c r="F26" s="19"/>
      <c r="G26" s="29"/>
    </row>
    <row r="27" spans="1:7" s="25" customFormat="1" ht="54.75" customHeight="1" x14ac:dyDescent="0.25">
      <c r="A27" s="3" t="s">
        <v>42</v>
      </c>
      <c r="B27" s="104" t="s">
        <v>94</v>
      </c>
      <c r="C27" s="105"/>
      <c r="D27" s="106"/>
      <c r="E27" s="23"/>
      <c r="F27" s="19"/>
      <c r="G27" s="29"/>
    </row>
    <row r="28" spans="1:7" s="25" customFormat="1" ht="89.25" customHeight="1" x14ac:dyDescent="0.25">
      <c r="A28" s="36">
        <v>4</v>
      </c>
      <c r="B28" s="116" t="s">
        <v>135</v>
      </c>
      <c r="C28" s="117"/>
      <c r="D28" s="118"/>
      <c r="E28" s="22">
        <f>4-(E29+E30+E31)</f>
        <v>4</v>
      </c>
      <c r="F28" s="26">
        <f>ROUND(4-(F29+F30+F31),1)</f>
        <v>4</v>
      </c>
      <c r="G28" s="34"/>
    </row>
    <row r="29" spans="1:7" s="25" customFormat="1" ht="54" customHeight="1" x14ac:dyDescent="0.25">
      <c r="A29" s="3" t="s">
        <v>59</v>
      </c>
      <c r="B29" s="104" t="s">
        <v>60</v>
      </c>
      <c r="C29" s="105"/>
      <c r="D29" s="106"/>
      <c r="E29" s="23"/>
      <c r="F29" s="19"/>
      <c r="G29" s="29"/>
    </row>
    <row r="30" spans="1:7" s="25" customFormat="1" ht="60.75" customHeight="1" x14ac:dyDescent="0.25">
      <c r="A30" s="3" t="s">
        <v>61</v>
      </c>
      <c r="B30" s="104" t="s">
        <v>93</v>
      </c>
      <c r="C30" s="105"/>
      <c r="D30" s="106"/>
      <c r="E30" s="23"/>
      <c r="F30" s="19"/>
      <c r="G30" s="29"/>
    </row>
    <row r="31" spans="1:7" s="25" customFormat="1" ht="52.5" customHeight="1" x14ac:dyDescent="0.25">
      <c r="A31" s="3" t="s">
        <v>62</v>
      </c>
      <c r="B31" s="104" t="s">
        <v>73</v>
      </c>
      <c r="C31" s="105"/>
      <c r="D31" s="106"/>
      <c r="E31" s="23"/>
      <c r="F31" s="19"/>
      <c r="G31" s="29"/>
    </row>
    <row r="32" spans="1:7" s="8" customFormat="1" ht="27.75" customHeight="1" x14ac:dyDescent="0.25">
      <c r="A32" s="12" t="s">
        <v>1</v>
      </c>
      <c r="B32" s="119" t="s">
        <v>18</v>
      </c>
      <c r="C32" s="120"/>
      <c r="D32" s="121"/>
      <c r="E32" s="22">
        <f>E33+E35+E37+E39+E41+E43</f>
        <v>20</v>
      </c>
      <c r="F32" s="26">
        <f>ROUND(F33+F35+F37+F39+F41+F43,1)</f>
        <v>0</v>
      </c>
      <c r="G32" s="12"/>
    </row>
    <row r="33" spans="1:7" s="14" customFormat="1" ht="73.150000000000006" customHeight="1" x14ac:dyDescent="0.25">
      <c r="A33" s="3">
        <v>5</v>
      </c>
      <c r="B33" s="115" t="s">
        <v>2</v>
      </c>
      <c r="C33" s="115"/>
      <c r="D33" s="115"/>
      <c r="E33" s="22">
        <v>1</v>
      </c>
      <c r="F33" s="26">
        <f>IF(F34&gt;1,"1",F34)</f>
        <v>0</v>
      </c>
      <c r="G33" s="3"/>
    </row>
    <row r="34" spans="1:7" s="14" customFormat="1" ht="117.75" customHeight="1" x14ac:dyDescent="0.25">
      <c r="A34" s="3"/>
      <c r="B34" s="122" t="s">
        <v>79</v>
      </c>
      <c r="C34" s="122"/>
      <c r="D34" s="122"/>
      <c r="E34" s="22"/>
      <c r="F34" s="31"/>
      <c r="G34" s="3"/>
    </row>
    <row r="35" spans="1:7" s="14" customFormat="1" ht="35.25" customHeight="1" x14ac:dyDescent="0.25">
      <c r="A35" s="3">
        <v>6</v>
      </c>
      <c r="B35" s="116" t="s">
        <v>74</v>
      </c>
      <c r="C35" s="117"/>
      <c r="D35" s="118"/>
      <c r="E35" s="22">
        <v>2</v>
      </c>
      <c r="F35" s="26">
        <f>IF(F36&gt;2,"2",F36)</f>
        <v>0</v>
      </c>
      <c r="G35" s="3"/>
    </row>
    <row r="36" spans="1:7" s="14" customFormat="1" ht="52.5" customHeight="1" x14ac:dyDescent="0.25">
      <c r="A36" s="3"/>
      <c r="B36" s="123" t="s">
        <v>78</v>
      </c>
      <c r="C36" s="124"/>
      <c r="D36" s="125"/>
      <c r="E36" s="22"/>
      <c r="F36" s="31"/>
      <c r="G36" s="3"/>
    </row>
    <row r="37" spans="1:7" s="14" customFormat="1" ht="39.75" customHeight="1" x14ac:dyDescent="0.25">
      <c r="A37" s="3">
        <v>7</v>
      </c>
      <c r="B37" s="116" t="s">
        <v>75</v>
      </c>
      <c r="C37" s="117"/>
      <c r="D37" s="118"/>
      <c r="E37" s="22">
        <v>2</v>
      </c>
      <c r="F37" s="26">
        <f>IF(F38&gt;2,"2",F38)</f>
        <v>0</v>
      </c>
      <c r="G37" s="3"/>
    </row>
    <row r="38" spans="1:7" s="14" customFormat="1" ht="54" customHeight="1" x14ac:dyDescent="0.25">
      <c r="A38" s="3"/>
      <c r="B38" s="104" t="s">
        <v>173</v>
      </c>
      <c r="C38" s="105"/>
      <c r="D38" s="106"/>
      <c r="E38" s="22"/>
      <c r="F38" s="31"/>
      <c r="G38" s="3"/>
    </row>
    <row r="39" spans="1:7" s="14" customFormat="1" ht="37.5" customHeight="1" x14ac:dyDescent="0.25">
      <c r="A39" s="3">
        <v>8</v>
      </c>
      <c r="B39" s="116" t="s">
        <v>76</v>
      </c>
      <c r="C39" s="117"/>
      <c r="D39" s="118"/>
      <c r="E39" s="22">
        <v>2</v>
      </c>
      <c r="F39" s="26">
        <f>IF(F40&gt;2,"2",F40)</f>
        <v>0</v>
      </c>
      <c r="G39" s="3"/>
    </row>
    <row r="40" spans="1:7" s="14" customFormat="1" ht="70.5" customHeight="1" x14ac:dyDescent="0.25">
      <c r="A40" s="3"/>
      <c r="B40" s="104" t="s">
        <v>43</v>
      </c>
      <c r="C40" s="105"/>
      <c r="D40" s="106"/>
      <c r="E40" s="22"/>
      <c r="F40" s="31"/>
      <c r="G40" s="3"/>
    </row>
    <row r="41" spans="1:7" s="14" customFormat="1" ht="83.25" customHeight="1" x14ac:dyDescent="0.25">
      <c r="A41" s="49">
        <v>9</v>
      </c>
      <c r="B41" s="126" t="s">
        <v>228</v>
      </c>
      <c r="C41" s="126"/>
      <c r="D41" s="126"/>
      <c r="E41" s="22">
        <v>8</v>
      </c>
      <c r="F41" s="26">
        <f>IF(F42&gt;8,"8",F42)</f>
        <v>0</v>
      </c>
      <c r="G41" s="3"/>
    </row>
    <row r="42" spans="1:7" s="14" customFormat="1" ht="120.75" customHeight="1" x14ac:dyDescent="0.25">
      <c r="A42" s="3"/>
      <c r="B42" s="104" t="s">
        <v>98</v>
      </c>
      <c r="C42" s="105"/>
      <c r="D42" s="106"/>
      <c r="E42" s="22"/>
      <c r="F42" s="31"/>
      <c r="G42" s="3"/>
    </row>
    <row r="43" spans="1:7" s="14" customFormat="1" ht="53.25" customHeight="1" x14ac:dyDescent="0.25">
      <c r="A43" s="3">
        <v>10</v>
      </c>
      <c r="B43" s="116" t="s">
        <v>174</v>
      </c>
      <c r="C43" s="117"/>
      <c r="D43" s="118"/>
      <c r="E43" s="22">
        <v>5</v>
      </c>
      <c r="F43" s="26">
        <f>IF(F44&gt;5,"5",F44)</f>
        <v>0</v>
      </c>
      <c r="G43" s="3"/>
    </row>
    <row r="44" spans="1:7" s="14" customFormat="1" ht="135" customHeight="1" x14ac:dyDescent="0.25">
      <c r="A44" s="3"/>
      <c r="B44" s="104" t="s">
        <v>95</v>
      </c>
      <c r="C44" s="105"/>
      <c r="D44" s="106"/>
      <c r="E44" s="22"/>
      <c r="F44" s="31"/>
      <c r="G44" s="3"/>
    </row>
    <row r="45" spans="1:7" s="8" customFormat="1" ht="25.5" customHeight="1" x14ac:dyDescent="0.25">
      <c r="A45" s="12"/>
      <c r="B45" s="133" t="s">
        <v>4</v>
      </c>
      <c r="C45" s="134"/>
      <c r="D45" s="135"/>
      <c r="E45" s="24">
        <f>E14+E32</f>
        <v>40</v>
      </c>
      <c r="F45" s="24">
        <f>F14+F32</f>
        <v>20</v>
      </c>
      <c r="G45" s="12"/>
    </row>
    <row r="46" spans="1:7" s="8" customFormat="1" ht="18" customHeight="1" x14ac:dyDescent="0.25">
      <c r="A46" s="53"/>
      <c r="B46" s="53"/>
      <c r="C46" s="53"/>
      <c r="D46" s="53"/>
      <c r="E46" s="54"/>
      <c r="F46" s="54"/>
      <c r="G46" s="53"/>
    </row>
    <row r="47" spans="1:7" ht="25.15" customHeight="1" x14ac:dyDescent="0.25">
      <c r="B47" s="144" t="s">
        <v>180</v>
      </c>
      <c r="C47" s="144"/>
      <c r="D47" s="144"/>
      <c r="E47" s="144"/>
      <c r="F47" s="144"/>
      <c r="G47" s="144"/>
    </row>
    <row r="48" spans="1:7" ht="106.9" customHeight="1" x14ac:dyDescent="0.25">
      <c r="B48" s="154" t="s">
        <v>26</v>
      </c>
      <c r="C48" s="155"/>
      <c r="D48" s="155"/>
      <c r="E48" s="155"/>
      <c r="F48" s="155"/>
      <c r="G48" s="156"/>
    </row>
    <row r="49" spans="2:7" ht="25.15" customHeight="1" x14ac:dyDescent="0.25">
      <c r="B49" s="17"/>
      <c r="D49" s="157" t="s">
        <v>155</v>
      </c>
      <c r="E49" s="157"/>
      <c r="F49" s="157"/>
      <c r="G49" s="157"/>
    </row>
    <row r="50" spans="2:7" ht="41.25" customHeight="1" x14ac:dyDescent="0.25">
      <c r="B50" s="15"/>
      <c r="D50" s="108" t="s">
        <v>187</v>
      </c>
      <c r="E50" s="108"/>
      <c r="F50" s="108"/>
      <c r="G50" s="108"/>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D49:G49"/>
    <mergeCell ref="D50:G50"/>
    <mergeCell ref="B41:D41"/>
    <mergeCell ref="B42:D42"/>
    <mergeCell ref="B43:D43"/>
    <mergeCell ref="B44:D44"/>
    <mergeCell ref="B45:D45"/>
    <mergeCell ref="B47:G4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07" t="s">
        <v>12</v>
      </c>
      <c r="B2" s="107"/>
      <c r="C2" s="107"/>
      <c r="D2" s="107" t="s">
        <v>16</v>
      </c>
      <c r="E2" s="107"/>
      <c r="F2" s="107"/>
      <c r="G2" s="107"/>
    </row>
    <row r="3" spans="1:7" s="8" customFormat="1" ht="8.25" customHeight="1" x14ac:dyDescent="0.25">
      <c r="A3" s="108"/>
      <c r="B3" s="108"/>
      <c r="D3" s="10"/>
      <c r="E3" s="10"/>
      <c r="F3" s="10"/>
      <c r="G3" s="10"/>
    </row>
    <row r="4" spans="1:7" ht="13.9" customHeight="1" x14ac:dyDescent="0.25">
      <c r="B4" s="4"/>
    </row>
    <row r="5" spans="1:7" ht="39.950000000000003" customHeight="1" x14ac:dyDescent="0.25">
      <c r="A5" s="109" t="s">
        <v>189</v>
      </c>
      <c r="B5" s="109"/>
      <c r="C5" s="109"/>
      <c r="D5" s="109"/>
      <c r="E5" s="109"/>
      <c r="F5" s="109"/>
      <c r="G5" s="109"/>
    </row>
    <row r="6" spans="1:7" ht="12" customHeight="1" x14ac:dyDescent="0.25"/>
    <row r="7" spans="1:7" s="1" customFormat="1" ht="21.75" customHeight="1" x14ac:dyDescent="0.25">
      <c r="B7" s="110" t="s">
        <v>184</v>
      </c>
      <c r="C7" s="110"/>
      <c r="D7" s="110"/>
      <c r="E7" s="110"/>
      <c r="F7" s="110"/>
      <c r="G7" s="110"/>
    </row>
    <row r="8" spans="1:7" s="1" customFormat="1" ht="21.75" customHeight="1" x14ac:dyDescent="0.25">
      <c r="B8" s="110" t="s">
        <v>20</v>
      </c>
      <c r="C8" s="110"/>
      <c r="D8" s="110"/>
      <c r="E8" s="110"/>
      <c r="F8" s="110"/>
      <c r="G8" s="110"/>
    </row>
    <row r="9" spans="1:7" s="1" customFormat="1" ht="21.75" customHeight="1" x14ac:dyDescent="0.25">
      <c r="B9" s="110" t="s">
        <v>23</v>
      </c>
      <c r="C9" s="110"/>
      <c r="D9" s="110"/>
      <c r="E9" s="110"/>
      <c r="F9" s="110"/>
      <c r="G9" s="110"/>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11" t="s">
        <v>14</v>
      </c>
      <c r="C12" s="111"/>
      <c r="D12" s="111"/>
      <c r="E12" s="12" t="s">
        <v>15</v>
      </c>
      <c r="F12" s="50" t="s">
        <v>193</v>
      </c>
      <c r="G12" s="12" t="s">
        <v>17</v>
      </c>
    </row>
    <row r="13" spans="1:7" s="18" customFormat="1" ht="16.5" customHeight="1" x14ac:dyDescent="0.25">
      <c r="A13" s="13" t="s">
        <v>27</v>
      </c>
      <c r="B13" s="112" t="s">
        <v>28</v>
      </c>
      <c r="C13" s="113"/>
      <c r="D13" s="114"/>
      <c r="E13" s="13" t="s">
        <v>29</v>
      </c>
      <c r="F13" s="13" t="s">
        <v>30</v>
      </c>
      <c r="G13" s="13" t="s">
        <v>31</v>
      </c>
    </row>
    <row r="14" spans="1:7" s="8" customFormat="1" ht="84" customHeight="1" x14ac:dyDescent="0.25">
      <c r="A14" s="12" t="s">
        <v>0</v>
      </c>
      <c r="B14" s="115" t="s">
        <v>170</v>
      </c>
      <c r="C14" s="115"/>
      <c r="D14" s="115"/>
      <c r="E14" s="22">
        <f>E15+E19+E25+E28</f>
        <v>20</v>
      </c>
      <c r="F14" s="26">
        <f>ROUND(F15+F19+F25+F28,1)</f>
        <v>20</v>
      </c>
      <c r="G14" s="12"/>
    </row>
    <row r="15" spans="1:7" s="14" customFormat="1" ht="28.5" customHeight="1" x14ac:dyDescent="0.25">
      <c r="A15" s="3">
        <v>1</v>
      </c>
      <c r="B15" s="115" t="s">
        <v>50</v>
      </c>
      <c r="C15" s="115"/>
      <c r="D15" s="115"/>
      <c r="E15" s="22">
        <f>5-(E16+E17+E18)</f>
        <v>5</v>
      </c>
      <c r="F15" s="26">
        <f>ROUND(5-(F16+F17+F18),1)</f>
        <v>5</v>
      </c>
      <c r="G15" s="3"/>
    </row>
    <row r="16" spans="1:7" s="14" customFormat="1" ht="105.75" customHeight="1" x14ac:dyDescent="0.25">
      <c r="A16" s="3" t="s">
        <v>33</v>
      </c>
      <c r="B16" s="104" t="s">
        <v>171</v>
      </c>
      <c r="C16" s="105"/>
      <c r="D16" s="106"/>
      <c r="E16" s="23"/>
      <c r="F16" s="19"/>
      <c r="G16" s="3"/>
    </row>
    <row r="17" spans="1:7" s="25" customFormat="1" ht="69" customHeight="1" x14ac:dyDescent="0.25">
      <c r="A17" s="3" t="s">
        <v>34</v>
      </c>
      <c r="B17" s="104" t="s">
        <v>102</v>
      </c>
      <c r="C17" s="105"/>
      <c r="D17" s="106"/>
      <c r="E17" s="23"/>
      <c r="F17" s="19"/>
      <c r="G17" s="29"/>
    </row>
    <row r="18" spans="1:7" s="25" customFormat="1" ht="92.25" customHeight="1" x14ac:dyDescent="0.25">
      <c r="A18" s="3" t="s">
        <v>35</v>
      </c>
      <c r="B18" s="104" t="s">
        <v>51</v>
      </c>
      <c r="C18" s="105"/>
      <c r="D18" s="106"/>
      <c r="E18" s="23"/>
      <c r="F18" s="19"/>
      <c r="G18" s="29"/>
    </row>
    <row r="19" spans="1:7" s="25" customFormat="1" ht="52.5" customHeight="1" x14ac:dyDescent="0.25">
      <c r="A19" s="3">
        <v>2</v>
      </c>
      <c r="B19" s="116" t="s">
        <v>91</v>
      </c>
      <c r="C19" s="117"/>
      <c r="D19" s="118"/>
      <c r="E19" s="22">
        <f>6-(E20+E21+E22+E23+E24)</f>
        <v>6</v>
      </c>
      <c r="F19" s="26">
        <f>ROUND(6-(F20+F21+F22+F23+F24),1)</f>
        <v>6</v>
      </c>
      <c r="G19" s="34"/>
    </row>
    <row r="20" spans="1:7" s="25" customFormat="1" ht="39.75" customHeight="1" x14ac:dyDescent="0.25">
      <c r="A20" s="19" t="s">
        <v>36</v>
      </c>
      <c r="B20" s="104" t="s">
        <v>54</v>
      </c>
      <c r="C20" s="105"/>
      <c r="D20" s="106"/>
      <c r="E20" s="20"/>
      <c r="F20" s="19"/>
      <c r="G20" s="29"/>
    </row>
    <row r="21" spans="1:7" s="25" customFormat="1" ht="59.25" customHeight="1" x14ac:dyDescent="0.25">
      <c r="A21" s="19" t="s">
        <v>37</v>
      </c>
      <c r="B21" s="104" t="s">
        <v>52</v>
      </c>
      <c r="C21" s="105"/>
      <c r="D21" s="106"/>
      <c r="E21" s="20"/>
      <c r="F21" s="19"/>
      <c r="G21" s="29"/>
    </row>
    <row r="22" spans="1:7" s="25" customFormat="1" ht="54.75" customHeight="1" x14ac:dyDescent="0.25">
      <c r="A22" s="3" t="s">
        <v>38</v>
      </c>
      <c r="B22" s="104" t="s">
        <v>89</v>
      </c>
      <c r="C22" s="105"/>
      <c r="D22" s="106"/>
      <c r="E22" s="23"/>
      <c r="F22" s="19"/>
      <c r="G22" s="29"/>
    </row>
    <row r="23" spans="1:7" s="25" customFormat="1" ht="70.5" customHeight="1" x14ac:dyDescent="0.25">
      <c r="A23" s="3" t="s">
        <v>39</v>
      </c>
      <c r="B23" s="104" t="s">
        <v>55</v>
      </c>
      <c r="C23" s="105"/>
      <c r="D23" s="106"/>
      <c r="E23" s="23"/>
      <c r="F23" s="19"/>
      <c r="G23" s="29"/>
    </row>
    <row r="24" spans="1:7" s="25" customFormat="1" ht="39" customHeight="1" x14ac:dyDescent="0.25">
      <c r="A24" s="3" t="s">
        <v>40</v>
      </c>
      <c r="B24" s="104" t="s">
        <v>56</v>
      </c>
      <c r="C24" s="105"/>
      <c r="D24" s="106"/>
      <c r="E24" s="23"/>
      <c r="F24" s="19"/>
      <c r="G24" s="29"/>
    </row>
    <row r="25" spans="1:7" s="14" customFormat="1" ht="59.25" customHeight="1" x14ac:dyDescent="0.25">
      <c r="A25" s="3">
        <v>3</v>
      </c>
      <c r="B25" s="116" t="s">
        <v>57</v>
      </c>
      <c r="C25" s="117"/>
      <c r="D25" s="118"/>
      <c r="E25" s="22">
        <f>5-(E26+E27)</f>
        <v>5</v>
      </c>
      <c r="F25" s="26">
        <f>ROUND(5-(F26+F27),1)</f>
        <v>5</v>
      </c>
      <c r="G25" s="3"/>
    </row>
    <row r="26" spans="1:7" s="25" customFormat="1" ht="99.75" customHeight="1" x14ac:dyDescent="0.25">
      <c r="A26" s="3" t="s">
        <v>41</v>
      </c>
      <c r="B26" s="104" t="s">
        <v>58</v>
      </c>
      <c r="C26" s="105"/>
      <c r="D26" s="106"/>
      <c r="E26" s="23"/>
      <c r="F26" s="19"/>
      <c r="G26" s="29"/>
    </row>
    <row r="27" spans="1:7" s="25" customFormat="1" ht="51" customHeight="1" x14ac:dyDescent="0.25">
      <c r="A27" s="3" t="s">
        <v>42</v>
      </c>
      <c r="B27" s="104" t="s">
        <v>96</v>
      </c>
      <c r="C27" s="105"/>
      <c r="D27" s="106"/>
      <c r="E27" s="23"/>
      <c r="F27" s="19"/>
      <c r="G27" s="29"/>
    </row>
    <row r="28" spans="1:7" s="25" customFormat="1" ht="102.75" customHeight="1" x14ac:dyDescent="0.25">
      <c r="A28" s="36">
        <v>4</v>
      </c>
      <c r="B28" s="116" t="s">
        <v>135</v>
      </c>
      <c r="C28" s="117"/>
      <c r="D28" s="118"/>
      <c r="E28" s="22">
        <f>4-(E29+E30+E31)</f>
        <v>4</v>
      </c>
      <c r="F28" s="26">
        <f>ROUND(4-(F29+F30+F31),1)</f>
        <v>4</v>
      </c>
      <c r="G28" s="34"/>
    </row>
    <row r="29" spans="1:7" s="25" customFormat="1" ht="52.5" customHeight="1" x14ac:dyDescent="0.25">
      <c r="A29" s="3" t="s">
        <v>59</v>
      </c>
      <c r="B29" s="104" t="s">
        <v>60</v>
      </c>
      <c r="C29" s="105"/>
      <c r="D29" s="106"/>
      <c r="E29" s="23"/>
      <c r="F29" s="19"/>
      <c r="G29" s="29"/>
    </row>
    <row r="30" spans="1:7" s="25" customFormat="1" ht="56.45" customHeight="1" x14ac:dyDescent="0.25">
      <c r="A30" s="3" t="s">
        <v>61</v>
      </c>
      <c r="B30" s="104" t="s">
        <v>93</v>
      </c>
      <c r="C30" s="105"/>
      <c r="D30" s="106"/>
      <c r="E30" s="23"/>
      <c r="F30" s="19"/>
      <c r="G30" s="29"/>
    </row>
    <row r="31" spans="1:7" s="25" customFormat="1" ht="59.25" customHeight="1" x14ac:dyDescent="0.25">
      <c r="A31" s="3" t="s">
        <v>62</v>
      </c>
      <c r="B31" s="104" t="s">
        <v>73</v>
      </c>
      <c r="C31" s="105"/>
      <c r="D31" s="106"/>
      <c r="E31" s="23"/>
      <c r="F31" s="19"/>
      <c r="G31" s="29"/>
    </row>
    <row r="32" spans="1:7" s="8" customFormat="1" ht="27.75" customHeight="1" x14ac:dyDescent="0.25">
      <c r="A32" s="12" t="s">
        <v>1</v>
      </c>
      <c r="B32" s="119" t="s">
        <v>18</v>
      </c>
      <c r="C32" s="120"/>
      <c r="D32" s="121"/>
      <c r="E32" s="22">
        <f>E33+E35+E37+E39+E41+E43</f>
        <v>20</v>
      </c>
      <c r="F32" s="26">
        <f>ROUND(F33+F35+F37+F39+F41+F43,1)</f>
        <v>0</v>
      </c>
      <c r="G32" s="12"/>
    </row>
    <row r="33" spans="1:7" s="14" customFormat="1" ht="59.25" customHeight="1" x14ac:dyDescent="0.25">
      <c r="A33" s="3">
        <v>5</v>
      </c>
      <c r="B33" s="115" t="s">
        <v>2</v>
      </c>
      <c r="C33" s="115"/>
      <c r="D33" s="115"/>
      <c r="E33" s="22">
        <v>1</v>
      </c>
      <c r="F33" s="26">
        <f>IF(F34&gt;1,"1",F34)</f>
        <v>0</v>
      </c>
      <c r="G33" s="3"/>
    </row>
    <row r="34" spans="1:7" s="14" customFormat="1" ht="84" customHeight="1" x14ac:dyDescent="0.25">
      <c r="A34" s="3"/>
      <c r="B34" s="122" t="s">
        <v>77</v>
      </c>
      <c r="C34" s="122"/>
      <c r="D34" s="122"/>
      <c r="E34" s="22"/>
      <c r="F34" s="31"/>
      <c r="G34" s="3"/>
    </row>
    <row r="35" spans="1:7" s="14" customFormat="1" ht="45" customHeight="1" x14ac:dyDescent="0.25">
      <c r="A35" s="3">
        <v>6</v>
      </c>
      <c r="B35" s="116" t="s">
        <v>74</v>
      </c>
      <c r="C35" s="117"/>
      <c r="D35" s="118"/>
      <c r="E35" s="22">
        <v>2</v>
      </c>
      <c r="F35" s="26">
        <f>IF(F36&gt;2,"2",F36)</f>
        <v>0</v>
      </c>
      <c r="G35" s="3"/>
    </row>
    <row r="36" spans="1:7" s="14" customFormat="1" ht="52.5" customHeight="1" x14ac:dyDescent="0.25">
      <c r="A36" s="3"/>
      <c r="B36" s="123" t="s">
        <v>78</v>
      </c>
      <c r="C36" s="124"/>
      <c r="D36" s="125"/>
      <c r="E36" s="22"/>
      <c r="F36" s="31"/>
      <c r="G36" s="3"/>
    </row>
    <row r="37" spans="1:7" s="14" customFormat="1" ht="51" customHeight="1" x14ac:dyDescent="0.25">
      <c r="A37" s="3">
        <v>7</v>
      </c>
      <c r="B37" s="116" t="s">
        <v>75</v>
      </c>
      <c r="C37" s="117"/>
      <c r="D37" s="118"/>
      <c r="E37" s="22">
        <v>2</v>
      </c>
      <c r="F37" s="26">
        <f>IF(F38&gt;2,"2",F38)</f>
        <v>0</v>
      </c>
      <c r="G37" s="3"/>
    </row>
    <row r="38" spans="1:7" s="14" customFormat="1" ht="66" customHeight="1" x14ac:dyDescent="0.25">
      <c r="A38" s="3"/>
      <c r="B38" s="104" t="s">
        <v>44</v>
      </c>
      <c r="C38" s="105"/>
      <c r="D38" s="106"/>
      <c r="E38" s="22"/>
      <c r="F38" s="31"/>
      <c r="G38" s="3"/>
    </row>
    <row r="39" spans="1:7" s="14" customFormat="1" ht="53.25" customHeight="1" x14ac:dyDescent="0.25">
      <c r="A39" s="3">
        <v>8</v>
      </c>
      <c r="B39" s="116" t="s">
        <v>76</v>
      </c>
      <c r="C39" s="117"/>
      <c r="D39" s="118"/>
      <c r="E39" s="22">
        <v>2</v>
      </c>
      <c r="F39" s="26">
        <f>IF(F40&gt;2,"2",F40)</f>
        <v>0</v>
      </c>
      <c r="G39" s="3"/>
    </row>
    <row r="40" spans="1:7" s="14" customFormat="1" ht="70.5" customHeight="1" x14ac:dyDescent="0.25">
      <c r="A40" s="3"/>
      <c r="B40" s="104" t="s">
        <v>43</v>
      </c>
      <c r="C40" s="105"/>
      <c r="D40" s="106"/>
      <c r="E40" s="22"/>
      <c r="F40" s="31"/>
      <c r="G40" s="3"/>
    </row>
    <row r="41" spans="1:7" s="41" customFormat="1" ht="87.75" customHeight="1" x14ac:dyDescent="0.25">
      <c r="A41" s="49">
        <v>9</v>
      </c>
      <c r="B41" s="126" t="s">
        <v>226</v>
      </c>
      <c r="C41" s="126"/>
      <c r="D41" s="126"/>
      <c r="E41" s="39">
        <v>8</v>
      </c>
      <c r="F41" s="26">
        <f>IF(F42&gt;8,"8",F42)</f>
        <v>0</v>
      </c>
      <c r="G41" s="38"/>
    </row>
    <row r="42" spans="1:7" s="41" customFormat="1" ht="123.75" customHeight="1" x14ac:dyDescent="0.25">
      <c r="A42" s="38"/>
      <c r="B42" s="158" t="s">
        <v>97</v>
      </c>
      <c r="C42" s="159"/>
      <c r="D42" s="160"/>
      <c r="E42" s="39"/>
      <c r="F42" s="42"/>
      <c r="G42" s="38"/>
    </row>
    <row r="43" spans="1:7" s="14" customFormat="1" ht="51" customHeight="1" x14ac:dyDescent="0.25">
      <c r="A43" s="3">
        <v>10</v>
      </c>
      <c r="B43" s="116" t="s">
        <v>174</v>
      </c>
      <c r="C43" s="117"/>
      <c r="D43" s="118"/>
      <c r="E43" s="22">
        <v>5</v>
      </c>
      <c r="F43" s="26">
        <f>IF(F44&gt;5,"5",F44)</f>
        <v>0</v>
      </c>
      <c r="G43" s="3"/>
    </row>
    <row r="44" spans="1:7" s="14" customFormat="1" ht="151.5" customHeight="1" x14ac:dyDescent="0.25">
      <c r="A44" s="3"/>
      <c r="B44" s="104" t="s">
        <v>95</v>
      </c>
      <c r="C44" s="105"/>
      <c r="D44" s="106"/>
      <c r="E44" s="22"/>
      <c r="F44" s="31"/>
      <c r="G44" s="3"/>
    </row>
    <row r="45" spans="1:7" s="8" customFormat="1" ht="25.5" customHeight="1" x14ac:dyDescent="0.25">
      <c r="A45" s="12"/>
      <c r="B45" s="133" t="s">
        <v>4</v>
      </c>
      <c r="C45" s="134"/>
      <c r="D45" s="135"/>
      <c r="E45" s="24">
        <f>E14+E32</f>
        <v>40</v>
      </c>
      <c r="F45" s="52">
        <f>F14+F32</f>
        <v>20</v>
      </c>
      <c r="G45" s="12"/>
    </row>
    <row r="46" spans="1:7" ht="15" customHeight="1" x14ac:dyDescent="0.25">
      <c r="B46" s="8"/>
      <c r="C46" s="8"/>
      <c r="D46" s="8"/>
    </row>
    <row r="48" spans="1:7" ht="25.15" customHeight="1" x14ac:dyDescent="0.25">
      <c r="B48" s="144" t="s">
        <v>180</v>
      </c>
      <c r="C48" s="144"/>
      <c r="D48" s="144"/>
      <c r="E48" s="144"/>
      <c r="F48" s="144"/>
      <c r="G48" s="144"/>
    </row>
    <row r="49" spans="2:7" ht="106.9" customHeight="1" x14ac:dyDescent="0.25">
      <c r="B49" s="154" t="s">
        <v>26</v>
      </c>
      <c r="C49" s="155"/>
      <c r="D49" s="155"/>
      <c r="E49" s="155"/>
      <c r="F49" s="155"/>
      <c r="G49" s="156"/>
    </row>
    <row r="50" spans="2:7" ht="25.15" customHeight="1" x14ac:dyDescent="0.25">
      <c r="B50" s="17"/>
      <c r="D50" s="157" t="s">
        <v>177</v>
      </c>
      <c r="E50" s="157"/>
      <c r="F50" s="157"/>
      <c r="G50" s="157"/>
    </row>
    <row r="51" spans="2:7" ht="30.75" customHeight="1" x14ac:dyDescent="0.25">
      <c r="B51" s="15"/>
      <c r="D51" s="108" t="s">
        <v>187</v>
      </c>
      <c r="E51" s="108"/>
      <c r="F51" s="108"/>
      <c r="G51" s="108"/>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192</v>
      </c>
    </row>
    <row r="2" spans="1:7" s="8" customFormat="1" ht="48.75" customHeight="1" x14ac:dyDescent="0.25">
      <c r="A2" s="107" t="s">
        <v>12</v>
      </c>
      <c r="B2" s="107"/>
      <c r="C2" s="107"/>
      <c r="D2" s="107" t="s">
        <v>16</v>
      </c>
      <c r="E2" s="107"/>
      <c r="F2" s="107"/>
      <c r="G2" s="107"/>
    </row>
    <row r="3" spans="1:7" s="8" customFormat="1" ht="8.25" customHeight="1" x14ac:dyDescent="0.25">
      <c r="A3" s="108"/>
      <c r="B3" s="108"/>
      <c r="D3" s="10"/>
      <c r="E3" s="10"/>
      <c r="F3" s="10"/>
      <c r="G3" s="10"/>
    </row>
    <row r="4" spans="1:7" ht="13.9" customHeight="1" x14ac:dyDescent="0.25">
      <c r="B4" s="4"/>
    </row>
    <row r="5" spans="1:7" ht="63.75" customHeight="1" x14ac:dyDescent="0.25">
      <c r="A5" s="109" t="s">
        <v>191</v>
      </c>
      <c r="B5" s="109"/>
      <c r="C5" s="109"/>
      <c r="D5" s="109"/>
      <c r="E5" s="109"/>
      <c r="F5" s="109"/>
      <c r="G5" s="109"/>
    </row>
    <row r="6" spans="1:7" ht="12" customHeight="1" x14ac:dyDescent="0.25"/>
    <row r="7" spans="1:7" s="1" customFormat="1" ht="19.5" customHeight="1" x14ac:dyDescent="0.25">
      <c r="B7" s="110" t="s">
        <v>184</v>
      </c>
      <c r="C7" s="110"/>
      <c r="D7" s="110"/>
      <c r="E7" s="110"/>
      <c r="F7" s="110"/>
      <c r="G7" s="110"/>
    </row>
    <row r="8" spans="1:7" s="1" customFormat="1" ht="19.5" customHeight="1" x14ac:dyDescent="0.25">
      <c r="B8" s="110" t="s">
        <v>103</v>
      </c>
      <c r="C8" s="110"/>
      <c r="D8" s="110"/>
      <c r="E8" s="110"/>
      <c r="F8" s="110"/>
      <c r="G8" s="110"/>
    </row>
    <row r="9" spans="1:7" s="1" customFormat="1" ht="19.5" customHeight="1" x14ac:dyDescent="0.25">
      <c r="B9" s="110" t="s">
        <v>23</v>
      </c>
      <c r="C9" s="110"/>
      <c r="D9" s="110"/>
      <c r="E9" s="110"/>
      <c r="F9" s="110"/>
      <c r="G9" s="110"/>
    </row>
    <row r="10" spans="1:7" s="1" customFormat="1" ht="11.25" customHeight="1" x14ac:dyDescent="0.25">
      <c r="B10" s="11"/>
      <c r="C10" s="11"/>
    </row>
    <row r="11" spans="1:7" s="8" customFormat="1" ht="56.25" customHeight="1" x14ac:dyDescent="0.25">
      <c r="A11" s="12" t="s">
        <v>13</v>
      </c>
      <c r="B11" s="111" t="s">
        <v>14</v>
      </c>
      <c r="C11" s="111"/>
      <c r="D11" s="111"/>
      <c r="E11" s="12" t="s">
        <v>15</v>
      </c>
      <c r="F11" s="50" t="s">
        <v>193</v>
      </c>
      <c r="G11" s="12" t="s">
        <v>17</v>
      </c>
    </row>
    <row r="12" spans="1:7" s="18" customFormat="1" ht="16.5" customHeight="1" x14ac:dyDescent="0.25">
      <c r="A12" s="13" t="s">
        <v>27</v>
      </c>
      <c r="B12" s="112" t="s">
        <v>28</v>
      </c>
      <c r="C12" s="113"/>
      <c r="D12" s="114"/>
      <c r="E12" s="13" t="s">
        <v>29</v>
      </c>
      <c r="F12" s="13" t="s">
        <v>30</v>
      </c>
      <c r="G12" s="13" t="s">
        <v>32</v>
      </c>
    </row>
    <row r="13" spans="1:7" s="8" customFormat="1" ht="84" customHeight="1" x14ac:dyDescent="0.25">
      <c r="A13" s="12" t="s">
        <v>0</v>
      </c>
      <c r="B13" s="115" t="s">
        <v>170</v>
      </c>
      <c r="C13" s="115"/>
      <c r="D13" s="115"/>
      <c r="E13" s="22">
        <f>E14+E18+E24+E27</f>
        <v>20</v>
      </c>
      <c r="F13" s="26">
        <f>ROUND(F14+F18+F24+F27,1)</f>
        <v>20</v>
      </c>
      <c r="G13" s="12"/>
    </row>
    <row r="14" spans="1:7" s="14" customFormat="1" ht="27" customHeight="1" x14ac:dyDescent="0.25">
      <c r="A14" s="3">
        <v>1</v>
      </c>
      <c r="B14" s="161" t="s">
        <v>50</v>
      </c>
      <c r="C14" s="161"/>
      <c r="D14" s="161"/>
      <c r="E14" s="22">
        <f>5-(E15+E16+E17)</f>
        <v>5</v>
      </c>
      <c r="F14" s="26">
        <f>ROUND(5-(F15+F16+F17),1)</f>
        <v>5</v>
      </c>
      <c r="G14" s="3"/>
    </row>
    <row r="15" spans="1:7" s="14" customFormat="1" ht="101.25" customHeight="1" x14ac:dyDescent="0.25">
      <c r="A15" s="3" t="s">
        <v>33</v>
      </c>
      <c r="B15" s="104" t="s">
        <v>171</v>
      </c>
      <c r="C15" s="105"/>
      <c r="D15" s="106"/>
      <c r="E15" s="23"/>
      <c r="F15" s="19"/>
      <c r="G15" s="3"/>
    </row>
    <row r="16" spans="1:7" s="25" customFormat="1" ht="69" customHeight="1" x14ac:dyDescent="0.25">
      <c r="A16" s="3" t="s">
        <v>34</v>
      </c>
      <c r="B16" s="104" t="s">
        <v>100</v>
      </c>
      <c r="C16" s="105"/>
      <c r="D16" s="106"/>
      <c r="E16" s="23"/>
      <c r="F16" s="19"/>
      <c r="G16" s="29"/>
    </row>
    <row r="17" spans="1:7" s="25" customFormat="1" ht="92.25" customHeight="1" x14ac:dyDescent="0.25">
      <c r="A17" s="3" t="s">
        <v>35</v>
      </c>
      <c r="B17" s="104" t="s">
        <v>51</v>
      </c>
      <c r="C17" s="105"/>
      <c r="D17" s="106"/>
      <c r="E17" s="23"/>
      <c r="F17" s="19"/>
      <c r="G17" s="29"/>
    </row>
    <row r="18" spans="1:7" s="25" customFormat="1" ht="37.5" customHeight="1" x14ac:dyDescent="0.25">
      <c r="A18" s="3">
        <v>2</v>
      </c>
      <c r="B18" s="162" t="s">
        <v>104</v>
      </c>
      <c r="C18" s="163"/>
      <c r="D18" s="164"/>
      <c r="E18" s="22">
        <f>6-(E19+E20+E21+E22+E23)</f>
        <v>6</v>
      </c>
      <c r="F18" s="26">
        <f>ROUND(6-(F19+F20+F21+F22+F23),1)</f>
        <v>6</v>
      </c>
      <c r="G18" s="34"/>
    </row>
    <row r="19" spans="1:7" s="25" customFormat="1" ht="39.75" customHeight="1" x14ac:dyDescent="0.25">
      <c r="A19" s="19" t="s">
        <v>36</v>
      </c>
      <c r="B19" s="104" t="s">
        <v>54</v>
      </c>
      <c r="C19" s="105"/>
      <c r="D19" s="106"/>
      <c r="E19" s="20"/>
      <c r="F19" s="19"/>
      <c r="G19" s="29"/>
    </row>
    <row r="20" spans="1:7" s="25" customFormat="1" ht="59.25" customHeight="1" x14ac:dyDescent="0.25">
      <c r="A20" s="19" t="s">
        <v>37</v>
      </c>
      <c r="B20" s="104" t="s">
        <v>52</v>
      </c>
      <c r="C20" s="105"/>
      <c r="D20" s="106"/>
      <c r="E20" s="20"/>
      <c r="F20" s="19"/>
      <c r="G20" s="29"/>
    </row>
    <row r="21" spans="1:7" s="25" customFormat="1" ht="54.75" customHeight="1" x14ac:dyDescent="0.25">
      <c r="A21" s="3" t="s">
        <v>38</v>
      </c>
      <c r="B21" s="104" t="s">
        <v>89</v>
      </c>
      <c r="C21" s="105"/>
      <c r="D21" s="106"/>
      <c r="E21" s="23"/>
      <c r="F21" s="19"/>
      <c r="G21" s="29"/>
    </row>
    <row r="22" spans="1:7" s="25" customFormat="1" ht="70.5" customHeight="1" x14ac:dyDescent="0.25">
      <c r="A22" s="3" t="s">
        <v>39</v>
      </c>
      <c r="B22" s="104" t="s">
        <v>55</v>
      </c>
      <c r="C22" s="105"/>
      <c r="D22" s="106"/>
      <c r="E22" s="23"/>
      <c r="F22" s="19"/>
      <c r="G22" s="29"/>
    </row>
    <row r="23" spans="1:7" s="25" customFormat="1" ht="39" customHeight="1" x14ac:dyDescent="0.25">
      <c r="A23" s="3" t="s">
        <v>40</v>
      </c>
      <c r="B23" s="104" t="s">
        <v>56</v>
      </c>
      <c r="C23" s="105"/>
      <c r="D23" s="106"/>
      <c r="E23" s="23"/>
      <c r="F23" s="19"/>
      <c r="G23" s="29"/>
    </row>
    <row r="24" spans="1:7" s="14" customFormat="1" ht="42.75" customHeight="1" x14ac:dyDescent="0.25">
      <c r="A24" s="3">
        <v>3</v>
      </c>
      <c r="B24" s="162" t="s">
        <v>105</v>
      </c>
      <c r="C24" s="163"/>
      <c r="D24" s="164"/>
      <c r="E24" s="22">
        <f>4-(E25+E26)</f>
        <v>4</v>
      </c>
      <c r="F24" s="26">
        <f>ROUND(4-(F25+F26),1)</f>
        <v>4</v>
      </c>
      <c r="G24" s="3"/>
    </row>
    <row r="25" spans="1:7" s="25" customFormat="1" ht="91.5" customHeight="1" x14ac:dyDescent="0.25">
      <c r="A25" s="3" t="s">
        <v>41</v>
      </c>
      <c r="B25" s="104" t="s">
        <v>58</v>
      </c>
      <c r="C25" s="105"/>
      <c r="D25" s="106"/>
      <c r="E25" s="23"/>
      <c r="F25" s="19"/>
      <c r="G25" s="29"/>
    </row>
    <row r="26" spans="1:7" s="25" customFormat="1" ht="51" customHeight="1" x14ac:dyDescent="0.25">
      <c r="A26" s="3" t="s">
        <v>42</v>
      </c>
      <c r="B26" s="104" t="s">
        <v>96</v>
      </c>
      <c r="C26" s="105"/>
      <c r="D26" s="106"/>
      <c r="E26" s="23"/>
      <c r="F26" s="19"/>
      <c r="G26" s="29"/>
    </row>
    <row r="27" spans="1:7" s="25" customFormat="1" ht="82.5" customHeight="1" x14ac:dyDescent="0.25">
      <c r="A27" s="36">
        <v>4</v>
      </c>
      <c r="B27" s="162" t="s">
        <v>106</v>
      </c>
      <c r="C27" s="163"/>
      <c r="D27" s="164"/>
      <c r="E27" s="22">
        <f>5-(E28+E29+E30)</f>
        <v>5</v>
      </c>
      <c r="F27" s="26">
        <f>ROUND(5-(F28+F29+F30),1)</f>
        <v>5</v>
      </c>
      <c r="G27" s="34"/>
    </row>
    <row r="28" spans="1:7" s="25" customFormat="1" ht="52.5" customHeight="1" x14ac:dyDescent="0.25">
      <c r="A28" s="3" t="s">
        <v>59</v>
      </c>
      <c r="B28" s="104" t="s">
        <v>60</v>
      </c>
      <c r="C28" s="105"/>
      <c r="D28" s="106"/>
      <c r="E28" s="23"/>
      <c r="F28" s="19"/>
      <c r="G28" s="29"/>
    </row>
    <row r="29" spans="1:7" s="25" customFormat="1" ht="56.45" customHeight="1" x14ac:dyDescent="0.25">
      <c r="A29" s="3" t="s">
        <v>61</v>
      </c>
      <c r="B29" s="104" t="s">
        <v>93</v>
      </c>
      <c r="C29" s="105"/>
      <c r="D29" s="106"/>
      <c r="E29" s="23"/>
      <c r="F29" s="19"/>
      <c r="G29" s="29"/>
    </row>
    <row r="30" spans="1:7" s="25" customFormat="1" ht="59.25" customHeight="1" x14ac:dyDescent="0.25">
      <c r="A30" s="3" t="s">
        <v>62</v>
      </c>
      <c r="B30" s="104" t="s">
        <v>73</v>
      </c>
      <c r="C30" s="105"/>
      <c r="D30" s="106"/>
      <c r="E30" s="23"/>
      <c r="F30" s="19"/>
      <c r="G30" s="29"/>
    </row>
    <row r="31" spans="1:7" s="8" customFormat="1" ht="27.75" customHeight="1" x14ac:dyDescent="0.25">
      <c r="A31" s="12" t="s">
        <v>1</v>
      </c>
      <c r="B31" s="119" t="s">
        <v>18</v>
      </c>
      <c r="C31" s="120"/>
      <c r="D31" s="121"/>
      <c r="E31" s="22">
        <f>E32+E34+E36</f>
        <v>20</v>
      </c>
      <c r="F31" s="26">
        <f>ROUND(F32+F34+F36,1)</f>
        <v>0</v>
      </c>
      <c r="G31" s="12"/>
    </row>
    <row r="32" spans="1:7" s="14" customFormat="1" ht="51.75" customHeight="1" x14ac:dyDescent="0.25">
      <c r="A32" s="3">
        <v>5</v>
      </c>
      <c r="B32" s="161" t="s">
        <v>107</v>
      </c>
      <c r="C32" s="161"/>
      <c r="D32" s="161"/>
      <c r="E32" s="22">
        <v>7</v>
      </c>
      <c r="F32" s="26">
        <f>IF(F33&gt;7,"7",F33)</f>
        <v>0</v>
      </c>
      <c r="G32" s="3"/>
    </row>
    <row r="33" spans="1:7" s="14" customFormat="1" ht="39" customHeight="1" x14ac:dyDescent="0.25">
      <c r="A33" s="3"/>
      <c r="B33" s="123" t="s">
        <v>132</v>
      </c>
      <c r="C33" s="124"/>
      <c r="D33" s="125"/>
      <c r="E33" s="22"/>
      <c r="F33" s="31"/>
      <c r="G33" s="3"/>
    </row>
    <row r="34" spans="1:7" s="14" customFormat="1" ht="37.5" customHeight="1" x14ac:dyDescent="0.25">
      <c r="A34" s="3">
        <v>6</v>
      </c>
      <c r="B34" s="162" t="s">
        <v>108</v>
      </c>
      <c r="C34" s="163"/>
      <c r="D34" s="164"/>
      <c r="E34" s="22">
        <v>7</v>
      </c>
      <c r="F34" s="26">
        <f>IF(F35&gt;7,"7",F35)</f>
        <v>0</v>
      </c>
      <c r="G34" s="3"/>
    </row>
    <row r="35" spans="1:7" s="14" customFormat="1" ht="54" customHeight="1" x14ac:dyDescent="0.25">
      <c r="A35" s="3"/>
      <c r="B35" s="104" t="s">
        <v>131</v>
      </c>
      <c r="C35" s="105"/>
      <c r="D35" s="106"/>
      <c r="E35" s="22"/>
      <c r="F35" s="31"/>
      <c r="G35" s="3"/>
    </row>
    <row r="36" spans="1:7" s="14" customFormat="1" ht="38.25" customHeight="1" x14ac:dyDescent="0.25">
      <c r="A36" s="3">
        <v>7</v>
      </c>
      <c r="B36" s="162" t="s">
        <v>76</v>
      </c>
      <c r="C36" s="163"/>
      <c r="D36" s="164"/>
      <c r="E36" s="22">
        <v>6</v>
      </c>
      <c r="F36" s="26">
        <f>IF(F37&gt;6,"6",F37)</f>
        <v>0</v>
      </c>
      <c r="G36" s="3"/>
    </row>
    <row r="37" spans="1:7" s="14" customFormat="1" ht="66" customHeight="1" x14ac:dyDescent="0.25">
      <c r="A37" s="3"/>
      <c r="B37" s="104" t="s">
        <v>130</v>
      </c>
      <c r="C37" s="105"/>
      <c r="D37" s="106"/>
      <c r="E37" s="22"/>
      <c r="F37" s="31"/>
      <c r="G37" s="3"/>
    </row>
    <row r="38" spans="1:7" s="8" customFormat="1" ht="34.5" customHeight="1" x14ac:dyDescent="0.25">
      <c r="A38" s="12"/>
      <c r="B38" s="133" t="s">
        <v>4</v>
      </c>
      <c r="C38" s="134"/>
      <c r="D38" s="135"/>
      <c r="E38" s="24">
        <f>E13+E31</f>
        <v>40</v>
      </c>
      <c r="F38" s="55">
        <f>F13+F31</f>
        <v>20</v>
      </c>
      <c r="G38" s="12"/>
    </row>
    <row r="40" spans="1:7" ht="25.15" customHeight="1" x14ac:dyDescent="0.25">
      <c r="B40" s="144" t="s">
        <v>180</v>
      </c>
      <c r="C40" s="144"/>
      <c r="D40" s="144"/>
      <c r="E40" s="144"/>
      <c r="F40" s="144"/>
      <c r="G40" s="144"/>
    </row>
    <row r="41" spans="1:7" ht="106.9" customHeight="1" x14ac:dyDescent="0.25">
      <c r="B41" s="154" t="s">
        <v>26</v>
      </c>
      <c r="C41" s="155"/>
      <c r="D41" s="155"/>
      <c r="E41" s="155"/>
      <c r="F41" s="155"/>
      <c r="G41" s="156"/>
    </row>
    <row r="42" spans="1:7" ht="25.15" customHeight="1" x14ac:dyDescent="0.25">
      <c r="B42" s="17"/>
      <c r="D42" s="157" t="s">
        <v>155</v>
      </c>
      <c r="E42" s="157"/>
      <c r="F42" s="157"/>
      <c r="G42" s="157"/>
    </row>
    <row r="43" spans="1:7" ht="32.25" customHeight="1" x14ac:dyDescent="0.25">
      <c r="B43" s="15"/>
      <c r="D43" s="108" t="s">
        <v>187</v>
      </c>
      <c r="E43" s="108"/>
      <c r="F43" s="108"/>
      <c r="G43" s="108"/>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4" customWidth="1"/>
    <col min="2" max="2" width="17.140625" style="5" customWidth="1"/>
    <col min="3" max="3" width="9.140625" style="4" customWidth="1"/>
    <col min="4" max="4" width="13.7109375" style="4" customWidth="1"/>
    <col min="5" max="5" width="10.85546875" style="4" customWidth="1"/>
    <col min="6" max="6" width="8.5703125" style="4" customWidth="1"/>
    <col min="7" max="8" width="8.140625" style="4" customWidth="1"/>
    <col min="9" max="9" width="8.85546875" style="4" customWidth="1"/>
    <col min="10" max="12" width="6" style="4" customWidth="1"/>
    <col min="13" max="13" width="7.5703125" style="4" customWidth="1"/>
    <col min="14" max="14" width="7" style="4" customWidth="1"/>
    <col min="15" max="15" width="10.85546875" style="4" customWidth="1"/>
    <col min="16" max="16" width="9" style="4" customWidth="1"/>
    <col min="17" max="17" width="9.140625" style="4" customWidth="1"/>
    <col min="18" max="18" width="8" style="4" customWidth="1"/>
    <col min="19" max="19" width="9" style="4" customWidth="1"/>
    <col min="20" max="21" width="14.5703125" style="4" customWidth="1"/>
    <col min="22" max="16384" width="9.140625" style="4"/>
  </cols>
  <sheetData>
    <row r="1" spans="1:21" x14ac:dyDescent="0.25">
      <c r="T1" s="60"/>
    </row>
    <row r="2" spans="1:21" s="8" customFormat="1" ht="48.75" customHeight="1" x14ac:dyDescent="0.25">
      <c r="A2" s="108" t="s">
        <v>194</v>
      </c>
      <c r="B2" s="108"/>
      <c r="C2" s="108"/>
      <c r="D2" s="108"/>
      <c r="M2" s="61"/>
      <c r="N2" s="61"/>
      <c r="O2" s="108" t="s">
        <v>16</v>
      </c>
      <c r="P2" s="108"/>
      <c r="Q2" s="108"/>
      <c r="R2" s="108"/>
      <c r="S2" s="108"/>
      <c r="T2" s="108"/>
    </row>
    <row r="3" spans="1:21" ht="14.25" customHeight="1" x14ac:dyDescent="0.25"/>
    <row r="4" spans="1:21" ht="58.5" customHeight="1" x14ac:dyDescent="0.25">
      <c r="A4" s="109" t="s">
        <v>229</v>
      </c>
      <c r="B4" s="109"/>
      <c r="C4" s="109"/>
      <c r="D4" s="109"/>
      <c r="E4" s="109"/>
      <c r="F4" s="109"/>
      <c r="G4" s="109"/>
      <c r="H4" s="109"/>
      <c r="I4" s="109"/>
      <c r="J4" s="109"/>
      <c r="K4" s="109"/>
      <c r="L4" s="109"/>
      <c r="M4" s="109"/>
      <c r="N4" s="109"/>
      <c r="O4" s="109"/>
      <c r="P4" s="109"/>
      <c r="Q4" s="109"/>
      <c r="R4" s="109"/>
      <c r="S4" s="109"/>
      <c r="T4" s="109"/>
    </row>
    <row r="5" spans="1:21" ht="16.5" x14ac:dyDescent="0.25">
      <c r="A5" s="181"/>
      <c r="B5" s="181"/>
      <c r="C5" s="181"/>
      <c r="D5" s="181"/>
      <c r="E5" s="181"/>
      <c r="F5" s="181"/>
      <c r="G5" s="181"/>
      <c r="H5" s="181"/>
      <c r="I5" s="181"/>
      <c r="J5" s="181"/>
      <c r="K5" s="181"/>
      <c r="L5" s="181"/>
      <c r="M5" s="181"/>
      <c r="N5" s="181"/>
      <c r="O5" s="181"/>
      <c r="P5" s="181"/>
      <c r="Q5" s="181"/>
      <c r="R5" s="181"/>
      <c r="S5" s="181"/>
      <c r="T5" s="181"/>
    </row>
    <row r="6" spans="1:21" ht="6.75" customHeight="1" x14ac:dyDescent="0.25"/>
    <row r="7" spans="1:21" s="8" customFormat="1" ht="34.5" customHeight="1" x14ac:dyDescent="0.25">
      <c r="A7" s="182" t="s">
        <v>13</v>
      </c>
      <c r="B7" s="185" t="s">
        <v>195</v>
      </c>
      <c r="C7" s="186"/>
      <c r="D7" s="182" t="s">
        <v>196</v>
      </c>
      <c r="E7" s="182" t="s">
        <v>197</v>
      </c>
      <c r="F7" s="133" t="s">
        <v>198</v>
      </c>
      <c r="G7" s="134"/>
      <c r="H7" s="134"/>
      <c r="I7" s="134"/>
      <c r="J7" s="134"/>
      <c r="K7" s="134"/>
      <c r="L7" s="134"/>
      <c r="M7" s="134"/>
      <c r="N7" s="134"/>
      <c r="O7" s="135"/>
      <c r="P7" s="191" t="s">
        <v>199</v>
      </c>
      <c r="Q7" s="192"/>
      <c r="R7" s="192"/>
      <c r="S7" s="192"/>
      <c r="T7" s="193"/>
      <c r="U7" s="182" t="s">
        <v>17</v>
      </c>
    </row>
    <row r="8" spans="1:21" s="8" customFormat="1" ht="39" customHeight="1" x14ac:dyDescent="0.25">
      <c r="A8" s="183"/>
      <c r="B8" s="187"/>
      <c r="C8" s="188"/>
      <c r="D8" s="183"/>
      <c r="E8" s="183"/>
      <c r="F8" s="182" t="s">
        <v>200</v>
      </c>
      <c r="G8" s="111" t="s">
        <v>201</v>
      </c>
      <c r="H8" s="111"/>
      <c r="I8" s="111"/>
      <c r="J8" s="111" t="s">
        <v>230</v>
      </c>
      <c r="K8" s="111"/>
      <c r="L8" s="111"/>
      <c r="M8" s="182" t="s">
        <v>211</v>
      </c>
      <c r="N8" s="182" t="s">
        <v>212</v>
      </c>
      <c r="O8" s="182" t="s">
        <v>202</v>
      </c>
      <c r="P8" s="182" t="s">
        <v>203</v>
      </c>
      <c r="Q8" s="182" t="s">
        <v>204</v>
      </c>
      <c r="R8" s="182" t="s">
        <v>205</v>
      </c>
      <c r="S8" s="182" t="s">
        <v>206</v>
      </c>
      <c r="T8" s="182" t="s">
        <v>222</v>
      </c>
      <c r="U8" s="183"/>
    </row>
    <row r="9" spans="1:21" s="8" customFormat="1" ht="65.25" customHeight="1" x14ac:dyDescent="0.25">
      <c r="A9" s="184"/>
      <c r="B9" s="189"/>
      <c r="C9" s="190"/>
      <c r="D9" s="184"/>
      <c r="E9" s="184"/>
      <c r="F9" s="184"/>
      <c r="G9" s="12" t="s">
        <v>218</v>
      </c>
      <c r="H9" s="12" t="s">
        <v>219</v>
      </c>
      <c r="I9" s="12" t="s">
        <v>220</v>
      </c>
      <c r="J9" s="12" t="s">
        <v>231</v>
      </c>
      <c r="K9" s="12" t="s">
        <v>232</v>
      </c>
      <c r="L9" s="12" t="s">
        <v>233</v>
      </c>
      <c r="M9" s="184"/>
      <c r="N9" s="184"/>
      <c r="O9" s="184"/>
      <c r="P9" s="184"/>
      <c r="Q9" s="184"/>
      <c r="R9" s="184"/>
      <c r="S9" s="184"/>
      <c r="T9" s="184"/>
      <c r="U9" s="184"/>
    </row>
    <row r="10" spans="1:21" s="8" customFormat="1" ht="39" customHeight="1" x14ac:dyDescent="0.25">
      <c r="A10" s="97">
        <v>-1</v>
      </c>
      <c r="B10" s="194">
        <f>A10-1</f>
        <v>-2</v>
      </c>
      <c r="C10" s="195"/>
      <c r="D10" s="98">
        <f>B10-1</f>
        <v>-3</v>
      </c>
      <c r="E10" s="98">
        <f t="shared" ref="E10:N10" si="0">D10-1</f>
        <v>-4</v>
      </c>
      <c r="F10" s="98">
        <f t="shared" si="0"/>
        <v>-5</v>
      </c>
      <c r="G10" s="98">
        <f t="shared" si="0"/>
        <v>-6</v>
      </c>
      <c r="H10" s="98">
        <f t="shared" si="0"/>
        <v>-7</v>
      </c>
      <c r="I10" s="98">
        <f t="shared" si="0"/>
        <v>-8</v>
      </c>
      <c r="J10" s="98">
        <f t="shared" si="0"/>
        <v>-9</v>
      </c>
      <c r="K10" s="98">
        <f t="shared" si="0"/>
        <v>-10</v>
      </c>
      <c r="L10" s="98">
        <f t="shared" si="0"/>
        <v>-11</v>
      </c>
      <c r="M10" s="98">
        <f t="shared" si="0"/>
        <v>-12</v>
      </c>
      <c r="N10" s="98">
        <f t="shared" si="0"/>
        <v>-13</v>
      </c>
      <c r="O10" s="96" t="s">
        <v>221</v>
      </c>
      <c r="P10" s="98">
        <v>-15</v>
      </c>
      <c r="Q10" s="98">
        <f>P10-1</f>
        <v>-16</v>
      </c>
      <c r="R10" s="98">
        <f>Q10-1</f>
        <v>-17</v>
      </c>
      <c r="S10" s="98">
        <f>R10-1</f>
        <v>-18</v>
      </c>
      <c r="T10" s="98">
        <f>S10-1</f>
        <v>-19</v>
      </c>
      <c r="U10" s="99"/>
    </row>
    <row r="11" spans="1:21" s="8" customFormat="1" ht="18.75" customHeight="1" x14ac:dyDescent="0.25">
      <c r="A11" s="80" t="s">
        <v>0</v>
      </c>
      <c r="B11" s="81" t="s">
        <v>207</v>
      </c>
      <c r="C11" s="82"/>
      <c r="D11" s="83"/>
      <c r="E11" s="84"/>
      <c r="F11" s="84"/>
      <c r="G11" s="84"/>
      <c r="H11" s="84"/>
      <c r="I11" s="84"/>
      <c r="J11" s="84"/>
      <c r="K11" s="84"/>
      <c r="L11" s="84"/>
      <c r="M11" s="84"/>
      <c r="N11" s="84"/>
      <c r="O11" s="84"/>
      <c r="P11" s="85"/>
      <c r="Q11" s="85"/>
      <c r="R11" s="85"/>
      <c r="S11" s="85"/>
      <c r="T11" s="85"/>
      <c r="U11" s="86"/>
    </row>
    <row r="12" spans="1:21" s="8" customFormat="1" ht="23.45" customHeight="1" x14ac:dyDescent="0.25">
      <c r="A12" s="63">
        <v>1</v>
      </c>
      <c r="B12" s="64" t="s">
        <v>208</v>
      </c>
      <c r="C12" s="65" t="s">
        <v>209</v>
      </c>
      <c r="D12" s="66"/>
      <c r="E12" s="67"/>
      <c r="F12" s="67"/>
      <c r="G12" s="67"/>
      <c r="H12" s="67"/>
      <c r="I12" s="67"/>
      <c r="J12" s="67"/>
      <c r="K12" s="67"/>
      <c r="L12" s="67"/>
      <c r="M12" s="67"/>
      <c r="N12" s="67"/>
      <c r="O12" s="68">
        <f t="shared" ref="O12:O17" si="1">ROUND(F12+G12+H12+I12+M12-N12,1)</f>
        <v>0</v>
      </c>
      <c r="P12" s="69" t="str">
        <f>IF(AND($O12&gt;=90,$O12&lt;=100),"X",IF($O12&lt;90,"",""))</f>
        <v/>
      </c>
      <c r="Q12" s="69" t="str">
        <f>IF(AND($O12&gt;=75,$O12&lt;90),"X",IF($O12&lt;75,"",""))</f>
        <v/>
      </c>
      <c r="R12" s="69" t="str">
        <f>IF(AND($O12&gt;=50,$O12&lt;75),"X",IF($O12&lt;50,"",""))</f>
        <v/>
      </c>
      <c r="S12" s="69" t="str">
        <f t="shared" ref="S12:S17" si="2">IF($O12&lt;50,"X","")</f>
        <v>X</v>
      </c>
      <c r="T12" s="62"/>
      <c r="U12" s="12"/>
    </row>
    <row r="13" spans="1:21" s="14" customFormat="1" ht="23.45" customHeight="1" x14ac:dyDescent="0.25">
      <c r="A13" s="63">
        <v>2</v>
      </c>
      <c r="B13" s="64"/>
      <c r="C13" s="65"/>
      <c r="D13" s="66"/>
      <c r="E13" s="67"/>
      <c r="F13" s="67"/>
      <c r="G13" s="67"/>
      <c r="H13" s="67"/>
      <c r="I13" s="67"/>
      <c r="J13" s="67"/>
      <c r="K13" s="67"/>
      <c r="L13" s="67"/>
      <c r="M13" s="67"/>
      <c r="N13" s="67"/>
      <c r="O13" s="68">
        <f t="shared" si="1"/>
        <v>0</v>
      </c>
      <c r="P13" s="69" t="str">
        <f>IF(AND($O13&gt;=90,$O13&lt;=100),"X",IF($O13&lt;90,"",""))</f>
        <v/>
      </c>
      <c r="Q13" s="69" t="str">
        <f>IF(AND($O13&gt;=75,$O13&lt;90),"X",IF($O13&lt;75,"",""))</f>
        <v/>
      </c>
      <c r="R13" s="69" t="str">
        <f>IF(AND($O13&gt;=50,$O13&lt;75),"X",IF($O13&lt;50,"",""))</f>
        <v/>
      </c>
      <c r="S13" s="69" t="str">
        <f t="shared" si="2"/>
        <v>X</v>
      </c>
      <c r="T13" s="62"/>
      <c r="U13" s="3"/>
    </row>
    <row r="14" spans="1:21" s="14" customFormat="1" ht="23.45" customHeight="1" x14ac:dyDescent="0.25">
      <c r="A14" s="63">
        <v>3</v>
      </c>
      <c r="B14" s="64"/>
      <c r="C14" s="65"/>
      <c r="D14" s="66"/>
      <c r="E14" s="67"/>
      <c r="F14" s="67"/>
      <c r="G14" s="67"/>
      <c r="H14" s="67"/>
      <c r="I14" s="67"/>
      <c r="J14" s="67"/>
      <c r="K14" s="67"/>
      <c r="L14" s="67"/>
      <c r="M14" s="67"/>
      <c r="N14" s="67"/>
      <c r="O14" s="68">
        <f t="shared" si="1"/>
        <v>0</v>
      </c>
      <c r="P14" s="69" t="str">
        <f>IF(AND($O14&gt;=90,$O14&lt;=100),"X",IF($O14&lt;90,"",""))</f>
        <v/>
      </c>
      <c r="Q14" s="69" t="str">
        <f>IF(AND($O14&gt;=75,$O14&lt;90),"X",IF($O14&lt;75,"",""))</f>
        <v/>
      </c>
      <c r="R14" s="69" t="str">
        <f>IF(AND($O14&gt;=50,$O14&lt;75),"X",IF($O14&lt;50,"",""))</f>
        <v/>
      </c>
      <c r="S14" s="69" t="str">
        <f t="shared" si="2"/>
        <v>X</v>
      </c>
      <c r="T14" s="62"/>
      <c r="U14" s="3"/>
    </row>
    <row r="15" spans="1:21" s="8" customFormat="1" ht="23.45" customHeight="1" x14ac:dyDescent="0.25">
      <c r="A15" s="63">
        <v>4</v>
      </c>
      <c r="B15" s="64"/>
      <c r="C15" s="65"/>
      <c r="D15" s="66"/>
      <c r="E15" s="67"/>
      <c r="F15" s="67"/>
      <c r="G15" s="67"/>
      <c r="H15" s="67"/>
      <c r="I15" s="67"/>
      <c r="J15" s="67"/>
      <c r="K15" s="67"/>
      <c r="L15" s="67"/>
      <c r="M15" s="67"/>
      <c r="N15" s="67"/>
      <c r="O15" s="68">
        <f t="shared" si="1"/>
        <v>0</v>
      </c>
      <c r="P15" s="69" t="str">
        <f>IF(AND($O15&gt;=90,$O15&lt;=100),"X",IF($O15&lt;90,"",""))</f>
        <v/>
      </c>
      <c r="Q15" s="69" t="str">
        <f>IF(AND($O15&gt;=75,$O15&lt;90),"X",IF($O15&lt;75,"",""))</f>
        <v/>
      </c>
      <c r="R15" s="69" t="str">
        <f>IF(AND($O15&gt;=50,$O15&lt;75),"X",IF($O15&lt;50,"",""))</f>
        <v/>
      </c>
      <c r="S15" s="69" t="str">
        <f t="shared" si="2"/>
        <v>X</v>
      </c>
      <c r="T15" s="62"/>
      <c r="U15" s="12"/>
    </row>
    <row r="16" spans="1:21" s="8" customFormat="1" ht="23.45" customHeight="1" x14ac:dyDescent="0.25">
      <c r="A16" s="63">
        <v>5</v>
      </c>
      <c r="B16" s="64"/>
      <c r="C16" s="65"/>
      <c r="D16" s="66"/>
      <c r="E16" s="67"/>
      <c r="F16" s="67"/>
      <c r="G16" s="67"/>
      <c r="H16" s="67"/>
      <c r="I16" s="67"/>
      <c r="J16" s="67"/>
      <c r="K16" s="67"/>
      <c r="L16" s="67"/>
      <c r="M16" s="67"/>
      <c r="N16" s="67"/>
      <c r="O16" s="68">
        <f t="shared" si="1"/>
        <v>0</v>
      </c>
      <c r="P16" s="69"/>
      <c r="Q16" s="69"/>
      <c r="R16" s="69"/>
      <c r="S16" s="69" t="str">
        <f t="shared" si="2"/>
        <v>X</v>
      </c>
      <c r="T16" s="62"/>
      <c r="U16" s="12"/>
    </row>
    <row r="17" spans="1:21" s="25" customFormat="1" ht="23.45" customHeight="1" x14ac:dyDescent="0.25">
      <c r="A17" s="63">
        <v>6</v>
      </c>
      <c r="B17" s="64"/>
      <c r="C17" s="65"/>
      <c r="D17" s="66"/>
      <c r="E17" s="67"/>
      <c r="F17" s="67"/>
      <c r="G17" s="67"/>
      <c r="H17" s="67"/>
      <c r="I17" s="67"/>
      <c r="J17" s="67"/>
      <c r="K17" s="67"/>
      <c r="L17" s="67"/>
      <c r="M17" s="67"/>
      <c r="N17" s="67"/>
      <c r="O17" s="68">
        <f t="shared" si="1"/>
        <v>0</v>
      </c>
      <c r="P17" s="69" t="str">
        <f>IF(AND($O17&gt;=90,$O17&lt;=100),"X",IF($O17&lt;90,"",""))</f>
        <v/>
      </c>
      <c r="Q17" s="69" t="str">
        <f>IF(AND($O17&gt;=75,$O17&lt;90),"X",IF($O17&lt;75,"",""))</f>
        <v/>
      </c>
      <c r="R17" s="69" t="str">
        <f>IF(AND($O17&gt;=50,$O17&lt;75),"X",IF($O17&lt;50,"",""))</f>
        <v/>
      </c>
      <c r="S17" s="69" t="str">
        <f t="shared" si="2"/>
        <v>X</v>
      </c>
      <c r="T17" s="70"/>
      <c r="U17" s="29"/>
    </row>
    <row r="18" spans="1:21" s="25" customFormat="1" ht="23.45" customHeight="1" x14ac:dyDescent="0.25">
      <c r="A18" s="87" t="s">
        <v>1</v>
      </c>
      <c r="B18" s="88" t="s">
        <v>213</v>
      </c>
      <c r="C18" s="89"/>
      <c r="D18" s="90"/>
      <c r="E18" s="91"/>
      <c r="F18" s="91"/>
      <c r="G18" s="91"/>
      <c r="H18" s="91"/>
      <c r="I18" s="91"/>
      <c r="J18" s="91"/>
      <c r="K18" s="91"/>
      <c r="L18" s="91"/>
      <c r="M18" s="91"/>
      <c r="N18" s="91"/>
      <c r="O18" s="91"/>
      <c r="P18" s="80"/>
      <c r="Q18" s="92"/>
      <c r="R18" s="92"/>
      <c r="S18" s="92"/>
      <c r="T18" s="92"/>
      <c r="U18" s="93"/>
    </row>
    <row r="19" spans="1:21" s="25" customFormat="1" ht="23.45" customHeight="1" x14ac:dyDescent="0.25">
      <c r="A19" s="87" t="s">
        <v>214</v>
      </c>
      <c r="B19" s="88" t="s">
        <v>217</v>
      </c>
      <c r="C19" s="94"/>
      <c r="D19" s="95"/>
      <c r="E19" s="91"/>
      <c r="F19" s="91"/>
      <c r="G19" s="91"/>
      <c r="H19" s="91"/>
      <c r="I19" s="91"/>
      <c r="J19" s="91"/>
      <c r="K19" s="91"/>
      <c r="L19" s="91"/>
      <c r="M19" s="91"/>
      <c r="N19" s="91"/>
      <c r="O19" s="91"/>
      <c r="P19" s="80"/>
      <c r="Q19" s="92"/>
      <c r="R19" s="92"/>
      <c r="S19" s="92"/>
      <c r="T19" s="92"/>
      <c r="U19" s="93"/>
    </row>
    <row r="20" spans="1:21" s="25" customFormat="1" ht="23.45" customHeight="1" x14ac:dyDescent="0.25">
      <c r="A20" s="63">
        <v>1</v>
      </c>
      <c r="B20" s="73"/>
      <c r="C20" s="65"/>
      <c r="D20" s="66"/>
      <c r="E20" s="71"/>
      <c r="F20" s="71"/>
      <c r="G20" s="71"/>
      <c r="H20" s="71"/>
      <c r="I20" s="71"/>
      <c r="J20" s="71"/>
      <c r="K20" s="71"/>
      <c r="L20" s="71"/>
      <c r="M20" s="71"/>
      <c r="N20" s="71"/>
      <c r="O20" s="68">
        <f>ROUND(F20+G20+H20+I20+M20-N20,1)</f>
        <v>0</v>
      </c>
      <c r="P20" s="69" t="str">
        <f>IF(AND($O20&gt;=90,$O20&lt;=100),"X",IF($O20&lt;90,"",""))</f>
        <v/>
      </c>
      <c r="Q20" s="69" t="str">
        <f>IF(AND($O20&gt;=75,$O20&lt;90),"X",IF($O20&lt;75,"",""))</f>
        <v/>
      </c>
      <c r="R20" s="69" t="str">
        <f>IF(AND($O20&gt;=50,$O20&lt;75),"X",IF($O20&lt;50,"",""))</f>
        <v/>
      </c>
      <c r="S20" s="69" t="str">
        <f>IF($O20&lt;50,"X","")</f>
        <v>X</v>
      </c>
      <c r="T20" s="72"/>
      <c r="U20" s="29"/>
    </row>
    <row r="21" spans="1:21" s="25" customFormat="1" ht="23.45" customHeight="1" x14ac:dyDescent="0.25">
      <c r="A21" s="63">
        <v>2</v>
      </c>
      <c r="B21" s="73"/>
      <c r="C21" s="65"/>
      <c r="D21" s="66"/>
      <c r="E21" s="71"/>
      <c r="F21" s="71"/>
      <c r="G21" s="71"/>
      <c r="H21" s="71"/>
      <c r="I21" s="71"/>
      <c r="J21" s="71"/>
      <c r="K21" s="71"/>
      <c r="L21" s="71"/>
      <c r="M21" s="71"/>
      <c r="N21" s="71"/>
      <c r="O21" s="68">
        <f>ROUND(F21+G21+H21+I21+M21-N21,1)</f>
        <v>0</v>
      </c>
      <c r="P21" s="69" t="str">
        <f>IF(AND($O21&gt;=90,$O21&lt;=100),"X",IF($O21&lt;90,"",""))</f>
        <v/>
      </c>
      <c r="Q21" s="69" t="str">
        <f>IF(AND($O21&gt;=75,$O21&lt;90),"X",IF($O21&lt;75,"",""))</f>
        <v/>
      </c>
      <c r="R21" s="69" t="str">
        <f>IF(AND($O21&gt;=50,$O21&lt;75),"X",IF($O21&lt;50,"",""))</f>
        <v/>
      </c>
      <c r="S21" s="69" t="str">
        <f>IF($O21&lt;50,"X","")</f>
        <v>X</v>
      </c>
      <c r="T21" s="72"/>
      <c r="U21" s="29"/>
    </row>
    <row r="22" spans="1:21" s="25" customFormat="1" ht="23.45" customHeight="1" x14ac:dyDescent="0.25">
      <c r="A22" s="87" t="s">
        <v>215</v>
      </c>
      <c r="B22" s="88" t="s">
        <v>216</v>
      </c>
      <c r="C22" s="94"/>
      <c r="D22" s="95"/>
      <c r="E22" s="91"/>
      <c r="F22" s="91"/>
      <c r="G22" s="91"/>
      <c r="H22" s="91"/>
      <c r="I22" s="91"/>
      <c r="J22" s="91"/>
      <c r="K22" s="91"/>
      <c r="L22" s="91"/>
      <c r="M22" s="91"/>
      <c r="N22" s="91"/>
      <c r="O22" s="91"/>
      <c r="P22" s="80"/>
      <c r="Q22" s="92"/>
      <c r="R22" s="92"/>
      <c r="S22" s="92"/>
      <c r="T22" s="92"/>
      <c r="U22" s="93"/>
    </row>
    <row r="23" spans="1:21" s="25" customFormat="1" ht="23.45" customHeight="1" x14ac:dyDescent="0.25">
      <c r="A23" s="63">
        <v>1</v>
      </c>
      <c r="B23" s="73"/>
      <c r="C23" s="65"/>
      <c r="D23" s="66"/>
      <c r="E23" s="71"/>
      <c r="F23" s="71"/>
      <c r="G23" s="71"/>
      <c r="H23" s="71"/>
      <c r="I23" s="71"/>
      <c r="J23" s="71"/>
      <c r="K23" s="71"/>
      <c r="L23" s="71"/>
      <c r="M23" s="71"/>
      <c r="N23" s="71"/>
      <c r="O23" s="68">
        <f>ROUND(F23+G23+H23+I23+M23-N23,1)</f>
        <v>0</v>
      </c>
      <c r="P23" s="69" t="str">
        <f>IF(AND($O23&gt;=90,$O23&lt;=100),"X",IF($O23&lt;90,"",""))</f>
        <v/>
      </c>
      <c r="Q23" s="69" t="str">
        <f>IF(AND($O23&gt;=75,$O23&lt;90),"X",IF($O23&lt;75,"",""))</f>
        <v/>
      </c>
      <c r="R23" s="69" t="str">
        <f>IF(AND($O23&gt;=50,$O23&lt;75),"X",IF($O23&lt;50,"",""))</f>
        <v/>
      </c>
      <c r="S23" s="69" t="str">
        <f>IF($O23&lt;50,"X","")</f>
        <v>X</v>
      </c>
      <c r="T23" s="72"/>
      <c r="U23" s="29"/>
    </row>
    <row r="24" spans="1:21" s="25" customFormat="1" ht="23.45" customHeight="1" x14ac:dyDescent="0.25">
      <c r="A24" s="63">
        <v>2</v>
      </c>
      <c r="B24" s="196"/>
      <c r="C24" s="197"/>
      <c r="D24" s="66"/>
      <c r="E24" s="71"/>
      <c r="F24" s="71"/>
      <c r="G24" s="71"/>
      <c r="H24" s="71"/>
      <c r="I24" s="71"/>
      <c r="J24" s="71"/>
      <c r="K24" s="71"/>
      <c r="L24" s="71"/>
      <c r="M24" s="71"/>
      <c r="N24" s="71"/>
      <c r="O24" s="68">
        <f>ROUND(F24+G24+H24+I24+M24-N24,1)</f>
        <v>0</v>
      </c>
      <c r="P24" s="69" t="str">
        <f>IF(AND($O24&gt;=90,$O24&lt;=100),"X",IF($O24&lt;90,"",""))</f>
        <v/>
      </c>
      <c r="Q24" s="69" t="str">
        <f>IF(AND($O24&gt;=75,$O24&lt;90),"X",IF($O24&lt;75,"",""))</f>
        <v/>
      </c>
      <c r="R24" s="69" t="str">
        <f>IF(AND($O24&gt;=50,$O24&lt;75),"X",IF($O24&lt;50,"",""))</f>
        <v/>
      </c>
      <c r="S24" s="69" t="str">
        <f>IF($O24&lt;50,"X","")</f>
        <v>X</v>
      </c>
      <c r="T24" s="72"/>
      <c r="U24" s="29"/>
    </row>
    <row r="25" spans="1:21" s="25" customFormat="1" ht="23.45" customHeight="1" x14ac:dyDescent="0.25">
      <c r="A25" s="74"/>
      <c r="B25" s="75"/>
      <c r="C25" s="75"/>
      <c r="D25" s="76"/>
      <c r="E25" s="77"/>
      <c r="F25" s="77"/>
      <c r="G25" s="77"/>
      <c r="H25" s="77"/>
      <c r="I25" s="77"/>
      <c r="J25" s="77"/>
      <c r="K25" s="77"/>
      <c r="L25" s="77"/>
      <c r="M25" s="77"/>
      <c r="N25" s="77"/>
      <c r="O25" s="77"/>
      <c r="P25" s="78"/>
      <c r="Q25" s="79"/>
      <c r="R25" s="79"/>
      <c r="S25" s="79"/>
      <c r="T25" s="79"/>
    </row>
    <row r="26" spans="1:21" s="6" customFormat="1" ht="21" customHeight="1" x14ac:dyDescent="0.25">
      <c r="B26" s="17"/>
      <c r="P26" s="136" t="s">
        <v>210</v>
      </c>
      <c r="Q26" s="136"/>
      <c r="R26" s="136"/>
      <c r="S26" s="136"/>
      <c r="T26" s="136"/>
    </row>
    <row r="27" spans="1:21" s="8" customFormat="1" ht="43.5" customHeight="1" x14ac:dyDescent="0.25">
      <c r="B27" s="61"/>
      <c r="C27" s="61"/>
      <c r="P27" s="108" t="s">
        <v>187</v>
      </c>
      <c r="Q27" s="108"/>
      <c r="R27" s="108"/>
      <c r="S27" s="108"/>
      <c r="T27" s="108"/>
    </row>
    <row r="28" spans="1:21" x14ac:dyDescent="0.25">
      <c r="D28" s="6"/>
      <c r="E28" s="6"/>
      <c r="F28" s="6"/>
      <c r="G28" s="6"/>
      <c r="H28" s="6"/>
      <c r="I28" s="6"/>
      <c r="J28" s="6"/>
      <c r="K28" s="6"/>
      <c r="L28" s="6"/>
      <c r="M28" s="6"/>
      <c r="N28" s="6"/>
      <c r="O28" s="6"/>
      <c r="P28" s="6"/>
      <c r="Q28" s="6"/>
      <c r="R28" s="6"/>
      <c r="S28" s="6"/>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My Tram Le</cp:lastModifiedBy>
  <cp:lastPrinted>2025-11-17T01:49:20Z</cp:lastPrinted>
  <dcterms:created xsi:type="dcterms:W3CDTF">2018-08-07T00:58:29Z</dcterms:created>
  <dcterms:modified xsi:type="dcterms:W3CDTF">2025-11-23T07:07:21Z</dcterms:modified>
</cp:coreProperties>
</file>