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HU HUYNH\01. NGÂN HÀNG\NĂM 2025\05. PHU TROI- NCKH - PC GDQP - HDTV\"/>
    </mc:Choice>
  </mc:AlternateContent>
  <xr:revisionPtr revIDLastSave="0" documentId="13_ncr:1_{3B41E674-0379-4728-82B5-F8C53DA0C264}" xr6:coauthVersionLast="45" xr6:coauthVersionMax="45" xr10:uidLastSave="{00000000-0000-0000-0000-000000000000}"/>
  <bookViews>
    <workbookView xWindow="-120" yWindow="-120" windowWidth="20730" windowHeight="11160" firstSheet="4" activeTab="11" xr2:uid="{61684FCB-75F0-4F49-8C3D-3907913EA10A}"/>
  </bookViews>
  <sheets>
    <sheet name="3716-040" sheetId="1" r:id="rId1"/>
    <sheet name="3716-070" sheetId="2" r:id="rId2"/>
    <sheet name="3716-186" sheetId="3" r:id="rId3"/>
    <sheet name="3716-282" sheetId="4" r:id="rId4"/>
    <sheet name="3716-294" sheetId="6" r:id="rId5"/>
    <sheet name="3716-299" sheetId="7" r:id="rId6"/>
    <sheet name="3716-315" sheetId="8" r:id="rId7"/>
    <sheet name="3716-326" sheetId="9" r:id="rId8"/>
    <sheet name="3716-327" sheetId="10" r:id="rId9"/>
    <sheet name="3716-345" sheetId="11" r:id="rId10"/>
    <sheet name="3716-349" sheetId="12" r:id="rId11"/>
    <sheet name="3716-350" sheetId="13" r:id="rId12"/>
  </sheets>
  <externalReferences>
    <externalReference r:id="rId13"/>
    <externalReference r:id="rId14"/>
    <externalReference r:id="rId15"/>
  </externalReferences>
  <definedNames>
    <definedName name="_xlnm._FilterDatabase" localSheetId="0" hidden="1">'3716-040'!$A$17:$S$27</definedName>
    <definedName name="_xlnm._FilterDatabase" localSheetId="1" hidden="1">'3716-070'!$A$17:$S$24</definedName>
    <definedName name="_xlnm._FilterDatabase" localSheetId="2" hidden="1">'3716-186'!$A$17:$S$27</definedName>
    <definedName name="_xlnm._FilterDatabase" localSheetId="3" hidden="1">'3716-282'!$A$17:$T$25</definedName>
    <definedName name="_xlnm._FilterDatabase" localSheetId="4" hidden="1">'3716-294'!$A$17:$R$27</definedName>
    <definedName name="_xlnm._FilterDatabase" localSheetId="5" hidden="1">'3716-299'!$A$17:$R$27</definedName>
    <definedName name="_xlnm._FilterDatabase" localSheetId="6" hidden="1">'3716-315'!$A$17:$R$162</definedName>
    <definedName name="_xlnm._FilterDatabase" localSheetId="7" hidden="1">'3716-326'!$A$17:$R$80</definedName>
    <definedName name="_xlnm._FilterDatabase" localSheetId="8" hidden="1">'3716-327'!$A$17:$R$166</definedName>
    <definedName name="_xlnm._FilterDatabase" localSheetId="9" hidden="1">'3716-345'!$A$17:$R$57</definedName>
    <definedName name="_xlnm._FilterDatabase" localSheetId="10" hidden="1">'3716-349'!$A$17:$R$31</definedName>
    <definedName name="_xlnm._FilterDatabase" localSheetId="11" hidden="1">'3716-350'!$A$17:$R$52</definedName>
    <definedName name="_xlnm.Print_Area" localSheetId="2">'3716-186'!$A$1:$N$47</definedName>
    <definedName name="_xlnm.Print_Area" localSheetId="4">'3716-294'!$A$1:$M$47</definedName>
    <definedName name="_xlnm.Print_Area" localSheetId="5">'3716-299'!$A$1:$M$47</definedName>
    <definedName name="_xlnm.Print_Area" localSheetId="6">'3716-315'!$A$1:$M$182</definedName>
    <definedName name="_xlnm.Print_Area" localSheetId="7">'3716-326'!$A$1:$M$100</definedName>
    <definedName name="_xlnm.Print_Area" localSheetId="8">'3716-327'!$A$1:$M$186</definedName>
    <definedName name="_xlnm.Print_Area" localSheetId="9">'3716-345'!$A$1:$M$77</definedName>
    <definedName name="_xlnm.Print_Area" localSheetId="10">'3716-349'!$A$1:$M$51</definedName>
    <definedName name="_xlnm.Print_Area" localSheetId="11">'3716-350'!$A$1:$M$72</definedName>
    <definedName name="_xlnm.Print_Titles" localSheetId="0">'3716-040'!$13:$17</definedName>
    <definedName name="_xlnm.Print_Titles" localSheetId="1">'3716-070'!$13:$17</definedName>
    <definedName name="_xlnm.Print_Titles" localSheetId="2">'3716-186'!$13:$17</definedName>
    <definedName name="_xlnm.Print_Titles" localSheetId="3">'3716-282'!$13:$17</definedName>
    <definedName name="_xlnm.Print_Titles" localSheetId="4">'3716-294'!$13:$17</definedName>
    <definedName name="_xlnm.Print_Titles" localSheetId="5">'3716-299'!$13:$17</definedName>
    <definedName name="_xlnm.Print_Titles" localSheetId="6">'3716-315'!$13:$17</definedName>
    <definedName name="_xlnm.Print_Titles" localSheetId="7">'3716-326'!$13:$17</definedName>
    <definedName name="_xlnm.Print_Titles" localSheetId="8">'3716-327'!$13:$17</definedName>
    <definedName name="_xlnm.Print_Titles" localSheetId="9">'3716-345'!$13:$17</definedName>
    <definedName name="_xlnm.Print_Titles" localSheetId="10">'3716-349'!$13:$17</definedName>
    <definedName name="_xlnm.Print_Titles" localSheetId="11">'3716-350'!$13:$17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3" i="13" l="1"/>
  <c r="P53" i="13"/>
  <c r="O53" i="13"/>
  <c r="Q52" i="13"/>
  <c r="Q54" i="13" s="1"/>
  <c r="Q51" i="13"/>
  <c r="P51" i="13"/>
  <c r="O51" i="13"/>
  <c r="N51" i="13"/>
  <c r="Q50" i="13"/>
  <c r="P50" i="13"/>
  <c r="P52" i="13" s="1"/>
  <c r="P54" i="13" s="1"/>
  <c r="O50" i="13"/>
  <c r="O52" i="13" s="1"/>
  <c r="R52" i="13" s="1"/>
  <c r="N50" i="13"/>
  <c r="E49" i="13"/>
  <c r="A49" i="13"/>
  <c r="E48" i="13"/>
  <c r="A48" i="13"/>
  <c r="E47" i="13"/>
  <c r="A47" i="13"/>
  <c r="E46" i="13"/>
  <c r="A46" i="13"/>
  <c r="E45" i="13"/>
  <c r="A45" i="13"/>
  <c r="E44" i="13"/>
  <c r="A44" i="13"/>
  <c r="E43" i="13"/>
  <c r="A43" i="13"/>
  <c r="E42" i="13"/>
  <c r="A42" i="13"/>
  <c r="E41" i="13"/>
  <c r="A41" i="13"/>
  <c r="E40" i="13"/>
  <c r="A40" i="13"/>
  <c r="E39" i="13"/>
  <c r="A39" i="13"/>
  <c r="E38" i="13"/>
  <c r="A38" i="13"/>
  <c r="E37" i="13"/>
  <c r="A37" i="13"/>
  <c r="E36" i="13"/>
  <c r="A36" i="13"/>
  <c r="E35" i="13"/>
  <c r="A35" i="13"/>
  <c r="E34" i="13"/>
  <c r="A34" i="13"/>
  <c r="E33" i="13"/>
  <c r="A33" i="13"/>
  <c r="E32" i="13"/>
  <c r="A32" i="13"/>
  <c r="E31" i="13"/>
  <c r="A31" i="13"/>
  <c r="E30" i="13"/>
  <c r="A30" i="13"/>
  <c r="E29" i="13"/>
  <c r="A29" i="13"/>
  <c r="E28" i="13"/>
  <c r="A28" i="13"/>
  <c r="E27" i="13"/>
  <c r="A27" i="13"/>
  <c r="E26" i="13"/>
  <c r="A26" i="13"/>
  <c r="E25" i="13"/>
  <c r="A25" i="13"/>
  <c r="E24" i="13"/>
  <c r="A24" i="13"/>
  <c r="E23" i="13"/>
  <c r="A23" i="13"/>
  <c r="E22" i="13"/>
  <c r="A22" i="13"/>
  <c r="E21" i="13"/>
  <c r="A21" i="13"/>
  <c r="E20" i="13"/>
  <c r="A20" i="13"/>
  <c r="J19" i="13"/>
  <c r="J52" i="13" s="1"/>
  <c r="E19" i="13" l="1"/>
  <c r="E18" i="13" s="1"/>
  <c r="O54" i="13"/>
  <c r="E52" i="13"/>
  <c r="J18" i="13"/>
  <c r="Q32" i="12"/>
  <c r="P32" i="12"/>
  <c r="O32" i="12"/>
  <c r="O31" i="12"/>
  <c r="Q30" i="12"/>
  <c r="P30" i="12"/>
  <c r="O30" i="12"/>
  <c r="N30" i="12"/>
  <c r="Q29" i="12"/>
  <c r="Q31" i="12" s="1"/>
  <c r="Q33" i="12" s="1"/>
  <c r="P29" i="12"/>
  <c r="P31" i="12" s="1"/>
  <c r="P33" i="12" s="1"/>
  <c r="O29" i="12"/>
  <c r="N29" i="12"/>
  <c r="E28" i="12"/>
  <c r="A28" i="12"/>
  <c r="E27" i="12"/>
  <c r="A27" i="12"/>
  <c r="E26" i="12"/>
  <c r="A26" i="12"/>
  <c r="E25" i="12"/>
  <c r="A25" i="12"/>
  <c r="E24" i="12"/>
  <c r="A24" i="12"/>
  <c r="E23" i="12"/>
  <c r="A23" i="12"/>
  <c r="E22" i="12"/>
  <c r="A22" i="12"/>
  <c r="E21" i="12"/>
  <c r="A21" i="12"/>
  <c r="E20" i="12"/>
  <c r="A20" i="12"/>
  <c r="J19" i="12"/>
  <c r="J31" i="12" s="1"/>
  <c r="E19" i="12"/>
  <c r="E31" i="12" s="1"/>
  <c r="O34" i="12" s="1"/>
  <c r="A53" i="13"/>
  <c r="A32" i="12"/>
  <c r="O55" i="13" l="1"/>
  <c r="R31" i="12"/>
  <c r="O33" i="12"/>
  <c r="E18" i="12"/>
  <c r="J18" i="12"/>
  <c r="J57" i="11"/>
  <c r="E19" i="11"/>
  <c r="E18" i="11" s="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J19" i="11" l="1"/>
  <c r="J18" i="11" s="1"/>
  <c r="E20" i="11"/>
  <c r="Q58" i="11"/>
  <c r="P58" i="11"/>
  <c r="O58" i="11"/>
  <c r="Q56" i="11"/>
  <c r="P56" i="11"/>
  <c r="O56" i="11"/>
  <c r="N56" i="11"/>
  <c r="Q55" i="11"/>
  <c r="Q57" i="11" s="1"/>
  <c r="P55" i="11"/>
  <c r="P57" i="11" s="1"/>
  <c r="O55" i="11"/>
  <c r="O57" i="11" s="1"/>
  <c r="N55" i="11"/>
  <c r="E40" i="11"/>
  <c r="A40" i="11"/>
  <c r="E39" i="11"/>
  <c r="A39" i="11"/>
  <c r="E38" i="11"/>
  <c r="A38" i="11"/>
  <c r="E37" i="11"/>
  <c r="A37" i="11"/>
  <c r="E36" i="11"/>
  <c r="A36" i="11"/>
  <c r="E35" i="11"/>
  <c r="A35" i="11"/>
  <c r="E34" i="11"/>
  <c r="A34" i="11"/>
  <c r="E33" i="11"/>
  <c r="A33" i="11"/>
  <c r="E32" i="11"/>
  <c r="A32" i="11"/>
  <c r="E31" i="11"/>
  <c r="A31" i="11"/>
  <c r="E30" i="11"/>
  <c r="A30" i="11"/>
  <c r="E29" i="11"/>
  <c r="A29" i="11"/>
  <c r="E28" i="11"/>
  <c r="A28" i="11"/>
  <c r="E27" i="11"/>
  <c r="A27" i="11"/>
  <c r="E26" i="11"/>
  <c r="A26" i="11"/>
  <c r="E25" i="11"/>
  <c r="A25" i="11"/>
  <c r="E24" i="11"/>
  <c r="A24" i="11"/>
  <c r="E23" i="11"/>
  <c r="A23" i="11"/>
  <c r="E22" i="11"/>
  <c r="A22" i="11"/>
  <c r="E21" i="11"/>
  <c r="A21" i="11"/>
  <c r="A20" i="11"/>
  <c r="Q59" i="11" l="1"/>
  <c r="P59" i="11"/>
  <c r="R57" i="11"/>
  <c r="E57" i="11"/>
  <c r="O59" i="11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Q167" i="10"/>
  <c r="P167" i="10"/>
  <c r="O167" i="10"/>
  <c r="Q165" i="10"/>
  <c r="P165" i="10"/>
  <c r="O165" i="10"/>
  <c r="N165" i="10"/>
  <c r="Q164" i="10"/>
  <c r="Q166" i="10" s="1"/>
  <c r="P164" i="10"/>
  <c r="P166" i="10" s="1"/>
  <c r="O164" i="10"/>
  <c r="O166" i="10" s="1"/>
  <c r="N164" i="10"/>
  <c r="A163" i="10"/>
  <c r="A162" i="10"/>
  <c r="A161" i="10"/>
  <c r="E20" i="10"/>
  <c r="A20" i="10"/>
  <c r="J19" i="10"/>
  <c r="J166" i="10" s="1"/>
  <c r="A58" i="11"/>
  <c r="P168" i="10" l="1"/>
  <c r="O60" i="11"/>
  <c r="Q168" i="10"/>
  <c r="R166" i="10"/>
  <c r="E19" i="10"/>
  <c r="E166" i="10" s="1"/>
  <c r="O168" i="10"/>
  <c r="E18" i="10"/>
  <c r="J18" i="10"/>
  <c r="Q81" i="9"/>
  <c r="P81" i="9"/>
  <c r="O81" i="9"/>
  <c r="Q79" i="9"/>
  <c r="P79" i="9"/>
  <c r="O79" i="9"/>
  <c r="N79" i="9"/>
  <c r="Q78" i="9"/>
  <c r="Q80" i="9" s="1"/>
  <c r="P78" i="9"/>
  <c r="P80" i="9" s="1"/>
  <c r="O78" i="9"/>
  <c r="O80" i="9" s="1"/>
  <c r="N78" i="9"/>
  <c r="E77" i="9"/>
  <c r="A77" i="9"/>
  <c r="E76" i="9"/>
  <c r="A76" i="9"/>
  <c r="E75" i="9"/>
  <c r="A75" i="9"/>
  <c r="E74" i="9"/>
  <c r="A74" i="9"/>
  <c r="E73" i="9"/>
  <c r="A73" i="9"/>
  <c r="E72" i="9"/>
  <c r="A72" i="9"/>
  <c r="E71" i="9"/>
  <c r="A71" i="9"/>
  <c r="E70" i="9"/>
  <c r="A70" i="9"/>
  <c r="E69" i="9"/>
  <c r="A69" i="9"/>
  <c r="E68" i="9"/>
  <c r="A68" i="9"/>
  <c r="E67" i="9"/>
  <c r="A67" i="9"/>
  <c r="E66" i="9"/>
  <c r="A66" i="9"/>
  <c r="E65" i="9"/>
  <c r="A65" i="9"/>
  <c r="E64" i="9"/>
  <c r="A64" i="9"/>
  <c r="E63" i="9"/>
  <c r="A63" i="9"/>
  <c r="E62" i="9"/>
  <c r="A62" i="9"/>
  <c r="E61" i="9"/>
  <c r="A61" i="9"/>
  <c r="E60" i="9"/>
  <c r="A60" i="9"/>
  <c r="E59" i="9"/>
  <c r="A59" i="9"/>
  <c r="E58" i="9"/>
  <c r="A58" i="9"/>
  <c r="E57" i="9"/>
  <c r="A57" i="9"/>
  <c r="E56" i="9"/>
  <c r="A56" i="9"/>
  <c r="E55" i="9"/>
  <c r="A55" i="9"/>
  <c r="E54" i="9"/>
  <c r="A54" i="9"/>
  <c r="E53" i="9"/>
  <c r="A53" i="9"/>
  <c r="E52" i="9"/>
  <c r="A52" i="9"/>
  <c r="E51" i="9"/>
  <c r="A51" i="9"/>
  <c r="E50" i="9"/>
  <c r="A50" i="9"/>
  <c r="E49" i="9"/>
  <c r="A49" i="9"/>
  <c r="E48" i="9"/>
  <c r="A48" i="9"/>
  <c r="E47" i="9"/>
  <c r="A47" i="9"/>
  <c r="E46" i="9"/>
  <c r="A46" i="9"/>
  <c r="E45" i="9"/>
  <c r="A45" i="9"/>
  <c r="E44" i="9"/>
  <c r="A44" i="9"/>
  <c r="E43" i="9"/>
  <c r="A43" i="9"/>
  <c r="E42" i="9"/>
  <c r="A42" i="9"/>
  <c r="E41" i="9"/>
  <c r="A41" i="9"/>
  <c r="E40" i="9"/>
  <c r="A40" i="9"/>
  <c r="E39" i="9"/>
  <c r="A39" i="9"/>
  <c r="E38" i="9"/>
  <c r="A38" i="9"/>
  <c r="E37" i="9"/>
  <c r="A37" i="9"/>
  <c r="E36" i="9"/>
  <c r="A36" i="9"/>
  <c r="E35" i="9"/>
  <c r="A35" i="9"/>
  <c r="E34" i="9"/>
  <c r="A34" i="9"/>
  <c r="E33" i="9"/>
  <c r="A33" i="9"/>
  <c r="E32" i="9"/>
  <c r="A32" i="9"/>
  <c r="E31" i="9"/>
  <c r="A31" i="9"/>
  <c r="E30" i="9"/>
  <c r="A30" i="9"/>
  <c r="E29" i="9"/>
  <c r="A29" i="9"/>
  <c r="E28" i="9"/>
  <c r="A28" i="9"/>
  <c r="E27" i="9"/>
  <c r="A27" i="9"/>
  <c r="E26" i="9"/>
  <c r="A26" i="9"/>
  <c r="E25" i="9"/>
  <c r="A25" i="9"/>
  <c r="E24" i="9"/>
  <c r="A24" i="9"/>
  <c r="E23" i="9"/>
  <c r="A23" i="9"/>
  <c r="E22" i="9"/>
  <c r="A22" i="9"/>
  <c r="E21" i="9"/>
  <c r="A21" i="9"/>
  <c r="E20" i="9"/>
  <c r="E19" i="9" s="1"/>
  <c r="E80" i="9" s="1"/>
  <c r="O83" i="9" s="1"/>
  <c r="A20" i="9"/>
  <c r="J19" i="9"/>
  <c r="J80" i="9" s="1"/>
  <c r="A167" i="10"/>
  <c r="A81" i="9"/>
  <c r="Q82" i="9" l="1"/>
  <c r="P82" i="9"/>
  <c r="O169" i="10"/>
  <c r="R80" i="9"/>
  <c r="O82" i="9"/>
  <c r="E18" i="9"/>
  <c r="J18" i="9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Q163" i="8"/>
  <c r="P163" i="8"/>
  <c r="O163" i="8"/>
  <c r="Q161" i="8"/>
  <c r="P161" i="8"/>
  <c r="O161" i="8"/>
  <c r="N161" i="8"/>
  <c r="Q160" i="8"/>
  <c r="Q162" i="8" s="1"/>
  <c r="P160" i="8"/>
  <c r="P162" i="8" s="1"/>
  <c r="O160" i="8"/>
  <c r="O162" i="8" s="1"/>
  <c r="N160" i="8"/>
  <c r="E20" i="8"/>
  <c r="A20" i="8"/>
  <c r="J19" i="8"/>
  <c r="J162" i="8" s="1"/>
  <c r="Q164" i="8" l="1"/>
  <c r="R162" i="8"/>
  <c r="P164" i="8"/>
  <c r="E19" i="8"/>
  <c r="E162" i="8"/>
  <c r="E18" i="8"/>
  <c r="O164" i="8"/>
  <c r="J18" i="8"/>
  <c r="Q28" i="7"/>
  <c r="P28" i="7"/>
  <c r="O28" i="7"/>
  <c r="Q26" i="7"/>
  <c r="P26" i="7"/>
  <c r="O26" i="7"/>
  <c r="N26" i="7"/>
  <c r="Q25" i="7"/>
  <c r="P25" i="7"/>
  <c r="O25" i="7"/>
  <c r="N25" i="7"/>
  <c r="Q24" i="7"/>
  <c r="Q27" i="7" s="1"/>
  <c r="P24" i="7"/>
  <c r="P27" i="7" s="1"/>
  <c r="O24" i="7"/>
  <c r="O27" i="7" s="1"/>
  <c r="N24" i="7"/>
  <c r="E24" i="7"/>
  <c r="A24" i="7"/>
  <c r="E23" i="7"/>
  <c r="A23" i="7"/>
  <c r="E22" i="7"/>
  <c r="A22" i="7"/>
  <c r="E21" i="7"/>
  <c r="A21" i="7"/>
  <c r="E20" i="7"/>
  <c r="A20" i="7"/>
  <c r="J19" i="7"/>
  <c r="J27" i="7" s="1"/>
  <c r="J18" i="7"/>
  <c r="A163" i="8"/>
  <c r="P29" i="7" l="1"/>
  <c r="Q29" i="7"/>
  <c r="O165" i="8"/>
  <c r="E19" i="7"/>
  <c r="E27" i="7"/>
  <c r="E18" i="7"/>
  <c r="R27" i="7"/>
  <c r="O29" i="7"/>
  <c r="A28" i="7"/>
  <c r="O30" i="7" l="1"/>
  <c r="Q28" i="6" l="1"/>
  <c r="P28" i="6"/>
  <c r="O28" i="6"/>
  <c r="Q26" i="6"/>
  <c r="P26" i="6"/>
  <c r="O26" i="6"/>
  <c r="N26" i="6"/>
  <c r="Q25" i="6"/>
  <c r="P25" i="6"/>
  <c r="O25" i="6"/>
  <c r="N25" i="6"/>
  <c r="Q24" i="6"/>
  <c r="Q27" i="6" s="1"/>
  <c r="P24" i="6"/>
  <c r="P27" i="6" s="1"/>
  <c r="P29" i="6" s="1"/>
  <c r="O24" i="6"/>
  <c r="O27" i="6" s="1"/>
  <c r="N24" i="6"/>
  <c r="E24" i="6"/>
  <c r="A24" i="6"/>
  <c r="E23" i="6"/>
  <c r="A23" i="6"/>
  <c r="E22" i="6"/>
  <c r="A22" i="6"/>
  <c r="E21" i="6"/>
  <c r="E19" i="6" s="1"/>
  <c r="E27" i="6" s="1"/>
  <c r="O30" i="6" s="1"/>
  <c r="A21" i="6"/>
  <c r="E20" i="6"/>
  <c r="A20" i="6"/>
  <c r="J19" i="6"/>
  <c r="J27" i="6" s="1"/>
  <c r="A28" i="6"/>
  <c r="Q29" i="6" l="1"/>
  <c r="J18" i="6"/>
  <c r="R27" i="6"/>
  <c r="O29" i="6"/>
  <c r="E18" i="6"/>
  <c r="K25" i="4"/>
  <c r="K19" i="4"/>
  <c r="K18" i="4" s="1"/>
  <c r="E21" i="4"/>
  <c r="E22" i="4"/>
  <c r="A21" i="4"/>
  <c r="A22" i="4"/>
  <c r="S26" i="4"/>
  <c r="R26" i="4"/>
  <c r="Q26" i="4"/>
  <c r="S24" i="4"/>
  <c r="R24" i="4"/>
  <c r="Q24" i="4"/>
  <c r="P24" i="4"/>
  <c r="S23" i="4"/>
  <c r="R23" i="4"/>
  <c r="Q23" i="4"/>
  <c r="P23" i="4"/>
  <c r="S20" i="4"/>
  <c r="S25" i="4" s="1"/>
  <c r="R20" i="4"/>
  <c r="R25" i="4" s="1"/>
  <c r="Q20" i="4"/>
  <c r="Q25" i="4" s="1"/>
  <c r="P20" i="4"/>
  <c r="E20" i="4"/>
  <c r="A20" i="4"/>
  <c r="L19" i="4"/>
  <c r="L25" i="4" s="1"/>
  <c r="J19" i="4"/>
  <c r="J25" i="4" s="1"/>
  <c r="S27" i="4" l="1"/>
  <c r="R27" i="4"/>
  <c r="J18" i="4"/>
  <c r="E19" i="4"/>
  <c r="E18" i="4" s="1"/>
  <c r="T25" i="4"/>
  <c r="Q27" i="4"/>
  <c r="L18" i="4"/>
  <c r="E23" i="3"/>
  <c r="A23" i="3"/>
  <c r="R24" i="3"/>
  <c r="R27" i="3" s="1"/>
  <c r="Q24" i="3"/>
  <c r="Q27" i="3" s="1"/>
  <c r="P24" i="3"/>
  <c r="P27" i="3" s="1"/>
  <c r="O24" i="3"/>
  <c r="E24" i="3"/>
  <c r="A24" i="3"/>
  <c r="R28" i="3"/>
  <c r="Q28" i="3"/>
  <c r="P28" i="3"/>
  <c r="R26" i="3"/>
  <c r="Q26" i="3"/>
  <c r="P26" i="3"/>
  <c r="O26" i="3"/>
  <c r="R25" i="3"/>
  <c r="Q25" i="3"/>
  <c r="P25" i="3"/>
  <c r="O25" i="3"/>
  <c r="E22" i="3"/>
  <c r="A22" i="3"/>
  <c r="E21" i="3"/>
  <c r="A21" i="3"/>
  <c r="E20" i="3"/>
  <c r="A20" i="3"/>
  <c r="K19" i="3"/>
  <c r="K27" i="3" s="1"/>
  <c r="J19" i="3"/>
  <c r="J27" i="3" s="1"/>
  <c r="Q29" i="3" l="1"/>
  <c r="E25" i="4"/>
  <c r="Q28" i="4" s="1"/>
  <c r="R29" i="3"/>
  <c r="K18" i="3"/>
  <c r="S27" i="3"/>
  <c r="E19" i="3"/>
  <c r="E27" i="3" s="1"/>
  <c r="P29" i="3"/>
  <c r="J18" i="3"/>
  <c r="R25" i="2"/>
  <c r="Q25" i="2"/>
  <c r="P25" i="2"/>
  <c r="R23" i="2"/>
  <c r="Q23" i="2"/>
  <c r="P23" i="2"/>
  <c r="O23" i="2"/>
  <c r="R22" i="2"/>
  <c r="Q22" i="2"/>
  <c r="P22" i="2"/>
  <c r="O22" i="2"/>
  <c r="E21" i="2"/>
  <c r="A21" i="2"/>
  <c r="R20" i="2"/>
  <c r="R24" i="2" s="1"/>
  <c r="Q20" i="2"/>
  <c r="Q24" i="2" s="1"/>
  <c r="P20" i="2"/>
  <c r="P24" i="2" s="1"/>
  <c r="O20" i="2"/>
  <c r="E20" i="2"/>
  <c r="E19" i="2" s="1"/>
  <c r="E24" i="2" s="1"/>
  <c r="P27" i="2" s="1"/>
  <c r="A20" i="2"/>
  <c r="K19" i="2"/>
  <c r="K24" i="2" s="1"/>
  <c r="J19" i="2"/>
  <c r="J24" i="2" s="1"/>
  <c r="K18" i="2"/>
  <c r="A28" i="3"/>
  <c r="A26" i="4"/>
  <c r="A25" i="2"/>
  <c r="Q26" i="2" l="1"/>
  <c r="R26" i="2"/>
  <c r="P30" i="3"/>
  <c r="E18" i="3"/>
  <c r="S24" i="2"/>
  <c r="P26" i="2"/>
  <c r="E18" i="2"/>
  <c r="J18" i="2"/>
  <c r="R28" i="1"/>
  <c r="Q28" i="1"/>
  <c r="P28" i="1"/>
  <c r="R26" i="1"/>
  <c r="Q26" i="1"/>
  <c r="P26" i="1"/>
  <c r="O26" i="1"/>
  <c r="R25" i="1"/>
  <c r="Q25" i="1"/>
  <c r="P25" i="1"/>
  <c r="O25" i="1"/>
  <c r="E24" i="1"/>
  <c r="A24" i="1"/>
  <c r="E23" i="1"/>
  <c r="A23" i="1"/>
  <c r="E22" i="1"/>
  <c r="A22" i="1"/>
  <c r="E21" i="1"/>
  <c r="A21" i="1"/>
  <c r="R20" i="1"/>
  <c r="R27" i="1" s="1"/>
  <c r="R29" i="1" s="1"/>
  <c r="Q20" i="1"/>
  <c r="Q27" i="1" s="1"/>
  <c r="P20" i="1"/>
  <c r="P27" i="1" s="1"/>
  <c r="O20" i="1"/>
  <c r="E20" i="1"/>
  <c r="A20" i="1"/>
  <c r="K19" i="1"/>
  <c r="K27" i="1" s="1"/>
  <c r="J19" i="1"/>
  <c r="J27" i="1" s="1"/>
  <c r="Q29" i="1" l="1"/>
  <c r="E19" i="1"/>
  <c r="E27" i="1" s="1"/>
  <c r="K18" i="1"/>
  <c r="S27" i="1"/>
  <c r="P29" i="1"/>
  <c r="J18" i="1"/>
  <c r="A28" i="1"/>
  <c r="E18" i="1" l="1"/>
  <c r="P30" i="1"/>
</calcChain>
</file>

<file path=xl/sharedStrings.xml><?xml version="1.0" encoding="utf-8"?>
<sst xmlns="http://schemas.openxmlformats.org/spreadsheetml/2006/main" count="2025" uniqueCount="496">
  <si>
    <t>ỦY BAN NHÂN DÂN THÀNH PHỐ HỒ CHÍ MINH</t>
  </si>
  <si>
    <t>Mẫu số 09</t>
  </si>
  <si>
    <t>Trường Cao đẳng Lý Tự Trọng Thành phố Hồ Chí Minh</t>
  </si>
  <si>
    <t>Mã hiệu:………….
Số:…………..</t>
  </si>
  <si>
    <t>Mã đơn vị có quan hệ với ngân sách: 1058083</t>
  </si>
  <si>
    <t>BẢNG THANH TOÁN CHO ĐỐI TƯỢNG THỤ HƯỞNG</t>
  </si>
  <si>
    <t>1. Đơn vị sử dụng ngân sách: Trường Cao đẳng Lý Tự Trọng Thành phố Hồ Chí Minh</t>
  </si>
  <si>
    <t>2. Mã đơn vị: 1058083</t>
  </si>
  <si>
    <t>3.Tài khoản thanh toán của đơn vị mở tại ngân hàng: Tài khoản số 060266676878 tại Ngân hàng thương mại cổ phần Sài Gòn Thương Tín, Chi nhánh Phú Nhuận</t>
  </si>
  <si>
    <t>Đơn vị: đồng</t>
  </si>
  <si>
    <t>STT</t>
  </si>
  <si>
    <t>Họ và tên</t>
  </si>
  <si>
    <t>Tài khoản Ngân hàng</t>
  </si>
  <si>
    <t>Tổng số</t>
  </si>
  <si>
    <t>Trong đó:</t>
  </si>
  <si>
    <t>Ghi chú</t>
  </si>
  <si>
    <t xml:space="preserve"> Số Tài khoản người hưởng</t>
  </si>
  <si>
    <t>Tên Ngân hàng</t>
  </si>
  <si>
    <t>Lương và phụ cấp theo lương</t>
  </si>
  <si>
    <t>Tiền công lao đông theo hợp đồng</t>
  </si>
  <si>
    <t>Thu nhập tăng thêm</t>
  </si>
  <si>
    <t>Tiền thưởng</t>
  </si>
  <si>
    <t>Tiền phụ cấp và trợ cấp khác</t>
  </si>
  <si>
    <t>Tiền khoán</t>
  </si>
  <si>
    <t>Tiền học Bổng</t>
  </si>
  <si>
    <t>9.1</t>
  </si>
  <si>
    <t>9.2</t>
  </si>
  <si>
    <t>I</t>
  </si>
  <si>
    <t>Đối với Công chức, viên chức</t>
  </si>
  <si>
    <t>CƠM T08</t>
  </si>
  <si>
    <t>CƠM T09</t>
  </si>
  <si>
    <t>THIDUA T09</t>
  </si>
  <si>
    <t>Lê Thái Hùng</t>
  </si>
  <si>
    <t>060278706470</t>
  </si>
  <si>
    <t>Sacombank</t>
  </si>
  <si>
    <t>Giang Phi Hùng</t>
  </si>
  <si>
    <t>060278313401</t>
  </si>
  <si>
    <t>Nguyễn Phú Tân</t>
  </si>
  <si>
    <t>060310649239</t>
  </si>
  <si>
    <t>Ngô Thanh Điền</t>
  </si>
  <si>
    <t>060278335715</t>
  </si>
  <si>
    <t>Nguyễn Mạnh Phương</t>
  </si>
  <si>
    <t>060310650121</t>
  </si>
  <si>
    <t>II</t>
  </si>
  <si>
    <t>Đối với lao động hợp đồng thực hiện công việc hỗ trợ, phục vụ theo Nghị định số 111/2022/NĐ-CP</t>
  </si>
  <si>
    <t>III</t>
  </si>
  <si>
    <t>Đối với hợp đồng thực hiện công việc chuyên môn, nghiệp vụ trong đơn vị sự nghiệp công lập theo Nghị định số 111/2022/NĐ-CP</t>
  </si>
  <si>
    <t>Tổng cộng</t>
  </si>
  <si>
    <t>II. Phần thuyết minh thay đổi so với tháng trước:</t>
  </si>
  <si>
    <t>Người lập</t>
  </si>
  <si>
    <t>Kế toán trưởng</t>
  </si>
  <si>
    <t>KT. Hiệu trưởng</t>
  </si>
  <si>
    <t>Phó Hiệu trưởng</t>
  </si>
  <si>
    <t>Huỳnh Như Ý</t>
  </si>
  <si>
    <t xml:space="preserve">Nguyễn Kính </t>
  </si>
  <si>
    <t>Đinh Văn Đệ</t>
  </si>
  <si>
    <t>KHO BẠC NHÀ NƯỚC</t>
  </si>
  <si>
    <t>Chuyên viên kiểm soát chi/ giao dịch viên</t>
  </si>
  <si>
    <t>Giám đốc kho bạc nhà nước Tân Bình</t>
  </si>
  <si>
    <t>(Ký, họ tên)</t>
  </si>
  <si>
    <t>(Ký, họ tên, đóng dấu)</t>
  </si>
  <si>
    <t>Phụ cấp bồi dưỡng GV Giáo dục thể chất giảng dạy HK1, NH 2024-2025</t>
  </si>
  <si>
    <t>Phụ cấp bồi dưỡng GV Giáo dục quốc phòng giảng dạy HK1, NH 2024-2025</t>
  </si>
  <si>
    <r>
      <t xml:space="preserve">Tài khoản tiền gửi: </t>
    </r>
    <r>
      <rPr>
        <b/>
        <sz val="12"/>
        <color indexed="8"/>
        <rFont val="Wingdings 2"/>
        <family val="1"/>
        <charset val="2"/>
      </rPr>
      <t>T</t>
    </r>
  </si>
  <si>
    <r>
      <t xml:space="preserve">          Tài khoản dự toán  </t>
    </r>
    <r>
      <rPr>
        <b/>
        <sz val="12"/>
        <rFont val="Wingdings"/>
        <charset val="2"/>
      </rPr>
      <t>o</t>
    </r>
  </si>
  <si>
    <t>I. Nội dung đề nghị thanh toán: Thanh toán tiền Phụ cấp bồi dưỡng GV Giáo dục thể chất, giáo dục quốc phòng giảng dạy HK1, NH 2024-2025</t>
  </si>
  <si>
    <t>Ngày       tháng 02 năm 2025</t>
  </si>
  <si>
    <t>Ngày       tháng      năm 2025</t>
  </si>
  <si>
    <t>-Phát sinh tăng 62.010.000 đồng, do 1 học  kỳ chi 1 lần cho giảng viên.</t>
  </si>
  <si>
    <t>(Kèm theo Ủy nhiệm chi số: 3716/040 ngày 25 tháng 02 năm 2025)</t>
  </si>
  <si>
    <t>(Kèm theo Ủy nhiệm chi số: 3716/070 ngày 28 tháng 03 năm 2025)</t>
  </si>
  <si>
    <t>Phạm Thị Thu Hiền</t>
  </si>
  <si>
    <t>060278309838</t>
  </si>
  <si>
    <t>Trần Thanh Trúc</t>
  </si>
  <si>
    <t>060278002457</t>
  </si>
  <si>
    <r>
      <t xml:space="preserve">          Tài khoản dự toán  </t>
    </r>
    <r>
      <rPr>
        <b/>
        <sz val="10"/>
        <rFont val="Wingdings"/>
        <charset val="2"/>
      </rPr>
      <t>o</t>
    </r>
  </si>
  <si>
    <r>
      <t xml:space="preserve">Tài khoản tiền gửi: </t>
    </r>
    <r>
      <rPr>
        <b/>
        <sz val="10"/>
        <color indexed="8"/>
        <rFont val="Wingdings 2"/>
        <family val="1"/>
        <charset val="2"/>
      </rPr>
      <t>T</t>
    </r>
  </si>
  <si>
    <t>PC trách nhiệm HDTV từ ngày 01/9/2023 đến 31/08/2024 theo QĐ số 495/QĐ-LTT-TC ngày 05/9/2023</t>
  </si>
  <si>
    <t xml:space="preserve">Giám đốc KBNN cấp tỉnh hoặc Lãnh đạo phòng 
</t>
  </si>
  <si>
    <t>được uỷ quyền/ Giám đốc KBNN quận, huyện</t>
  </si>
  <si>
    <t>PC trách nhiệm HDTV từ ngày 01/01/2024 đến 31/12/2024 theo QĐ số 01/QĐ-LTT-TC ngày 03/01/2024</t>
  </si>
  <si>
    <t>- Phát sinh tăng 14.904.000 đồng, do hoàn thành công tác hướng dẫn thử việc.</t>
  </si>
  <si>
    <t>Ngày       tháng 03 năm 2025</t>
  </si>
  <si>
    <t>I. Nội dung đề nghị thanh toán: Thanh toán tiền Phụ cấp HDTV theo QĐ số 495/QĐ-LTT-TC ngày 05/9/2023 và QĐ số 01/QĐ-LTT-TC ngày 03/01/2024</t>
  </si>
  <si>
    <t>I. Nội dung đề nghị thanh toán: Thanh toán tiền Phụ cấp bồi dưỡng GV Giáo dục thể chất, giáo dục quốc phòng giảng dạy HK2, NH 2024-2025</t>
  </si>
  <si>
    <t>Phụ cấp bồi dưỡng GV Giáo dục thể chất giảng dạy HK2, NH 2024-2025</t>
  </si>
  <si>
    <t>Phụ cấp bồi dưỡng GV Giáo dục quốc phòng giảng dạy HK2, NH 2024-2025</t>
  </si>
  <si>
    <t>-Phát sinh tăng 25.295.400 đồng, do 1 học  kỳ chi 1 lần cho giảng viên.</t>
  </si>
  <si>
    <t>Q. Hiệu trưởng</t>
  </si>
  <si>
    <t>Ngày       tháng 07 năm 2025</t>
  </si>
  <si>
    <t>(Kèm theo Ủy nhiệm chi số: 3716/186 ngày 11 tháng 07 năm 2025)</t>
  </si>
  <si>
    <t>PC trách nhiệm HDTV từ ngày 01/09/2024 đến 31/08/2025 theo QĐ số 520/QĐ-LTT-TC ngày 06/09/2024</t>
  </si>
  <si>
    <t>PC trách nhiệm HDTV từ ngày 01/08/2024 đến 31/07/2025 theo QĐ số 436/QĐ-LTT-TC ngày 03/08/2024</t>
  </si>
  <si>
    <t>PC trách nhiệm HDTV từ ngày 01/10/2024 đến 30/04/2025 theo QĐ số 642/QĐ-LTT-TC ngày 03/10/2024</t>
  </si>
  <si>
    <t>Nguyễn Thị Thu Hà</t>
  </si>
  <si>
    <t>060278691740</t>
  </si>
  <si>
    <t>Nguyễn Thị Thanh Tú</t>
  </si>
  <si>
    <t>060311078375</t>
  </si>
  <si>
    <t>Trịnh Hoàng Hiệp</t>
  </si>
  <si>
    <t>060310839577</t>
  </si>
  <si>
    <t>- Phát sinh tăng 21.762.000 đồng, do hoàn thành công tác hướng dẫn thử việc.</t>
  </si>
  <si>
    <t>I. Nội dung đề nghị thanh toán: Thanh toán tiền Phụ cấp HDTV theo QĐ số 642/QĐ-LTT-TC ngày 03/10/2024, QĐ số 436/QĐ-LTT-TC ngày 03/08/2024 và QĐ số 520/QĐ-LTT-TC ngày 06/09/2024</t>
  </si>
  <si>
    <t>Ngày        tháng 10 năm 2025</t>
  </si>
  <si>
    <t xml:space="preserve">           KHO BẠC NHÀ NƯỚC</t>
  </si>
  <si>
    <t>(Kèm theo Ủy nhiệm chi số: 3716/282 ngày 06 tháng 10 năm 2025)</t>
  </si>
  <si>
    <t>01344338868</t>
  </si>
  <si>
    <t>Phạm Hữu Lộc</t>
  </si>
  <si>
    <t>0903828252</t>
  </si>
  <si>
    <t>Nguyễn Thành Nam</t>
  </si>
  <si>
    <t>060182713905</t>
  </si>
  <si>
    <t>Lương Xuân Thịnh</t>
  </si>
  <si>
    <t>0981820082</t>
  </si>
  <si>
    <t>Quách Minh Thử</t>
  </si>
  <si>
    <t>060282652970</t>
  </si>
  <si>
    <t>-Phát sinh tăng 24.600.000 đồng, do hoàn thành bài viết tham luận, bài báo trên tạp chí khoa học NH 2024-2025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</si>
  <si>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Thanh toán tiền CBQL tham gia viết bài tham luận, bài báo trên tạp chí khoa học NH 2024-2025</t>
    </r>
  </si>
  <si>
    <t>I. Nội dung đề nghị thanh toán: Thanh toán tiền CBQL tham gia viết bài tham luận, bài báo trên tạp chí khoa học NH 2024-2025</t>
  </si>
  <si>
    <t>(Kèm theo Ủy nhiệm chi số: 3716/294 ngày 08 tháng 10 năm 2025)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</si>
  <si>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GV phục vụ công tác HD TTTN cho sinh viên khoá 2021 TC và 2021+2022 CĐ NH 2024-2025 (Khoa: DL-KS)</t>
    </r>
  </si>
  <si>
    <t>I. Nội dung đề nghị thanh toán: Thanh toán tiền GV phục vụ công tác HD TTTN cho sinh viên khoá 2021 TC và 2021+2022 CĐ NH 2024-2025 (Khoa: DL-KS)</t>
  </si>
  <si>
    <t>Hồ Gia Bảo</t>
  </si>
  <si>
    <t>060278701061</t>
  </si>
  <si>
    <t>Phạm Thị Thanh Thúy</t>
  </si>
  <si>
    <t>060310839461</t>
  </si>
  <si>
    <t>Võ Thị Kim Thư</t>
  </si>
  <si>
    <t>060289551851</t>
  </si>
  <si>
    <t>Huỳnh Kim Liên</t>
  </si>
  <si>
    <t>060310902848</t>
  </si>
  <si>
    <t>Nguyễn Thị Hiền</t>
  </si>
  <si>
    <t>060928978968</t>
  </si>
  <si>
    <t>- Tăng 5.460.000 đồng, do 1 năm học chi 1 lần cho giảng viên.</t>
  </si>
  <si>
    <t>Tiền học bổng</t>
  </si>
  <si>
    <t>(Kèm theo Ủy nhiệm chi số: 3716/299 ngày 14 tháng 10 năm 2025)</t>
  </si>
  <si>
    <t>Châu Văn Bảo</t>
  </si>
  <si>
    <t>Huỳnh Thị Minh Ly</t>
  </si>
  <si>
    <t>Lê Quang Liêm</t>
  </si>
  <si>
    <t>Nguyễn Hữu Thiện</t>
  </si>
  <si>
    <t>Trương Thị Hồng</t>
  </si>
  <si>
    <t>Hồ Ngọc Chi</t>
  </si>
  <si>
    <t>Lê Thị Thúy Oanh</t>
  </si>
  <si>
    <t>Lữ Xuân Trang</t>
  </si>
  <si>
    <t>Đinh Thị Trâm</t>
  </si>
  <si>
    <t>Huỳnh Duy An</t>
  </si>
  <si>
    <t>Ngô Hoàng Anh</t>
  </si>
  <si>
    <t>Trần Nam Anh</t>
  </si>
  <si>
    <t>Vũ Hạnh Chiêu</t>
  </si>
  <si>
    <t>Ngô Phong Cường</t>
  </si>
  <si>
    <t>Nguyễn Minh Đức Cường</t>
  </si>
  <si>
    <t>Tạ Minh Cường</t>
  </si>
  <si>
    <t>Nguyễn Hồng Đức</t>
  </si>
  <si>
    <t>Nguyễn Minh Đức</t>
  </si>
  <si>
    <t>Nguyễn Thị Ngọc Hiền</t>
  </si>
  <si>
    <t>Trần Trung Hiếu</t>
  </si>
  <si>
    <t>Mạnh Lê Hoàn</t>
  </si>
  <si>
    <t>Phan Thanh Hoàng</t>
  </si>
  <si>
    <t>Lê Thế Huân</t>
  </si>
  <si>
    <t>Tăng Cẩm Huê</t>
  </si>
  <si>
    <t>Nguyễn Thùy Linh</t>
  </si>
  <si>
    <t>Huỳnh Ngọc Mai</t>
  </si>
  <si>
    <t>Đặng Đức Minh</t>
  </si>
  <si>
    <t>Trần Giang Nam</t>
  </si>
  <si>
    <t>Nguyễn Thị Tố Nga</t>
  </si>
  <si>
    <t>Phạm Minh Nghĩa</t>
  </si>
  <si>
    <t>Nguyễn Trần Thanh Nhàn</t>
  </si>
  <si>
    <t>Đỗ Huỳnh Thanh Phong</t>
  </si>
  <si>
    <t>Nguyễn Anh Tăng</t>
  </si>
  <si>
    <t>Nguyễn Khương Thành</t>
  </si>
  <si>
    <t>Trần Công Tiến</t>
  </si>
  <si>
    <t>Trần Nguyên Bảo Trân</t>
  </si>
  <si>
    <t>Trần Hiếu Trinh</t>
  </si>
  <si>
    <t>Cao Văn Tuấn</t>
  </si>
  <si>
    <t>Nguyễn Văn Yên</t>
  </si>
  <si>
    <t>Nguyễn Thanh Dũng</t>
  </si>
  <si>
    <t>Võ Anh Hào</t>
  </si>
  <si>
    <t>Đinh Đồng Hiệp</t>
  </si>
  <si>
    <t>Phan Văn Hòa</t>
  </si>
  <si>
    <t>Đặng Thế Huân</t>
  </si>
  <si>
    <t>Trần Đình Khoa</t>
  </si>
  <si>
    <t>Trình Minh Phong</t>
  </si>
  <si>
    <t>Đỗ Trọng Quý</t>
  </si>
  <si>
    <t>Nguyễn Vũ Xuân Thì</t>
  </si>
  <si>
    <t>Trần Ngọc Tuấn</t>
  </si>
  <si>
    <t>Hoàng Văn Viết</t>
  </si>
  <si>
    <t>Phạm Quang Vũ</t>
  </si>
  <si>
    <t>Nguyễn Thị Xuân Chinh</t>
  </si>
  <si>
    <t>Dương Minh Chung</t>
  </si>
  <si>
    <t>Nguyễn Tiến Dũng</t>
  </si>
  <si>
    <t>Nguyễn Duy Hải</t>
  </si>
  <si>
    <t>Nguyễn Ngọc Hiệp</t>
  </si>
  <si>
    <t>Dương Thị Hồng</t>
  </si>
  <si>
    <t>Trương Thị Phương Hồng</t>
  </si>
  <si>
    <t>Nguyễn Khắc Huy</t>
  </si>
  <si>
    <t>Trần Đình Khải</t>
  </si>
  <si>
    <t>Vũ Quang Khải</t>
  </si>
  <si>
    <t>Đỗ Thị Phương Khanh</t>
  </si>
  <si>
    <t>Nguyễn Thành Long</t>
  </si>
  <si>
    <t>Vũ Đức Pháp</t>
  </si>
  <si>
    <t>Nguyễn Hồng Phúc</t>
  </si>
  <si>
    <t>Nguyễn Thanh Vĩnh Phúc</t>
  </si>
  <si>
    <t>Nguyễn Ngọc Quỳnh</t>
  </si>
  <si>
    <t>Nguyễn Văn Sơn</t>
  </si>
  <si>
    <t>Võ Hoài Sơn</t>
  </si>
  <si>
    <t>Nguyễn Duy Tân</t>
  </si>
  <si>
    <t>Phan Văn Thành</t>
  </si>
  <si>
    <t>Trần Minh Thông</t>
  </si>
  <si>
    <t>Phan Thị Xuân Trang</t>
  </si>
  <si>
    <t>Bùi Anh Tuấn</t>
  </si>
  <si>
    <t>Lư Thị Yến Vũ</t>
  </si>
  <si>
    <t>Nguyễn Thanh Vũ</t>
  </si>
  <si>
    <t>Chế Vân Cầm</t>
  </si>
  <si>
    <t>Nguyễn Bạch Cẩm Dung</t>
  </si>
  <si>
    <t>Bùi Thị Ngọc Sương</t>
  </si>
  <si>
    <t>Lê Thị Phương Thảo</t>
  </si>
  <si>
    <t>Trần Hồng Thảo</t>
  </si>
  <si>
    <t>Nguyễn Ngọc Thọ</t>
  </si>
  <si>
    <t>Lâm Thị Phương Thùy</t>
  </si>
  <si>
    <t>Hà Quốc Bảo</t>
  </si>
  <si>
    <t>Hoàng Phúc Bảo</t>
  </si>
  <si>
    <t>Nguyễn Thái Bình</t>
  </si>
  <si>
    <t>Nguyễn Thành Đức</t>
  </si>
  <si>
    <t>Trần Quốc Duy</t>
  </si>
  <si>
    <t>Hồ Văn Hóa</t>
  </si>
  <si>
    <t>Nguyễn Thanh Hùng</t>
  </si>
  <si>
    <t>Phan Anh Tuấn Kiệt</t>
  </si>
  <si>
    <t>Nguyễn Hữu Mạnh</t>
  </si>
  <si>
    <t>Triệu Phú Nguyên</t>
  </si>
  <si>
    <t>Đặng Thái Sơn</t>
  </si>
  <si>
    <t>Nguyễn Minh Thái</t>
  </si>
  <si>
    <t>Võ Đắc Thịnh</t>
  </si>
  <si>
    <t>Kiều Trung Tín</t>
  </si>
  <si>
    <t>Nguyễn Anh Tuấn</t>
  </si>
  <si>
    <t>Nguyễn Lương Tâm</t>
  </si>
  <si>
    <t>Trần Thế Sơn</t>
  </si>
  <si>
    <t>Trần Văn Đông</t>
  </si>
  <si>
    <t>Lý Văn Trung</t>
  </si>
  <si>
    <t>Nguyễn Hoàng Vinh</t>
  </si>
  <si>
    <t>Bùi Trọng Tân</t>
  </si>
  <si>
    <t>Giang Văn Tiến</t>
  </si>
  <si>
    <t>Nguyễn Hữu Lương</t>
  </si>
  <si>
    <t>Huỳnh Đình Văn</t>
  </si>
  <si>
    <t>Trần Việt Khánh</t>
  </si>
  <si>
    <t>Mai Chiếm Tuấn</t>
  </si>
  <si>
    <t>Dương Ngọc Vọng</t>
  </si>
  <si>
    <t>Nguyễn Văn Đôn</t>
  </si>
  <si>
    <t>Nguyễn Cao Phong</t>
  </si>
  <si>
    <t>Đỗ Tuấn Việt</t>
  </si>
  <si>
    <t>Đỗ Thị Hải Yến</t>
  </si>
  <si>
    <t>Nguyễn Sanh Cường</t>
  </si>
  <si>
    <t>Trần Vĩnh Xuyên</t>
  </si>
  <si>
    <t>Vũ Thị Thái Linh</t>
  </si>
  <si>
    <t>Lê Hồng Thái</t>
  </si>
  <si>
    <t>Nguyễn Thị Khánh Thư</t>
  </si>
  <si>
    <t>Nguyễn Ngọc Tuyên</t>
  </si>
  <si>
    <t>Huỳnh Quốc Dũng</t>
  </si>
  <si>
    <t>Nguyễn Văn Minh</t>
  </si>
  <si>
    <t>Đặng Ngọc Đoàn</t>
  </si>
  <si>
    <t>Lê Quý Hưng Quốc</t>
  </si>
  <si>
    <t>Đào Lê Phương Anh</t>
  </si>
  <si>
    <t>Nguyễn Duy Lộc</t>
  </si>
  <si>
    <t>Cao Xuân Giang</t>
  </si>
  <si>
    <t>Lê Hồng Ngọc My</t>
  </si>
  <si>
    <t>Lê Thị Thu Thảo</t>
  </si>
  <si>
    <t>Lưu Thị Thúy</t>
  </si>
  <si>
    <t>Nguyễn Mỹ Tiên</t>
  </si>
  <si>
    <t>Nguyễn Thị Thanh Hòa</t>
  </si>
  <si>
    <t>Nguyễn Thụy Nghiêm</t>
  </si>
  <si>
    <t>Trần Thị Ngọc Dung</t>
  </si>
  <si>
    <t>060310678093</t>
  </si>
  <si>
    <t>060310665501</t>
  </si>
  <si>
    <t>060310851941</t>
  </si>
  <si>
    <t>060311484640</t>
  </si>
  <si>
    <t>060278317180</t>
  </si>
  <si>
    <t>060278693931</t>
  </si>
  <si>
    <t>060288717055</t>
  </si>
  <si>
    <t>060282998461</t>
  </si>
  <si>
    <t>060310902961</t>
  </si>
  <si>
    <t>060310832051</t>
  </si>
  <si>
    <t>060284970678</t>
  </si>
  <si>
    <t>060282653217</t>
  </si>
  <si>
    <t>060284970139</t>
  </si>
  <si>
    <t>060282990612</t>
  </si>
  <si>
    <t>060282641685</t>
  </si>
  <si>
    <t>060284076772</t>
  </si>
  <si>
    <t>060283491318</t>
  </si>
  <si>
    <t>060310832300</t>
  </si>
  <si>
    <t>060284382911</t>
  </si>
  <si>
    <t>060283235346</t>
  </si>
  <si>
    <t>060285497119</t>
  </si>
  <si>
    <t>060311236302</t>
  </si>
  <si>
    <t>060282653101</t>
  </si>
  <si>
    <t>060282657727</t>
  </si>
  <si>
    <t>060285040909</t>
  </si>
  <si>
    <t>060283981031</t>
  </si>
  <si>
    <t>060284383081</t>
  </si>
  <si>
    <t>060285317331</t>
  </si>
  <si>
    <t>060282641987</t>
  </si>
  <si>
    <t>060282642061</t>
  </si>
  <si>
    <t>060288312421</t>
  </si>
  <si>
    <t>060285044165</t>
  </si>
  <si>
    <t>060285196984</t>
  </si>
  <si>
    <t>060310839331</t>
  </si>
  <si>
    <t>060282653578</t>
  </si>
  <si>
    <t>060284383659</t>
  </si>
  <si>
    <t>060310836101</t>
  </si>
  <si>
    <t>060282641561</t>
  </si>
  <si>
    <t>060282653020</t>
  </si>
  <si>
    <t>060310964452</t>
  </si>
  <si>
    <t>060310937791</t>
  </si>
  <si>
    <t>060311390425</t>
  </si>
  <si>
    <t>060310836438</t>
  </si>
  <si>
    <t>060310828321</t>
  </si>
  <si>
    <t>060908819603</t>
  </si>
  <si>
    <t>060310393242</t>
  </si>
  <si>
    <t>060310838759</t>
  </si>
  <si>
    <t>060311005351</t>
  </si>
  <si>
    <t>060310837280</t>
  </si>
  <si>
    <t>060310963766</t>
  </si>
  <si>
    <t>060310837851</t>
  </si>
  <si>
    <t>060312730009</t>
  </si>
  <si>
    <t>060278308981</t>
  </si>
  <si>
    <t>060310990038</t>
  </si>
  <si>
    <t>060278705989</t>
  </si>
  <si>
    <t>060310827511</t>
  </si>
  <si>
    <t>060278709471</t>
  </si>
  <si>
    <t>060310902783</t>
  </si>
  <si>
    <t>060278313576</t>
  </si>
  <si>
    <t>060278313649</t>
  </si>
  <si>
    <t>060278708686</t>
  </si>
  <si>
    <t>060278335812</t>
  </si>
  <si>
    <t>060278313827</t>
  </si>
  <si>
    <t>060278708181</t>
  </si>
  <si>
    <t>060278316257</t>
  </si>
  <si>
    <t>060278316192</t>
  </si>
  <si>
    <t>060278314742</t>
  </si>
  <si>
    <t>060278701975</t>
  </si>
  <si>
    <t>060310902929</t>
  </si>
  <si>
    <t>060310669035</t>
  </si>
  <si>
    <t>060278709119</t>
  </si>
  <si>
    <t>060278696947</t>
  </si>
  <si>
    <t>060278674315</t>
  </si>
  <si>
    <t>060278315811</t>
  </si>
  <si>
    <t>060278704710</t>
  </si>
  <si>
    <t>060278315994</t>
  </si>
  <si>
    <t>060311005092</t>
  </si>
  <si>
    <t>0901332377</t>
  </si>
  <si>
    <t>060311001461</t>
  </si>
  <si>
    <t>060310836969</t>
  </si>
  <si>
    <t>060311272929</t>
  </si>
  <si>
    <t>060311005467</t>
  </si>
  <si>
    <t>060310937196</t>
  </si>
  <si>
    <t>060284984725</t>
  </si>
  <si>
    <t>060283572970</t>
  </si>
  <si>
    <t>060283490605</t>
  </si>
  <si>
    <t>060284961040</t>
  </si>
  <si>
    <t>060283491032</t>
  </si>
  <si>
    <t>060284960486</t>
  </si>
  <si>
    <t>060284970600</t>
  </si>
  <si>
    <t>060283490818</t>
  </si>
  <si>
    <t>060284959887</t>
  </si>
  <si>
    <t>060284969947</t>
  </si>
  <si>
    <t>060284970813</t>
  </si>
  <si>
    <t>060256711888</t>
  </si>
  <si>
    <t>060283572903</t>
  </si>
  <si>
    <t>060284969351</t>
  </si>
  <si>
    <t>0903660165</t>
  </si>
  <si>
    <t>060283572717</t>
  </si>
  <si>
    <t>060283491751</t>
  </si>
  <si>
    <t>060284957191</t>
  </si>
  <si>
    <t>060283584774</t>
  </si>
  <si>
    <t>060284984687</t>
  </si>
  <si>
    <t>060284969505</t>
  </si>
  <si>
    <t>060283546228</t>
  </si>
  <si>
    <t>060278678663</t>
  </si>
  <si>
    <t>060197924333</t>
  </si>
  <si>
    <t>060278317105</t>
  </si>
  <si>
    <t>060278317024</t>
  </si>
  <si>
    <t>060278698621</t>
  </si>
  <si>
    <t>060278678701</t>
  </si>
  <si>
    <t>060311197587</t>
  </si>
  <si>
    <t>060278335448</t>
  </si>
  <si>
    <t>060278697900</t>
  </si>
  <si>
    <t>060280270884</t>
  </si>
  <si>
    <t>060278317083</t>
  </si>
  <si>
    <t>060278679910</t>
  </si>
  <si>
    <t>060278678019</t>
  </si>
  <si>
    <t>060278696483</t>
  </si>
  <si>
    <t>060310839437</t>
  </si>
  <si>
    <t>060278694601</t>
  </si>
  <si>
    <t>060278313916</t>
  </si>
  <si>
    <t>060278318101</t>
  </si>
  <si>
    <t>060278695436</t>
  </si>
  <si>
    <t>060310951482</t>
  </si>
  <si>
    <t>060310937668</t>
  </si>
  <si>
    <t>060282332496</t>
  </si>
  <si>
    <t>060310902899</t>
  </si>
  <si>
    <t>060285316750</t>
  </si>
  <si>
    <t>0964387979</t>
  </si>
  <si>
    <t>060292764963</t>
  </si>
  <si>
    <t>060288333087</t>
  </si>
  <si>
    <t>0902915225</t>
  </si>
  <si>
    <t>060284970368</t>
  </si>
  <si>
    <t>- Tăng 6.831.982.582 đồng, do 1 năm học chi 1 lần cho giảng viên.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</si>
  <si>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Tiền phụ trội NH 2024-2025 cho GV Khoa DL-KS, Điện - Điện tử, XD-NL, Cơ khí, May TT, Động lực, CNTT, Kinh tế  và GV kiêm chức</t>
    </r>
  </si>
  <si>
    <t>I. Nội dung đề nghị thanh toán: Thanh toán tiền phụ trội NH 2024-2025 cho GV Khoa DL-KS, Điện - Điện tử, XD-NL, Cơ khí, May TT, Động lực, CNTT, Kinh tế  và GV kiêm chức</t>
  </si>
  <si>
    <t>Lâm Viết Dũng</t>
  </si>
  <si>
    <t>060310678204</t>
  </si>
  <si>
    <t>Trần Thị Hồng Thu</t>
  </si>
  <si>
    <t>060286416481</t>
  </si>
  <si>
    <t>Lê Thị Hồng Vân</t>
  </si>
  <si>
    <t>060286400178</t>
  </si>
  <si>
    <t>Phan Thị Thùy Trang</t>
  </si>
  <si>
    <t>060310886079</t>
  </si>
  <si>
    <t>Đinh Thị Huyên</t>
  </si>
  <si>
    <t>060286857641</t>
  </si>
  <si>
    <t>060286473272</t>
  </si>
  <si>
    <t>Đỗ Thị Ngát</t>
  </si>
  <si>
    <t>060310885560</t>
  </si>
  <si>
    <t>Hoàng Thị Trang</t>
  </si>
  <si>
    <t>060286835182</t>
  </si>
  <si>
    <t>Nguyễn Anh Kiệt</t>
  </si>
  <si>
    <t>060310885935</t>
  </si>
  <si>
    <t>Đỗ Thị Thơm</t>
  </si>
  <si>
    <t>060290176894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</si>
  <si>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Tiền viết bài tham luận, bài báo trên tạp chí khoa học NH 2024-2025 cho GV Khoa DL-KS, Điện - Điện tử, XD-NL, Cơ khí, May TT, Động lực, CNTT, Kinh tế, LLCT</t>
    </r>
  </si>
  <si>
    <t>- Tăng 239.130.000 đồng, do 1 năm học chi 1 lần cho giảng viên.</t>
  </si>
  <si>
    <t>(Kèm theo Ủy nhiệm chi số: 3716/326 ngày 22 tháng 10 năm 2025)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</si>
  <si>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Tiền công tác soạn đề, coi, chấm thi NH 2024-2025 cho GV Khoa DL-KS, Điện - Điện tử, XD-NL, Cơ khí, May TT, Động lực, CNTT, Kinh tế, LLCT</t>
    </r>
  </si>
  <si>
    <t>Vũ HẠnh Chiêu</t>
  </si>
  <si>
    <t>Nguyễn Thanh Giang</t>
  </si>
  <si>
    <t>060278309609</t>
  </si>
  <si>
    <t>Đỗ Thị phương Khanh</t>
  </si>
  <si>
    <t>Bùi Thành Dũng</t>
  </si>
  <si>
    <t>060286412990</t>
  </si>
  <si>
    <t>Cao Thị Hồng Thắm</t>
  </si>
  <si>
    <t>060310947337</t>
  </si>
  <si>
    <t>- Tăng 499.752.000 đồng, do 1 năm học chi 1 lần cho giảng viên.</t>
  </si>
  <si>
    <t>I. Nội dung đề nghị thanh toán: Thanh toán tiền công tác soạn đề, coi, chấm thi NH 2024-2025 cho GV Khoa DL-KS, Điện - Điện tử, XD-NL, Cơ khí, May TT, Động lực, CNTT, Kinh tế, LLCT</t>
  </si>
  <si>
    <t>I. Nội dung đề nghị thanh toán: Thanh toán tiền viết bài tham luận, bài báo trên tạp chí khoa học NH 2024-2025 cho GV Khoa DL-KS, Điện - Điện tử, XD-NL, Cơ khí, May TT, Động lực, CNTT, Kinh tế, LLCT</t>
  </si>
  <si>
    <t>(Kèm theo Ủy nhiệm chi số: 3716/319 ngày 27 tháng 10 năm 2025)</t>
  </si>
  <si>
    <t>Hà Như Mai</t>
  </si>
  <si>
    <t>060278311948</t>
  </si>
  <si>
    <t>Nguyễn Phương Hà</t>
  </si>
  <si>
    <t>060278309730</t>
  </si>
  <si>
    <t>Nguyễn Thị Cẩm Thạch</t>
  </si>
  <si>
    <t>060983403300</t>
  </si>
  <si>
    <t>Phạm Thị Thu Nga</t>
  </si>
  <si>
    <t>060278695541</t>
  </si>
  <si>
    <t>Nguyễn Thị Thủy</t>
  </si>
  <si>
    <t>060278713299</t>
  </si>
  <si>
    <t>Đặng Thị Kiến Trúc</t>
  </si>
  <si>
    <t>060278312057</t>
  </si>
  <si>
    <t>Nguyễn Văn Hậu</t>
  </si>
  <si>
    <t>060066980629</t>
  </si>
  <si>
    <t>Dương Đức Kiên</t>
  </si>
  <si>
    <t>060278705156</t>
  </si>
  <si>
    <t>Nguyễn Thanh Tú</t>
  </si>
  <si>
    <t>060278675771</t>
  </si>
  <si>
    <t>I. Nội dung đề nghị thanh toán: Thanh toán tiền phụ trội NH 2024-2025 cho GV Khoa Giáo dục đại cương, Ngoại ngữ</t>
  </si>
  <si>
    <t>Nguyễn Thị Bảo Trân</t>
  </si>
  <si>
    <t>060278311786</t>
  </si>
  <si>
    <t>Đoàn Thanh Long</t>
  </si>
  <si>
    <t>0708538961</t>
  </si>
  <si>
    <t>Võ Thị Hồng Lan</t>
  </si>
  <si>
    <t>060278713272</t>
  </si>
  <si>
    <t>Nguyễn Huỳnh Khánh Vy</t>
  </si>
  <si>
    <t>0935112914</t>
  </si>
  <si>
    <t>Lê Thu Hà</t>
  </si>
  <si>
    <t>060311486686</t>
  </si>
  <si>
    <t>Lê Nguyễn Mỹ Trâm</t>
  </si>
  <si>
    <t>060278315706</t>
  </si>
  <si>
    <t>Ôn Thị Ngọc Thảo</t>
  </si>
  <si>
    <t>0934145656</t>
  </si>
  <si>
    <t>Lâm Thị Phương Thảo</t>
  </si>
  <si>
    <t>060278335642</t>
  </si>
  <si>
    <t>Nguyễn Thiện Bình</t>
  </si>
  <si>
    <t>060278308580</t>
  </si>
  <si>
    <t>Nguyễn Thị Thu Tâm</t>
  </si>
  <si>
    <t>060311078251</t>
  </si>
  <si>
    <t>Vương Thanh Thủy</t>
  </si>
  <si>
    <t>060278675273</t>
  </si>
  <si>
    <r>
      <t xml:space="preserve">Tiền phụ cấp và trợ cấp khác
 </t>
    </r>
    <r>
      <rPr>
        <b/>
        <i/>
        <sz val="11"/>
        <color theme="1"/>
        <rFont val="Times New Roman"/>
        <family val="1"/>
      </rPr>
      <t>Tiền phụ trội NH 2024-2025 cho GV Khoa Giáo dục đại cương, Ngoại ngữ</t>
    </r>
  </si>
  <si>
    <t>(Kèm theo Ủy nhiệm chi số: 3716/347 ngày 07 tháng 11 năm 2025)</t>
  </si>
  <si>
    <t>- Tăng 1.311.641.722 đồng, do 1 năm học chi 1 lần cho giảng viên.</t>
  </si>
  <si>
    <t>Ngày        tháng 11 năm 2025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</si>
  <si>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Tiền viết bài tham luận, bài báo trên tạp chí khoa học NH 2024-2025 cho GV Khoa Ngoại ngữ và Giáo dục đại cương</t>
    </r>
  </si>
  <si>
    <t>I. Nội dung đề nghị thanh toán: Thanh toán tiền viết bài tham luận, bài báo trên tạp chí khoa học NH 2024-2025 cho GV Khoa Ngoại ngữ và Giáo dục đại cương</t>
  </si>
  <si>
    <t>(Kèm theo Ủy nhiệm chi số: 3716/349 ngày 07 tháng 11 năm 2025)</t>
  </si>
  <si>
    <t>- Tăng 26.385.000 đồng, do 1 năm học chi 1 lần cho giảng viên.</t>
  </si>
  <si>
    <t>Trần Thị Ánh Tuyết</t>
  </si>
  <si>
    <t>060278315870</t>
  </si>
  <si>
    <t>Nguyễn Văn Đông</t>
  </si>
  <si>
    <t>060278309455</t>
  </si>
  <si>
    <r>
      <t xml:space="preserve">Tiền phụ cấp và trợ cấp khác
</t>
    </r>
    <r>
      <rPr>
        <b/>
        <i/>
        <sz val="11"/>
        <color theme="1"/>
        <rFont val="Times New Roman"/>
        <family val="1"/>
      </rPr>
      <t>Tiền công tác soạn đề, coi, chấm thi NH 2024-2025 cho GV Khoa Giáo dục đại cương, Ngoại ngữ</t>
    </r>
  </si>
  <si>
    <t>I. Nội dung đề nghị thanh toán: Thanh toán tiền công tác soạn đề, coi, chấm thi NH 2024-2025 cho GV Khoa Giáo dục đại cương, Ngoại ngữ</t>
  </si>
  <si>
    <t>(Kèm theo Ủy nhiệm chi số: 3716/350 ngày 07 tháng 11 năm 2025)</t>
  </si>
  <si>
    <t>- Tăng 108.560.000 đồng, do 1 học kỳ chi 1 lần cho giảng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</si>
</sst>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_);_(* \(#,##0\);_(* &quot;-&quot;_);_(@_)"/>
    <numFmt numFmtId="167" formatCode="_-* #,##0_-;\-* #,##0_-;_-* &quot;-&quot;??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Wingdings"/>
      <charset val="2"/>
    </font>
    <font>
      <b/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indexed="8"/>
      <name val="Wingdings 2"/>
      <family val="1"/>
      <charset val="2"/>
    </font>
    <font>
      <b/>
      <sz val="10"/>
      <color theme="0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"/>
      <name val="Wingdings"/>
      <charset val="2"/>
    </font>
    <font>
      <b/>
      <sz val="10"/>
      <color indexed="8"/>
      <name val="Times New Roman"/>
      <family val="1"/>
      <charset val="163"/>
    </font>
    <font>
      <b/>
      <sz val="10"/>
      <color indexed="8"/>
      <name val="Wingdings 2"/>
      <family val="1"/>
      <charset val="2"/>
    </font>
    <font>
      <b/>
      <i/>
      <sz val="10"/>
      <name val="Times New Roman"/>
      <family val="1"/>
      <charset val="163"/>
    </font>
    <font>
      <b/>
      <i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  <charset val="163"/>
    </font>
    <font>
      <sz val="8"/>
      <name val="Calibri"/>
      <family val="2"/>
      <scheme val="minor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36" fillId="0" borderId="0"/>
  </cellStyleXfs>
  <cellXfs count="337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165" fontId="3" fillId="2" borderId="0" xfId="1" applyNumberFormat="1" applyFont="1" applyFill="1"/>
    <xf numFmtId="0" fontId="3" fillId="2" borderId="0" xfId="0" applyFont="1" applyFill="1"/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14" fontId="5" fillId="0" borderId="0" xfId="2" applyNumberFormat="1" applyAlignment="1">
      <alignment horizontal="left"/>
    </xf>
    <xf numFmtId="0" fontId="7" fillId="0" borderId="0" xfId="0" applyFont="1" applyAlignment="1">
      <alignment horizontal="center" vertical="center"/>
    </xf>
    <xf numFmtId="165" fontId="3" fillId="0" borderId="0" xfId="1" applyNumberFormat="1" applyFont="1" applyFill="1"/>
    <xf numFmtId="0" fontId="3" fillId="0" borderId="0" xfId="0" applyFont="1"/>
    <xf numFmtId="0" fontId="4" fillId="2" borderId="0" xfId="0" applyFont="1" applyFill="1" applyAlignment="1">
      <alignment vertical="center"/>
    </xf>
    <xf numFmtId="14" fontId="8" fillId="0" borderId="0" xfId="2" applyNumberFormat="1" applyFont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5" fontId="11" fillId="2" borderId="7" xfId="1" applyNumberFormat="1" applyFont="1" applyFill="1" applyBorder="1" applyAlignment="1">
      <alignment horizontal="center" vertical="center" wrapText="1"/>
    </xf>
    <xf numFmtId="165" fontId="11" fillId="2" borderId="4" xfId="1" applyNumberFormat="1" applyFont="1" applyFill="1" applyBorder="1" applyAlignment="1">
      <alignment horizontal="center" vertical="center" wrapText="1"/>
    </xf>
    <xf numFmtId="165" fontId="4" fillId="2" borderId="0" xfId="1" applyNumberFormat="1" applyFont="1" applyFill="1" applyBorder="1" applyAlignment="1">
      <alignment horizontal="center" vertical="center" wrapText="1"/>
    </xf>
    <xf numFmtId="165" fontId="4" fillId="2" borderId="0" xfId="1" applyNumberFormat="1" applyFont="1" applyFill="1"/>
    <xf numFmtId="0" fontId="4" fillId="2" borderId="0" xfId="0" applyFont="1" applyFill="1"/>
    <xf numFmtId="0" fontId="14" fillId="2" borderId="7" xfId="0" applyFont="1" applyFill="1" applyBorder="1" applyAlignment="1">
      <alignment horizontal="center" vertical="center" wrapText="1"/>
    </xf>
    <xf numFmtId="165" fontId="15" fillId="2" borderId="7" xfId="0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1" fontId="17" fillId="0" borderId="7" xfId="0" quotePrefix="1" applyNumberFormat="1" applyFont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/>
    </xf>
    <xf numFmtId="165" fontId="17" fillId="2" borderId="7" xfId="1" applyNumberFormat="1" applyFont="1" applyFill="1" applyBorder="1" applyAlignment="1">
      <alignment horizontal="left" vertical="center" wrapText="1"/>
    </xf>
    <xf numFmtId="0" fontId="17" fillId="2" borderId="7" xfId="0" applyFont="1" applyFill="1" applyBorder="1"/>
    <xf numFmtId="0" fontId="17" fillId="2" borderId="7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165" fontId="15" fillId="2" borderId="7" xfId="1" applyNumberFormat="1" applyFont="1" applyFill="1" applyBorder="1" applyAlignment="1">
      <alignment horizontal="left" vertical="center" wrapText="1"/>
    </xf>
    <xf numFmtId="165" fontId="18" fillId="2" borderId="4" xfId="0" applyNumberFormat="1" applyFont="1" applyFill="1" applyBorder="1" applyAlignment="1">
      <alignment horizontal="center" vertical="center" wrapText="1"/>
    </xf>
    <xf numFmtId="166" fontId="14" fillId="2" borderId="7" xfId="0" applyNumberFormat="1" applyFont="1" applyFill="1" applyBorder="1" applyAlignment="1">
      <alignment horizontal="center" vertical="center" wrapText="1"/>
    </xf>
    <xf numFmtId="166" fontId="8" fillId="2" borderId="7" xfId="0" applyNumberFormat="1" applyFont="1" applyFill="1" applyBorder="1" applyAlignment="1">
      <alignment horizontal="center" vertical="center" wrapText="1"/>
    </xf>
    <xf numFmtId="165" fontId="8" fillId="2" borderId="7" xfId="1" applyNumberFormat="1" applyFont="1" applyFill="1" applyBorder="1" applyAlignment="1">
      <alignment horizontal="center" vertical="center" wrapText="1"/>
    </xf>
    <xf numFmtId="165" fontId="4" fillId="3" borderId="0" xfId="1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quotePrefix="1" applyFont="1" applyFill="1" applyAlignment="1">
      <alignment horizontal="left" vertical="center" wrapText="1"/>
    </xf>
    <xf numFmtId="0" fontId="3" fillId="2" borderId="0" xfId="0" applyFont="1" applyFill="1" applyAlignment="1">
      <alignment horizontal="justify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165" fontId="7" fillId="2" borderId="0" xfId="1" applyNumberFormat="1" applyFont="1" applyFill="1" applyAlignment="1">
      <alignment vertical="center"/>
    </xf>
    <xf numFmtId="165" fontId="4" fillId="2" borderId="0" xfId="1" applyNumberFormat="1" applyFont="1" applyFill="1" applyAlignment="1">
      <alignment vertical="center"/>
    </xf>
    <xf numFmtId="0" fontId="4" fillId="2" borderId="0" xfId="0" applyFont="1" applyFill="1" applyAlignment="1">
      <alignment horizontal="center"/>
    </xf>
    <xf numFmtId="165" fontId="4" fillId="2" borderId="0" xfId="1" applyNumberFormat="1" applyFont="1" applyFill="1" applyAlignment="1"/>
    <xf numFmtId="3" fontId="3" fillId="2" borderId="0" xfId="0" applyNumberFormat="1" applyFont="1" applyFill="1"/>
    <xf numFmtId="0" fontId="20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2" fillId="2" borderId="0" xfId="0" applyFont="1" applyFill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165" fontId="21" fillId="2" borderId="0" xfId="1" applyNumberFormat="1" applyFont="1" applyFill="1"/>
    <xf numFmtId="0" fontId="21" fillId="2" borderId="0" xfId="0" applyFont="1" applyFill="1"/>
    <xf numFmtId="0" fontId="21" fillId="2" borderId="0" xfId="0" applyFont="1" applyFill="1" applyAlignment="1">
      <alignment vertical="top" wrapText="1"/>
    </xf>
    <xf numFmtId="0" fontId="21" fillId="2" borderId="0" xfId="0" applyFont="1" applyFill="1" applyAlignment="1">
      <alignment horizontal="center" vertical="top" wrapText="1"/>
    </xf>
    <xf numFmtId="0" fontId="21" fillId="2" borderId="0" xfId="0" applyFont="1" applyFill="1" applyAlignment="1">
      <alignment vertical="center" wrapText="1"/>
    </xf>
    <xf numFmtId="0" fontId="22" fillId="2" borderId="0" xfId="0" applyFont="1" applyFill="1" applyAlignment="1">
      <alignment horizontal="center" vertical="center"/>
    </xf>
    <xf numFmtId="14" fontId="23" fillId="0" borderId="0" xfId="2" applyNumberFormat="1" applyFont="1" applyAlignment="1">
      <alignment horizontal="left"/>
    </xf>
    <xf numFmtId="0" fontId="24" fillId="0" borderId="0" xfId="0" applyFont="1" applyAlignment="1">
      <alignment horizontal="center" vertical="center"/>
    </xf>
    <xf numFmtId="165" fontId="21" fillId="0" borderId="0" xfId="1" applyNumberFormat="1" applyFont="1" applyFill="1"/>
    <xf numFmtId="0" fontId="21" fillId="0" borderId="0" xfId="0" applyFont="1"/>
    <xf numFmtId="0" fontId="22" fillId="2" borderId="0" xfId="0" applyFont="1" applyFill="1" applyAlignment="1">
      <alignment vertical="center"/>
    </xf>
    <xf numFmtId="14" fontId="25" fillId="0" borderId="0" xfId="2" applyNumberFormat="1" applyFont="1" applyAlignment="1">
      <alignment horizontal="left" vertical="center"/>
    </xf>
    <xf numFmtId="0" fontId="27" fillId="2" borderId="0" xfId="0" applyFont="1" applyFill="1" applyAlignment="1">
      <alignment vertical="center"/>
    </xf>
    <xf numFmtId="0" fontId="21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left" vertical="center"/>
    </xf>
    <xf numFmtId="0" fontId="24" fillId="2" borderId="1" xfId="0" applyFont="1" applyFill="1" applyBorder="1" applyAlignment="1">
      <alignment horizontal="right" vertical="center"/>
    </xf>
    <xf numFmtId="0" fontId="24" fillId="2" borderId="0" xfId="0" applyFont="1" applyFill="1" applyAlignment="1">
      <alignment horizontal="right" vertical="center"/>
    </xf>
    <xf numFmtId="0" fontId="24" fillId="2" borderId="7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165" fontId="22" fillId="2" borderId="7" xfId="1" applyNumberFormat="1" applyFont="1" applyFill="1" applyBorder="1" applyAlignment="1">
      <alignment horizontal="center" vertical="center" wrapText="1"/>
    </xf>
    <xf numFmtId="165" fontId="22" fillId="2" borderId="4" xfId="1" applyNumberFormat="1" applyFont="1" applyFill="1" applyBorder="1" applyAlignment="1">
      <alignment horizontal="center" vertical="center" wrapText="1"/>
    </xf>
    <xf numFmtId="165" fontId="22" fillId="2" borderId="0" xfId="1" applyNumberFormat="1" applyFont="1" applyFill="1" applyBorder="1" applyAlignment="1">
      <alignment horizontal="center" vertical="center" wrapText="1"/>
    </xf>
    <xf numFmtId="165" fontId="22" fillId="2" borderId="0" xfId="1" applyNumberFormat="1" applyFont="1" applyFill="1"/>
    <xf numFmtId="0" fontId="22" fillId="2" borderId="0" xfId="0" applyFont="1" applyFill="1"/>
    <xf numFmtId="0" fontId="25" fillId="2" borderId="7" xfId="0" applyFont="1" applyFill="1" applyBorder="1" applyAlignment="1">
      <alignment horizontal="center" vertical="center" wrapText="1"/>
    </xf>
    <xf numFmtId="165" fontId="29" fillId="2" borderId="7" xfId="0" applyNumberFormat="1" applyFont="1" applyFill="1" applyBorder="1" applyAlignment="1">
      <alignment horizontal="center" vertical="center" wrapText="1"/>
    </xf>
    <xf numFmtId="165" fontId="29" fillId="2" borderId="0" xfId="0" applyNumberFormat="1" applyFont="1" applyFill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1" fontId="23" fillId="0" borderId="7" xfId="0" quotePrefix="1" applyNumberFormat="1" applyFont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/>
    </xf>
    <xf numFmtId="165" fontId="23" fillId="2" borderId="7" xfId="1" applyNumberFormat="1" applyFont="1" applyFill="1" applyBorder="1" applyAlignment="1">
      <alignment horizontal="left" vertical="center" wrapText="1"/>
    </xf>
    <xf numFmtId="0" fontId="23" fillId="2" borderId="7" xfId="0" applyFont="1" applyFill="1" applyBorder="1"/>
    <xf numFmtId="0" fontId="23" fillId="2" borderId="7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165" fontId="29" fillId="2" borderId="7" xfId="1" applyNumberFormat="1" applyFont="1" applyFill="1" applyBorder="1" applyAlignment="1">
      <alignment horizontal="left" vertical="center" wrapText="1"/>
    </xf>
    <xf numFmtId="165" fontId="30" fillId="2" borderId="4" xfId="0" applyNumberFormat="1" applyFont="1" applyFill="1" applyBorder="1" applyAlignment="1">
      <alignment horizontal="center" vertical="center" wrapText="1"/>
    </xf>
    <xf numFmtId="166" fontId="25" fillId="2" borderId="7" xfId="0" applyNumberFormat="1" applyFont="1" applyFill="1" applyBorder="1" applyAlignment="1">
      <alignment horizontal="center" vertical="center" wrapText="1"/>
    </xf>
    <xf numFmtId="165" fontId="25" fillId="2" borderId="7" xfId="1" applyNumberFormat="1" applyFont="1" applyFill="1" applyBorder="1" applyAlignment="1">
      <alignment horizontal="center" vertical="center" wrapText="1"/>
    </xf>
    <xf numFmtId="165" fontId="22" fillId="3" borderId="0" xfId="1" applyNumberFormat="1" applyFont="1" applyFill="1" applyAlignment="1">
      <alignment vertical="center"/>
    </xf>
    <xf numFmtId="0" fontId="21" fillId="0" borderId="0" xfId="0" applyFont="1" applyAlignment="1">
      <alignment horizontal="left" vertical="center"/>
    </xf>
    <xf numFmtId="0" fontId="21" fillId="2" borderId="0" xfId="0" quotePrefix="1" applyFont="1" applyFill="1" applyAlignment="1">
      <alignment horizontal="left" vertical="center" wrapText="1"/>
    </xf>
    <xf numFmtId="0" fontId="21" fillId="2" borderId="0" xfId="0" applyFont="1" applyFill="1" applyAlignment="1">
      <alignment horizontal="justify" vertical="center"/>
    </xf>
    <xf numFmtId="0" fontId="24" fillId="2" borderId="0" xfId="0" applyFont="1" applyFill="1" applyAlignment="1">
      <alignment vertical="center"/>
    </xf>
    <xf numFmtId="0" fontId="24" fillId="2" borderId="0" xfId="0" applyFont="1" applyFill="1" applyAlignment="1">
      <alignment horizontal="center" vertical="center"/>
    </xf>
    <xf numFmtId="165" fontId="24" fillId="2" borderId="0" xfId="1" applyNumberFormat="1" applyFont="1" applyFill="1" applyAlignment="1">
      <alignment vertical="center"/>
    </xf>
    <xf numFmtId="165" fontId="22" fillId="2" borderId="0" xfId="1" applyNumberFormat="1" applyFont="1" applyFill="1" applyAlignment="1">
      <alignment vertical="center"/>
    </xf>
    <xf numFmtId="0" fontId="22" fillId="2" borderId="0" xfId="0" applyFont="1" applyFill="1" applyAlignment="1">
      <alignment horizontal="center"/>
    </xf>
    <xf numFmtId="165" fontId="22" fillId="2" borderId="0" xfId="1" applyNumberFormat="1" applyFont="1" applyFill="1" applyAlignment="1"/>
    <xf numFmtId="3" fontId="21" fillId="2" borderId="0" xfId="0" applyNumberFormat="1" applyFont="1" applyFill="1"/>
    <xf numFmtId="0" fontId="3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33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vertical="top"/>
    </xf>
    <xf numFmtId="0" fontId="22" fillId="2" borderId="0" xfId="0" applyFont="1" applyFill="1" applyAlignment="1">
      <alignment vertical="top"/>
    </xf>
    <xf numFmtId="0" fontId="22" fillId="2" borderId="0" xfId="0" applyFont="1" applyFill="1" applyAlignment="1">
      <alignment horizontal="center" vertical="top"/>
    </xf>
    <xf numFmtId="0" fontId="11" fillId="2" borderId="0" xfId="0" applyFont="1" applyFill="1" applyAlignment="1">
      <alignment horizontal="center" vertical="top"/>
    </xf>
    <xf numFmtId="165" fontId="22" fillId="2" borderId="0" xfId="1" applyNumberFormat="1" applyFont="1" applyFill="1" applyAlignment="1">
      <alignment vertical="top"/>
    </xf>
    <xf numFmtId="165" fontId="21" fillId="2" borderId="0" xfId="1" applyNumberFormat="1" applyFont="1" applyFill="1" applyAlignment="1">
      <alignment vertical="top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1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top" wrapText="1"/>
    </xf>
    <xf numFmtId="0" fontId="24" fillId="0" borderId="0" xfId="0" applyFont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left" vertical="center"/>
    </xf>
    <xf numFmtId="0" fontId="22" fillId="2" borderId="7" xfId="0" applyFont="1" applyFill="1" applyBorder="1" applyAlignment="1">
      <alignment horizontal="center" vertical="center" wrapText="1"/>
    </xf>
    <xf numFmtId="0" fontId="21" fillId="2" borderId="0" xfId="0" quotePrefix="1" applyFont="1" applyFill="1" applyAlignment="1">
      <alignment horizontal="left" vertical="center" wrapText="1"/>
    </xf>
    <xf numFmtId="0" fontId="22" fillId="2" borderId="0" xfId="0" applyFont="1" applyFill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2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/>
    </xf>
    <xf numFmtId="0" fontId="22" fillId="2" borderId="0" xfId="0" applyFont="1" applyFill="1" applyAlignment="1"/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4" fillId="2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167" fontId="17" fillId="0" borderId="7" xfId="4" quotePrefix="1" applyNumberFormat="1" applyFont="1" applyBorder="1" applyAlignment="1">
      <alignment horizontal="center" vertical="center" wrapText="1"/>
    </xf>
    <xf numFmtId="0" fontId="17" fillId="0" borderId="7" xfId="4" applyFont="1" applyBorder="1" applyAlignment="1">
      <alignment horizontal="center" vertical="center" wrapText="1"/>
    </xf>
    <xf numFmtId="165" fontId="17" fillId="2" borderId="7" xfId="1" applyNumberFormat="1" applyFont="1" applyFill="1" applyBorder="1"/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1" fillId="2" borderId="3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3" fillId="2" borderId="0" xfId="0" quotePrefix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top" wrapText="1"/>
    </xf>
    <xf numFmtId="0" fontId="31" fillId="2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left" vertical="center"/>
    </xf>
    <xf numFmtId="0" fontId="22" fillId="2" borderId="2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1" fillId="2" borderId="0" xfId="0" quotePrefix="1" applyFont="1" applyFill="1" applyAlignment="1">
      <alignment horizontal="left" vertical="center" wrapText="1"/>
    </xf>
    <xf numFmtId="0" fontId="22" fillId="2" borderId="0" xfId="0" applyFont="1" applyFill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2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 vertical="center"/>
    </xf>
    <xf numFmtId="0" fontId="21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</cellXfs>
  <cellStyles count="5">
    <cellStyle name="Comma" xfId="1" builtinId="3"/>
    <cellStyle name="Comma 2" xfId="3" xr:uid="{B5819C9F-8194-449F-AB70-02F261F9E81A}"/>
    <cellStyle name="Normal" xfId="0" builtinId="0"/>
    <cellStyle name="Normal 2" xfId="2" xr:uid="{4AE53F60-70E1-4CE3-A013-D1429CF7BDA8}"/>
    <cellStyle name="Normal 3" xfId="4" xr:uid="{52BF7FC5-AF4B-4844-9A62-EB1535CA1E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133349</xdr:colOff>
      <xdr:row>0</xdr:row>
      <xdr:rowOff>0</xdr:rowOff>
    </xdr:from>
    <xdr:to>
      <xdr:col>11</xdr:col>
      <xdr:colOff>447675</xdr:colOff>
      <xdr:row>6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3E311D5-29D7-4A62-AD63-45695A189A5E}"/>
            </a:ext>
          </a:extLst>
        </xdr:cNvPr>
        <xdr:cNvSpPr txBox="1"/>
      </xdr:nvSpPr>
      <xdr:spPr>
        <a:xfrm>
          <a:off x="7562849" y="0"/>
          <a:ext cx="1285876" cy="666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         Mã hiệu:………….</a:t>
          </a:r>
        </a:p>
        <a:p>
          <a:pPr algn="ctr"/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Số:…………..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rive\NHU%20HUYNH\NG&#194;N%20H&#192;NG\N&#258;M%202022\C&#416;M%20THI%20&#272;UA%202022\MAU%2009%20C&#416;M,%20THI%20&#272;UA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rive\NHU%20HUYNH\NG&#194;N%20H&#192;NG\N&#258;M%202022\C&#416;M%20THI%20&#272;UA%202022\ATM%20C&#416;M,%20THI%20&#272;UA%20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vnTools\Ufunction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12"/>
      <sheetName val="01"/>
      <sheetName val="02"/>
      <sheetName val="03"/>
      <sheetName val="04"/>
      <sheetName val="CSTS 20-21"/>
      <sheetName val="05"/>
      <sheetName val="06"/>
      <sheetName val="07"/>
      <sheetName val="08"/>
      <sheetName val="09"/>
      <sheetName val="10"/>
      <sheetName val="11"/>
    </sheetNames>
    <sheetDataSet>
      <sheetData sheetId="0"/>
      <sheetData sheetId="1"/>
      <sheetData sheetId="2"/>
      <sheetData sheetId="3"/>
      <sheetData sheetId="4">
        <row r="19">
          <cell r="B19" t="str">
            <v>Đối với Công chức, viên chức</v>
          </cell>
        </row>
        <row r="20">
          <cell r="B20" t="str">
            <v>Phạm Hữu Lộc</v>
          </cell>
        </row>
        <row r="21">
          <cell r="B21" t="str">
            <v>Đinh Văn Đệ</v>
          </cell>
        </row>
        <row r="22">
          <cell r="B22" t="str">
            <v>Đinh Hồng Minh</v>
          </cell>
        </row>
        <row r="23">
          <cell r="B23" t="str">
            <v>Châu Văn Bảo</v>
          </cell>
        </row>
        <row r="24">
          <cell r="B24" t="str">
            <v>Lâm Viết Dũng</v>
          </cell>
        </row>
        <row r="25">
          <cell r="B25" t="str">
            <v>Lưu Hoàng Hải Yến</v>
          </cell>
        </row>
        <row r="26">
          <cell r="B26" t="str">
            <v>Huỳnh Thị Minh Ly</v>
          </cell>
        </row>
        <row r="27">
          <cell r="B27" t="str">
            <v>Phan Thị Ngọc Phượng</v>
          </cell>
        </row>
        <row r="28">
          <cell r="B28" t="str">
            <v>Vũ Như Quỳnh</v>
          </cell>
        </row>
        <row r="29">
          <cell r="B29" t="str">
            <v>Nguyễn Thị Bích Liễu</v>
          </cell>
        </row>
        <row r="30">
          <cell r="B30" t="str">
            <v>Nguyễn Văn Chì</v>
          </cell>
        </row>
        <row r="31">
          <cell r="B31" t="str">
            <v>Trần Thị Ánh Phượng</v>
          </cell>
        </row>
        <row r="32">
          <cell r="B32" t="str">
            <v>Trần Thị Phương Oanh</v>
          </cell>
        </row>
        <row r="33">
          <cell r="B33" t="str">
            <v>Thân Thị Nhung</v>
          </cell>
        </row>
        <row r="34">
          <cell r="B34" t="str">
            <v>Nguyễn Thị Vân</v>
          </cell>
        </row>
        <row r="35">
          <cell r="B35" t="str">
            <v>Lê Quang Liêm</v>
          </cell>
        </row>
        <row r="36">
          <cell r="B36" t="str">
            <v>Nguyễn Văn Thành</v>
          </cell>
        </row>
        <row r="37">
          <cell r="B37" t="str">
            <v>Nguyễn Trọng Phú</v>
          </cell>
        </row>
        <row r="38">
          <cell r="B38" t="str">
            <v>Vũ Ngọc Quang</v>
          </cell>
        </row>
        <row r="39">
          <cell r="B39" t="str">
            <v>Giáp Văn Thịnh</v>
          </cell>
        </row>
        <row r="40">
          <cell r="B40" t="str">
            <v>Lê Hồng Anh Tuấn</v>
          </cell>
        </row>
        <row r="41">
          <cell r="B41" t="str">
            <v>Ninh Đỗ Hiệp</v>
          </cell>
        </row>
        <row r="42">
          <cell r="B42" t="str">
            <v>Nguyễn Tiến Việt Dũng</v>
          </cell>
        </row>
        <row r="43">
          <cell r="B43" t="str">
            <v>Nguyễn Cao Thắng</v>
          </cell>
        </row>
        <row r="44">
          <cell r="B44" t="str">
            <v>Bùi Đặng Hoàng Tuấn</v>
          </cell>
        </row>
        <row r="45">
          <cell r="B45" t="str">
            <v>Võ Tấn Kiệt</v>
          </cell>
        </row>
        <row r="46">
          <cell r="B46" t="str">
            <v>Hà Nhật Thanh</v>
          </cell>
        </row>
        <row r="47">
          <cell r="B47" t="str">
            <v>Phan Đức Long</v>
          </cell>
        </row>
        <row r="48">
          <cell r="B48" t="str">
            <v>Bùi Thị Dương</v>
          </cell>
        </row>
        <row r="49">
          <cell r="B49" t="str">
            <v>Trang Thị Xuân Uyên</v>
          </cell>
        </row>
        <row r="50">
          <cell r="B50" t="str">
            <v>Bùi Thị Lan Anh</v>
          </cell>
        </row>
        <row r="51">
          <cell r="B51" t="str">
            <v>Nguyễn Kính</v>
          </cell>
        </row>
        <row r="52">
          <cell r="B52" t="str">
            <v>Nguyễn Thị Kim Dung</v>
          </cell>
        </row>
        <row r="53">
          <cell r="B53" t="str">
            <v>Hồng Mộng Tuyết Dung</v>
          </cell>
        </row>
        <row r="54">
          <cell r="B54" t="str">
            <v>Trần Thị Minh Thoa</v>
          </cell>
        </row>
        <row r="55">
          <cell r="B55" t="str">
            <v>Nguyễn Thị Hồng Thắm</v>
          </cell>
        </row>
        <row r="56">
          <cell r="B56" t="str">
            <v>Võ Thị Lệ Trân</v>
          </cell>
        </row>
        <row r="57">
          <cell r="B57" t="str">
            <v>Nguyễn Văn Chiến</v>
          </cell>
        </row>
        <row r="58">
          <cell r="B58" t="str">
            <v>Nguyễn Thùy Dương</v>
          </cell>
        </row>
        <row r="59">
          <cell r="B59" t="str">
            <v>Lê Xuân Thiện</v>
          </cell>
        </row>
        <row r="60">
          <cell r="B60" t="str">
            <v>Hồ Minh Lợi</v>
          </cell>
        </row>
        <row r="61">
          <cell r="B61" t="str">
            <v>Nguyễn Thị Kim Anh</v>
          </cell>
        </row>
        <row r="62">
          <cell r="B62" t="str">
            <v>Nguyễn Ngọc Hiệp</v>
          </cell>
        </row>
        <row r="63">
          <cell r="B63" t="str">
            <v>Phạm Thị Lê Chi</v>
          </cell>
        </row>
        <row r="64">
          <cell r="B64" t="str">
            <v>Trần Thị Thu Hà</v>
          </cell>
        </row>
        <row r="65">
          <cell r="B65" t="str">
            <v>Mai Thu Hương</v>
          </cell>
        </row>
        <row r="66">
          <cell r="B66" t="str">
            <v>Nguyễn Tất Thắng</v>
          </cell>
        </row>
        <row r="67">
          <cell r="B67" t="str">
            <v>Nguyễn Thị Ngọc Anh</v>
          </cell>
        </row>
        <row r="68">
          <cell r="B68" t="str">
            <v>Nguyễn Thành Nam</v>
          </cell>
        </row>
        <row r="69">
          <cell r="B69" t="str">
            <v>Nguyễn Văn Tấn</v>
          </cell>
        </row>
        <row r="70">
          <cell r="B70" t="str">
            <v>Hồ Văn Sĩ</v>
          </cell>
        </row>
        <row r="71">
          <cell r="B71" t="str">
            <v>Lương Xuân Thịnh</v>
          </cell>
        </row>
        <row r="72">
          <cell r="B72" t="str">
            <v>Huỳnh Thị Mai</v>
          </cell>
        </row>
        <row r="73">
          <cell r="B73" t="str">
            <v>Võ Thị Xuân Thơ</v>
          </cell>
        </row>
        <row r="74">
          <cell r="B74" t="str">
            <v>Nguyễn Thị Thanh Thảo</v>
          </cell>
        </row>
        <row r="75">
          <cell r="B75" t="str">
            <v>Giáp Thị Vượng</v>
          </cell>
        </row>
        <row r="76">
          <cell r="B76" t="str">
            <v>Nguyễn Thị Thùy</v>
          </cell>
        </row>
        <row r="77">
          <cell r="B77" t="str">
            <v>Nguyễn Thị Hải Hà</v>
          </cell>
        </row>
        <row r="78">
          <cell r="B78" t="str">
            <v>Thái Thị My Sa</v>
          </cell>
        </row>
        <row r="79">
          <cell r="B79" t="str">
            <v>Mai Nguyễn Hoàng Yến</v>
          </cell>
        </row>
        <row r="80">
          <cell r="B80" t="str">
            <v>Huỳnh Thị Cẩm Hoa</v>
          </cell>
        </row>
        <row r="81">
          <cell r="B81" t="str">
            <v>Nguyễn Chí Nhân</v>
          </cell>
        </row>
        <row r="82">
          <cell r="B82" t="str">
            <v>Nguyễn Thanh Sơn</v>
          </cell>
        </row>
        <row r="83">
          <cell r="B83" t="str">
            <v>Vũ Thị Thu Thủy</v>
          </cell>
        </row>
        <row r="84">
          <cell r="B84" t="str">
            <v>Nguyễn Thị Tuyết</v>
          </cell>
        </row>
        <row r="85">
          <cell r="B85" t="str">
            <v>Lương Minh Dũng</v>
          </cell>
        </row>
        <row r="86">
          <cell r="B86" t="str">
            <v>Trương Thị Hồng</v>
          </cell>
        </row>
        <row r="87">
          <cell r="B87" t="str">
            <v>Nguyễn Hữu Thiện</v>
          </cell>
        </row>
        <row r="88">
          <cell r="B88" t="str">
            <v>Trương Hữu Lộc</v>
          </cell>
        </row>
        <row r="89">
          <cell r="B89" t="str">
            <v>Vương Hội Khánh</v>
          </cell>
        </row>
        <row r="90">
          <cell r="B90" t="str">
            <v>Trịnh Hoàng Hiệp</v>
          </cell>
        </row>
        <row r="91">
          <cell r="B91" t="str">
            <v>Đặng Thu Hà</v>
          </cell>
        </row>
        <row r="92">
          <cell r="B92" t="str">
            <v>Trần Thị Diễm Thúy</v>
          </cell>
        </row>
        <row r="93">
          <cell r="B93" t="str">
            <v>Nguyễn Tứ Cảnh</v>
          </cell>
        </row>
        <row r="94">
          <cell r="B94" t="str">
            <v>Phạm Quang Vũ</v>
          </cell>
        </row>
        <row r="95">
          <cell r="B95" t="str">
            <v>Nguyễn Trọng Thạch</v>
          </cell>
        </row>
        <row r="96">
          <cell r="B96" t="str">
            <v>Trình Minh Phong</v>
          </cell>
        </row>
        <row r="97">
          <cell r="B97" t="str">
            <v>Trần Ngọc Tuấn</v>
          </cell>
        </row>
        <row r="98">
          <cell r="B98" t="str">
            <v>Nguyễn Trọng Nghĩa</v>
          </cell>
        </row>
        <row r="99">
          <cell r="B99" t="str">
            <v>Trần Thị Ngọc Dung</v>
          </cell>
        </row>
        <row r="100">
          <cell r="B100" t="str">
            <v>Cao Xuân Giang</v>
          </cell>
        </row>
        <row r="101">
          <cell r="B101" t="str">
            <v>Phạm Quỳnh Như</v>
          </cell>
        </row>
        <row r="102">
          <cell r="B102" t="str">
            <v>Lê Thị Thúy Oanh</v>
          </cell>
        </row>
        <row r="103">
          <cell r="B103" t="str">
            <v>Bùi Ánh Tuyết</v>
          </cell>
        </row>
        <row r="104">
          <cell r="B104" t="str">
            <v>Lê Thị Thu Thảo</v>
          </cell>
        </row>
        <row r="105">
          <cell r="B105" t="str">
            <v>Nguyễn Mỹ Tiên</v>
          </cell>
        </row>
        <row r="106">
          <cell r="B106" t="str">
            <v>Nguyễn Thị Thùy Tiên</v>
          </cell>
        </row>
        <row r="107">
          <cell r="B107" t="str">
            <v>Lưu Thị Thúy</v>
          </cell>
        </row>
        <row r="108">
          <cell r="B108" t="str">
            <v>Võ Thị Kim Thư</v>
          </cell>
        </row>
        <row r="109">
          <cell r="B109" t="str">
            <v>Lữ Xuân Trang</v>
          </cell>
        </row>
        <row r="110">
          <cell r="B110" t="str">
            <v>Nguyễn Thị Minh Thùy</v>
          </cell>
        </row>
        <row r="111">
          <cell r="B111" t="str">
            <v>Hồ Gia Bảo</v>
          </cell>
        </row>
        <row r="112">
          <cell r="B112" t="str">
            <v>Nguyễn Hoàng Thanh Ngân</v>
          </cell>
        </row>
        <row r="113">
          <cell r="B113" t="str">
            <v>Lâm Thị Phương Thùy</v>
          </cell>
        </row>
        <row r="114">
          <cell r="B114" t="str">
            <v>Nguyễn Bạch Cẩm Dung</v>
          </cell>
        </row>
        <row r="115">
          <cell r="B115" t="str">
            <v>Nguyễn Ngọc Thọ</v>
          </cell>
        </row>
        <row r="116">
          <cell r="B116" t="str">
            <v>Nguyễn Thị Hiền</v>
          </cell>
        </row>
        <row r="117">
          <cell r="B117" t="str">
            <v>Bùi Thị Ngọc Sương</v>
          </cell>
        </row>
        <row r="118">
          <cell r="B118" t="str">
            <v>Chế Vân Cầm</v>
          </cell>
        </row>
        <row r="119">
          <cell r="B119" t="str">
            <v>Phạm Thị Thanh Thúy</v>
          </cell>
        </row>
        <row r="120">
          <cell r="B120" t="str">
            <v>Trần Hồng Thảo</v>
          </cell>
        </row>
        <row r="121">
          <cell r="B121" t="str">
            <v>Lê Thị Phương Thảo</v>
          </cell>
        </row>
        <row r="122">
          <cell r="B122" t="str">
            <v>Nguyễn Thị Nhuận</v>
          </cell>
        </row>
        <row r="123">
          <cell r="B123" t="str">
            <v>Nguyễn Thị Huyền Nga</v>
          </cell>
        </row>
        <row r="124">
          <cell r="B124" t="str">
            <v>Nguyễn Phương Hà</v>
          </cell>
        </row>
        <row r="125">
          <cell r="B125" t="str">
            <v>Trịnh Khắc Vũ</v>
          </cell>
        </row>
        <row r="126">
          <cell r="B126" t="str">
            <v>Lê Minh Phong</v>
          </cell>
        </row>
        <row r="127">
          <cell r="B127" t="str">
            <v>Nguyễn Văn Đông</v>
          </cell>
        </row>
        <row r="128">
          <cell r="B128" t="str">
            <v>Đặng Thị Kiến Trúc</v>
          </cell>
        </row>
        <row r="129">
          <cell r="B129" t="str">
            <v>Nguyễn Thanh Tú</v>
          </cell>
        </row>
        <row r="130">
          <cell r="B130" t="str">
            <v>Trần Thị Ánh Tuyết</v>
          </cell>
        </row>
        <row r="131">
          <cell r="B131" t="str">
            <v>Lê Văn Bình</v>
          </cell>
        </row>
        <row r="132">
          <cell r="B132" t="str">
            <v>Phạm Thị Thu Nga</v>
          </cell>
        </row>
        <row r="133">
          <cell r="B133" t="str">
            <v>Nguyễn Thị Cẩm Thạch</v>
          </cell>
        </row>
        <row r="134">
          <cell r="B134" t="str">
            <v>Nguyễn Thị Thủy</v>
          </cell>
        </row>
        <row r="135">
          <cell r="B135" t="str">
            <v>Dương Đức Kiên</v>
          </cell>
        </row>
        <row r="136">
          <cell r="B136" t="str">
            <v>Nguyễn Văn Hậu</v>
          </cell>
        </row>
        <row r="137">
          <cell r="B137" t="str">
            <v>Nguyễn Đức Thắng</v>
          </cell>
        </row>
        <row r="138">
          <cell r="B138" t="str">
            <v>Lê Thái Hùng</v>
          </cell>
        </row>
        <row r="139">
          <cell r="B139" t="str">
            <v>Nguyễn Phú Tân</v>
          </cell>
        </row>
        <row r="140">
          <cell r="B140" t="str">
            <v>Nguyễn Mạnh Phương</v>
          </cell>
        </row>
        <row r="141">
          <cell r="B141" t="str">
            <v>Giang Phi Hùng</v>
          </cell>
        </row>
        <row r="142">
          <cell r="B142" t="str">
            <v>Ngô Thanh Điền</v>
          </cell>
        </row>
        <row r="143">
          <cell r="B143" t="str">
            <v>Vương Thanh Thủy</v>
          </cell>
        </row>
        <row r="144">
          <cell r="B144" t="str">
            <v>Nguyễn Thị Bảo Trân</v>
          </cell>
        </row>
        <row r="145">
          <cell r="B145" t="str">
            <v>Nguyễn Thị Thu Tâm</v>
          </cell>
        </row>
        <row r="146">
          <cell r="B146" t="str">
            <v>Nguyễn Thị Thanh Tú</v>
          </cell>
        </row>
        <row r="147">
          <cell r="B147" t="str">
            <v>Võ Thị Hồng Lan</v>
          </cell>
        </row>
        <row r="148">
          <cell r="B148" t="str">
            <v>Lê Nguyễn Mỹ Trâm</v>
          </cell>
        </row>
        <row r="149">
          <cell r="B149" t="str">
            <v>Nguyễn Thị Thu Hà</v>
          </cell>
        </row>
        <row r="150">
          <cell r="B150" t="str">
            <v>Phạm Thị Thu Hiền</v>
          </cell>
        </row>
        <row r="151">
          <cell r="B151" t="str">
            <v>Nguyễn Thiện Bình</v>
          </cell>
        </row>
        <row r="152">
          <cell r="B152" t="str">
            <v>Trần Thanh Trúc</v>
          </cell>
        </row>
        <row r="153">
          <cell r="B153" t="str">
            <v>Lâm Thị Phương Thảo</v>
          </cell>
        </row>
        <row r="154">
          <cell r="B154" t="str">
            <v xml:space="preserve">Nguyễn Ngọc Quỳnh </v>
          </cell>
        </row>
        <row r="155">
          <cell r="B155" t="str">
            <v>Lê Thị Hồng Vân</v>
          </cell>
        </row>
        <row r="156">
          <cell r="B156" t="str">
            <v>Phan Thị Thùy Trang</v>
          </cell>
        </row>
        <row r="157">
          <cell r="B157" t="str">
            <v>Lê Thị Mai Hường</v>
          </cell>
        </row>
        <row r="158">
          <cell r="B158" t="str">
            <v>Nguyễn Thị Dinh</v>
          </cell>
        </row>
        <row r="159">
          <cell r="B159" t="str">
            <v>Đỗ Thị Ngát</v>
          </cell>
        </row>
        <row r="160">
          <cell r="B160" t="str">
            <v>Nguyễn Anh Kiệt</v>
          </cell>
        </row>
        <row r="161">
          <cell r="B161" t="str">
            <v>Trần Thị Hồng Thu</v>
          </cell>
        </row>
        <row r="162">
          <cell r="B162" t="str">
            <v>Đinh Thị Huyên</v>
          </cell>
        </row>
        <row r="163">
          <cell r="B163" t="str">
            <v>Cao Thị Hồng Thắm</v>
          </cell>
        </row>
        <row r="164">
          <cell r="B164" t="str">
            <v>Đỗ Thị Thơm</v>
          </cell>
        </row>
        <row r="165">
          <cell r="B165" t="str">
            <v>Phạm Thị Vinh</v>
          </cell>
        </row>
        <row r="166">
          <cell r="B166" t="str">
            <v>Hoàng Thị Trang</v>
          </cell>
        </row>
        <row r="167">
          <cell r="B167" t="str">
            <v>Đặng Thị Nhật Minh</v>
          </cell>
        </row>
        <row r="168">
          <cell r="B168" t="str">
            <v>Bùi Thành Dũng</v>
          </cell>
        </row>
        <row r="169">
          <cell r="B169" t="str">
            <v>Trần Văn Lượng</v>
          </cell>
        </row>
        <row r="170">
          <cell r="B170" t="str">
            <v>Nguyễn Vân Giang</v>
          </cell>
        </row>
        <row r="171">
          <cell r="B171" t="str">
            <v>Nguyễn Nguyên Hoàng Ngọc Quyên</v>
          </cell>
        </row>
        <row r="172">
          <cell r="B172"/>
        </row>
        <row r="173">
          <cell r="B173" t="str">
            <v>Nguyễn Sanh Cường</v>
          </cell>
        </row>
        <row r="174">
          <cell r="B174" t="str">
            <v>Lê Quý Hưng Quốc</v>
          </cell>
        </row>
        <row r="175">
          <cell r="B175" t="str">
            <v>Bùi Văn Dũng</v>
          </cell>
        </row>
        <row r="176">
          <cell r="B176" t="str">
            <v>Nguyễn Văn Minh</v>
          </cell>
        </row>
        <row r="177">
          <cell r="B177" t="str">
            <v>Nguyễn Thị Khánh Thư</v>
          </cell>
        </row>
        <row r="178">
          <cell r="B178" t="str">
            <v>Nguyễn Thị Thu Hồng</v>
          </cell>
        </row>
        <row r="179">
          <cell r="B179" t="str">
            <v>Trần Việt Khánh</v>
          </cell>
        </row>
        <row r="180">
          <cell r="B180" t="str">
            <v>Đỗ Thị Hải Yến</v>
          </cell>
        </row>
        <row r="181">
          <cell r="B181" t="str">
            <v>Lê Hồng Thái</v>
          </cell>
        </row>
        <row r="182">
          <cell r="B182" t="str">
            <v>Đặng Ngọc Đoàn</v>
          </cell>
        </row>
        <row r="183">
          <cell r="B183" t="str">
            <v>Nguyễn Văn Đôn</v>
          </cell>
        </row>
        <row r="184">
          <cell r="B184" t="str">
            <v>Huỳnh Quốc Dũng</v>
          </cell>
        </row>
        <row r="185">
          <cell r="B185" t="str">
            <v>Hồ Ngọc Chi</v>
          </cell>
        </row>
        <row r="186">
          <cell r="B186" t="str">
            <v>Nguyễn Văn Danh</v>
          </cell>
        </row>
        <row r="187">
          <cell r="B187" t="str">
            <v>Dương Ngọc Vọng</v>
          </cell>
        </row>
        <row r="188">
          <cell r="B188" t="str">
            <v>Nguyễn Ngọc Tuyên</v>
          </cell>
        </row>
        <row r="189">
          <cell r="B189" t="str">
            <v>Nguyễn Cao Phong</v>
          </cell>
        </row>
        <row r="190">
          <cell r="B190" t="str">
            <v>Mai Chiếm Tuấn</v>
          </cell>
        </row>
        <row r="191">
          <cell r="B191" t="str">
            <v>Đỗ Tuấn Việt</v>
          </cell>
        </row>
        <row r="192">
          <cell r="B192" t="str">
            <v>Trần Vĩnh Xuyên</v>
          </cell>
        </row>
        <row r="193">
          <cell r="B193" t="str">
            <v>Chung Trần Thế Vinh</v>
          </cell>
        </row>
        <row r="194">
          <cell r="B194" t="str">
            <v>Đỗ Thị Phương Khanh</v>
          </cell>
        </row>
        <row r="195">
          <cell r="B195" t="str">
            <v>Trương Thị Phương Hồng</v>
          </cell>
        </row>
        <row r="196">
          <cell r="B196" t="str">
            <v>Dương Minh Chung</v>
          </cell>
        </row>
        <row r="197">
          <cell r="B197" t="str">
            <v>Phan Văn Thành</v>
          </cell>
        </row>
        <row r="198">
          <cell r="B198" t="str">
            <v>Vũ Đức Pháp</v>
          </cell>
        </row>
        <row r="199">
          <cell r="B199" t="str">
            <v>Vũ Quang Khải</v>
          </cell>
        </row>
        <row r="200">
          <cell r="B200" t="str">
            <v>Nguyễn Thanh Vũ</v>
          </cell>
        </row>
        <row r="201">
          <cell r="B201" t="str">
            <v>Phan Thị Xuân Trang</v>
          </cell>
        </row>
        <row r="202">
          <cell r="B202" t="str">
            <v>Trần Đình Khải</v>
          </cell>
        </row>
        <row r="203">
          <cell r="B203" t="str">
            <v>Lư Thị Yến Vũ</v>
          </cell>
        </row>
        <row r="204">
          <cell r="B204" t="str">
            <v>Nguyễn Tiến Dũng</v>
          </cell>
        </row>
        <row r="205">
          <cell r="B205" t="str">
            <v>Nguyễn Thành Long</v>
          </cell>
        </row>
        <row r="206">
          <cell r="B206" t="str">
            <v>Nguyễn Ngọc Quỳnh</v>
          </cell>
        </row>
        <row r="207">
          <cell r="B207" t="str">
            <v>Nguyễn Duy Hải</v>
          </cell>
        </row>
        <row r="208">
          <cell r="B208" t="str">
            <v>Bùi Anh Tuấn</v>
          </cell>
        </row>
        <row r="209">
          <cell r="B209" t="str">
            <v>Trần Thị Hương</v>
          </cell>
        </row>
        <row r="210">
          <cell r="B210" t="str">
            <v>Trần Minh Thông</v>
          </cell>
        </row>
        <row r="211">
          <cell r="B211" t="str">
            <v>Nguyễn Thanh Vĩnh Phúc</v>
          </cell>
        </row>
        <row r="212">
          <cell r="B212" t="str">
            <v>Võ Minh Quang</v>
          </cell>
        </row>
        <row r="213">
          <cell r="B213" t="str">
            <v>Dương Thị Hồng</v>
          </cell>
        </row>
        <row r="214">
          <cell r="B214" t="str">
            <v>Nguyễn Thanh Giang</v>
          </cell>
        </row>
        <row r="215">
          <cell r="B215" t="str">
            <v>Nguyễn Hồng Phúc</v>
          </cell>
        </row>
        <row r="216">
          <cell r="B216" t="str">
            <v>Nguyễn Văn Sơn</v>
          </cell>
        </row>
        <row r="217">
          <cell r="B217" t="str">
            <v>Nguyễn Khắc Huy</v>
          </cell>
        </row>
        <row r="218">
          <cell r="B218" t="str">
            <v>Võ Hoài Sơn</v>
          </cell>
        </row>
        <row r="219">
          <cell r="B219" t="str">
            <v>Nguyễn Thị Xuân Chinh</v>
          </cell>
        </row>
        <row r="220">
          <cell r="B220" t="str">
            <v>Tạ Minh Cường</v>
          </cell>
        </row>
        <row r="221">
          <cell r="B221" t="str">
            <v>Phạm Minh Nghĩa</v>
          </cell>
        </row>
        <row r="222">
          <cell r="B222" t="str">
            <v>Nguyễn Văn Yên</v>
          </cell>
        </row>
        <row r="223">
          <cell r="B223" t="str">
            <v>Nguyễn Minh Đức</v>
          </cell>
        </row>
        <row r="224">
          <cell r="B224" t="str">
            <v>Nguyễn Anh Tăng</v>
          </cell>
        </row>
        <row r="225">
          <cell r="B225" t="str">
            <v>Lê Thế Huân</v>
          </cell>
        </row>
        <row r="226">
          <cell r="B226" t="str">
            <v>Trần Trung Hiếu</v>
          </cell>
        </row>
        <row r="227">
          <cell r="B227" t="str">
            <v>Trần Nguyên Bảo Trân</v>
          </cell>
        </row>
        <row r="228">
          <cell r="B228" t="str">
            <v>Quách Minh Thử</v>
          </cell>
        </row>
        <row r="229">
          <cell r="B229" t="str">
            <v>Mạnh Lê Hoàn</v>
          </cell>
        </row>
        <row r="230">
          <cell r="B230" t="str">
            <v>Ngô Hoàng Anh</v>
          </cell>
        </row>
        <row r="231">
          <cell r="B231" t="str">
            <v>Nguyễn Thùy Linh</v>
          </cell>
        </row>
        <row r="232">
          <cell r="B232" t="str">
            <v>Vũ Hạnh Chiêu</v>
          </cell>
        </row>
        <row r="233">
          <cell r="B233" t="str">
            <v>Đỗ Huỳnh Thanh Phong</v>
          </cell>
        </row>
        <row r="234">
          <cell r="B234" t="str">
            <v>Nguyễn Minh Đức Cường</v>
          </cell>
        </row>
        <row r="235">
          <cell r="B235" t="str">
            <v>Huỳnh Ngọc Mai</v>
          </cell>
        </row>
        <row r="236">
          <cell r="B236" t="str">
            <v>Nguyễn Hồng Đức</v>
          </cell>
        </row>
        <row r="237">
          <cell r="B237" t="str">
            <v>Trần Công Tiến</v>
          </cell>
        </row>
        <row r="238">
          <cell r="B238" t="str">
            <v>Võ Cường</v>
          </cell>
        </row>
        <row r="239">
          <cell r="B239" t="str">
            <v>Nguyễn Trần Thanh Nhàn</v>
          </cell>
        </row>
        <row r="240">
          <cell r="B240" t="str">
            <v>Tăng Cẩm Huê</v>
          </cell>
        </row>
        <row r="241">
          <cell r="B241" t="str">
            <v>Trần Hiếu Trinh</v>
          </cell>
        </row>
        <row r="242">
          <cell r="B242" t="str">
            <v>Nguyễn Thị Tố Nga</v>
          </cell>
        </row>
        <row r="243">
          <cell r="B243" t="str">
            <v>Lê Tiến Đạt</v>
          </cell>
        </row>
        <row r="244">
          <cell r="B244" t="str">
            <v>Đặng Đức Minh</v>
          </cell>
        </row>
        <row r="245">
          <cell r="B245" t="str">
            <v>Nguyễn Thị Ngọc Hiền</v>
          </cell>
        </row>
        <row r="246">
          <cell r="B246" t="str">
            <v>Ngô Phong Cường</v>
          </cell>
        </row>
        <row r="247">
          <cell r="B247" t="str">
            <v>Cao Văn Tuấn</v>
          </cell>
        </row>
        <row r="248">
          <cell r="B248" t="str">
            <v>Trần Nam Anh</v>
          </cell>
        </row>
        <row r="249">
          <cell r="B249" t="str">
            <v>Trần Giang Nam</v>
          </cell>
        </row>
        <row r="250">
          <cell r="B250" t="str">
            <v>Phan Thanh Hoàng</v>
          </cell>
        </row>
        <row r="251">
          <cell r="B251" t="str">
            <v>Nguyễn Anh Tuấn</v>
          </cell>
        </row>
        <row r="252">
          <cell r="B252" t="str">
            <v>Võ Đắc Thịnh</v>
          </cell>
        </row>
        <row r="253">
          <cell r="B253" t="str">
            <v>Nguyễn Hữu Mạnh</v>
          </cell>
        </row>
        <row r="254">
          <cell r="B254" t="str">
            <v>Phan Anh Tuấn Kiệt</v>
          </cell>
        </row>
        <row r="255">
          <cell r="B255" t="str">
            <v>Triệu Phú Nguyên</v>
          </cell>
        </row>
        <row r="256">
          <cell r="B256" t="str">
            <v>Nguyễn Thành Đức</v>
          </cell>
        </row>
        <row r="257">
          <cell r="B257" t="str">
            <v>Nguyễn Minh Thái</v>
          </cell>
        </row>
        <row r="258">
          <cell r="B258" t="str">
            <v>Đặng Thái Sơn</v>
          </cell>
        </row>
        <row r="259">
          <cell r="B259" t="str">
            <v>Nguyễn Thái Bình</v>
          </cell>
        </row>
        <row r="260">
          <cell r="B260" t="str">
            <v>Kiều Trung Tín</v>
          </cell>
        </row>
        <row r="261">
          <cell r="B261" t="str">
            <v>Trần Quốc Duy</v>
          </cell>
        </row>
        <row r="262">
          <cell r="B262" t="str">
            <v>Hồ Văn Hóa</v>
          </cell>
        </row>
        <row r="263">
          <cell r="B263" t="str">
            <v>Nguyễn Thanh Hùng</v>
          </cell>
        </row>
        <row r="264">
          <cell r="B264" t="str">
            <v>Hà Quốc Bảo</v>
          </cell>
        </row>
        <row r="265">
          <cell r="B265" t="str">
            <v>Hoàng Phúc Bảo</v>
          </cell>
        </row>
        <row r="266">
          <cell r="B266" t="str">
            <v>Nguyễn Lương Tâm</v>
          </cell>
        </row>
        <row r="267">
          <cell r="B267" t="str">
            <v>Trần Thế Sơn</v>
          </cell>
        </row>
        <row r="268">
          <cell r="B268" t="str">
            <v>Trần Văn Đông</v>
          </cell>
        </row>
        <row r="269">
          <cell r="B269" t="str">
            <v>Lý Văn Trung</v>
          </cell>
        </row>
        <row r="270">
          <cell r="B270" t="str">
            <v>Đỗ Hoàng Duy</v>
          </cell>
        </row>
        <row r="271">
          <cell r="B271" t="str">
            <v>Nguyễn Hoàng Vinh</v>
          </cell>
        </row>
        <row r="272">
          <cell r="B272" t="str">
            <v>Bùi Trọng Tân</v>
          </cell>
        </row>
        <row r="273">
          <cell r="B273" t="str">
            <v>Võ Quốc Duy</v>
          </cell>
        </row>
        <row r="274">
          <cell r="B274" t="str">
            <v>Giang Văn Tiến</v>
          </cell>
        </row>
        <row r="275">
          <cell r="B275" t="str">
            <v>Đinh Đồng Hiệp</v>
          </cell>
        </row>
        <row r="276">
          <cell r="B276" t="str">
            <v>Đặng Thế Huân</v>
          </cell>
        </row>
        <row r="277">
          <cell r="B277" t="str">
            <v>Võ Anh Hào</v>
          </cell>
        </row>
        <row r="278">
          <cell r="B278" t="str">
            <v>Phan Văn Hòa</v>
          </cell>
        </row>
        <row r="279">
          <cell r="B279" t="str">
            <v>Trần Đình Khoa</v>
          </cell>
        </row>
        <row r="280">
          <cell r="B280" t="str">
            <v>Đỗ Trọng Quý</v>
          </cell>
        </row>
        <row r="281">
          <cell r="B281" t="str">
            <v>Nguyễn Vũ Xuân Thì</v>
          </cell>
        </row>
        <row r="282">
          <cell r="B282" t="str">
            <v>Hoàng Văn Viết</v>
          </cell>
        </row>
        <row r="283">
          <cell r="B283" t="str">
            <v>Nguyễn Thanh Dũng</v>
          </cell>
        </row>
        <row r="284">
          <cell r="B284" t="str">
            <v>Đỗ Thị Tâm</v>
          </cell>
        </row>
        <row r="285">
          <cell r="B285" t="str">
            <v xml:space="preserve">Đối với lao động hợp đồng theo Nghị định 161/2018/NĐ-CP) </v>
          </cell>
        </row>
        <row r="286">
          <cell r="B286" t="str">
            <v>Đồng Anh Tuấn</v>
          </cell>
        </row>
        <row r="287">
          <cell r="B287" t="str">
            <v>Phạm Hữu Thành Phú</v>
          </cell>
        </row>
        <row r="288">
          <cell r="B288" t="str">
            <v>Huỳnh Thanh Nhàn</v>
          </cell>
        </row>
        <row r="289">
          <cell r="B289" t="str">
            <v>Nguyễn Thanh Hiền</v>
          </cell>
        </row>
        <row r="290">
          <cell r="B290" t="str">
            <v>Trần Thanh Phương</v>
          </cell>
        </row>
        <row r="291">
          <cell r="B291" t="str">
            <v>Huỳnh Ngọc Liên</v>
          </cell>
        </row>
        <row r="292">
          <cell r="B292" t="str">
            <v>Dương Văn Tâm</v>
          </cell>
        </row>
        <row r="293">
          <cell r="B293" t="str">
            <v>Trương Phú Cường</v>
          </cell>
        </row>
        <row r="294">
          <cell r="B294" t="str">
            <v>Võ Tấn Đức</v>
          </cell>
        </row>
        <row r="295">
          <cell r="B295" t="str">
            <v>Ngô Ngọc Của</v>
          </cell>
        </row>
        <row r="296">
          <cell r="B296" t="str">
            <v>Đối với lao động thường xuyên theo hợp đồng</v>
          </cell>
        </row>
        <row r="297">
          <cell r="B297" t="str">
            <v>Đỗ Công Thành</v>
          </cell>
        </row>
        <row r="298">
          <cell r="B298" t="str">
            <v>Lương Thị Thắm</v>
          </cell>
        </row>
        <row r="299">
          <cell r="B299" t="str">
            <v>Lê Hồng Sơn</v>
          </cell>
        </row>
        <row r="300">
          <cell r="B300" t="str">
            <v>Lê Hồng Phúc</v>
          </cell>
        </row>
        <row r="301">
          <cell r="B301" t="str">
            <v>Phạm Hữu Tấn</v>
          </cell>
        </row>
        <row r="302">
          <cell r="B302" t="str">
            <v>Nguyễn Hữu Xuân Vũ</v>
          </cell>
        </row>
        <row r="303">
          <cell r="B303" t="str">
            <v>Phạm Quang Tùng</v>
          </cell>
        </row>
        <row r="304">
          <cell r="B304" t="str">
            <v>Trần Việt Anh</v>
          </cell>
        </row>
        <row r="305">
          <cell r="B305" t="str">
            <v>Huỳnh Thị Xuân Mai</v>
          </cell>
        </row>
        <row r="306">
          <cell r="B306" t="str">
            <v>Trần Văn Cu Anh</v>
          </cell>
        </row>
        <row r="307">
          <cell r="B307" t="str">
            <v>Dương Thị Thủy</v>
          </cell>
        </row>
        <row r="308">
          <cell r="B308" t="str">
            <v>Tạ Quốc Tấn</v>
          </cell>
        </row>
        <row r="309">
          <cell r="B309" t="str">
            <v>Nguyễn Xuân Lợi</v>
          </cell>
        </row>
        <row r="310">
          <cell r="B310" t="str">
            <v>Huỳnh Bá Triết</v>
          </cell>
        </row>
        <row r="311">
          <cell r="B311" t="str">
            <v>Giáp Đức Nhận</v>
          </cell>
        </row>
        <row r="312">
          <cell r="B312" t="str">
            <v>Nguyễn Thị Thu Trang</v>
          </cell>
        </row>
        <row r="313">
          <cell r="B313" t="str">
            <v>Trần Thị Thu</v>
          </cell>
        </row>
        <row r="314">
          <cell r="B314" t="str">
            <v>Đỗ Thị Bích Thủy</v>
          </cell>
        </row>
        <row r="315">
          <cell r="B315" t="str">
            <v>Nguyễn Thị Thảo</v>
          </cell>
        </row>
        <row r="316">
          <cell r="B316" t="str">
            <v>Trịnh Tuấn Vũ</v>
          </cell>
        </row>
        <row r="317">
          <cell r="B317" t="str">
            <v>Võ Thị Tuyết</v>
          </cell>
        </row>
        <row r="318">
          <cell r="B318" t="str">
            <v>Trần Kim Tươi</v>
          </cell>
        </row>
        <row r="319">
          <cell r="B319" t="str">
            <v>Trương Thị Định</v>
          </cell>
        </row>
        <row r="320">
          <cell r="B320" t="str">
            <v>Trần Văn Lý</v>
          </cell>
        </row>
        <row r="321">
          <cell r="B321" t="str">
            <v>Trương Thị Bắc</v>
          </cell>
        </row>
        <row r="322">
          <cell r="B322" t="str">
            <v>Lê Thị Huyền</v>
          </cell>
        </row>
        <row r="323">
          <cell r="B323" t="str">
            <v>Trần Thị Thảo Vân</v>
          </cell>
        </row>
        <row r="324">
          <cell r="B324" t="str">
            <v>Nguyễn Thụy Nghiêm</v>
          </cell>
        </row>
        <row r="325">
          <cell r="B325" t="str">
            <v>Huỳnh Như Ý</v>
          </cell>
        </row>
        <row r="326">
          <cell r="B326" t="str">
            <v>Huỳnh Văn Hiếu</v>
          </cell>
        </row>
        <row r="327">
          <cell r="B327" t="str">
            <v>Trần Anh Mỹ</v>
          </cell>
        </row>
        <row r="328">
          <cell r="B328" t="str">
            <v>Nguyễn Trung Dũng</v>
          </cell>
        </row>
        <row r="329">
          <cell r="B329" t="str">
            <v>Phạm Huy Hoàng</v>
          </cell>
        </row>
        <row r="330">
          <cell r="B330" t="str">
            <v>Bùi Đức Phước</v>
          </cell>
        </row>
        <row r="331">
          <cell r="B331" t="str">
            <v>Lê Thị Nữ</v>
          </cell>
        </row>
        <row r="332">
          <cell r="B332" t="str">
            <v>Phạm Huỳnh Kim Ngân</v>
          </cell>
        </row>
        <row r="333">
          <cell r="B333" t="str">
            <v>Nguyễn Thị Thanh Hòa</v>
          </cell>
        </row>
        <row r="334">
          <cell r="B334" t="str">
            <v>Nguyễn Yến Nhi</v>
          </cell>
        </row>
        <row r="335">
          <cell r="B335" t="str">
            <v>Nguyễn Khắc Huân</v>
          </cell>
        </row>
        <row r="336">
          <cell r="B336" t="str">
            <v>Nguyễn Thị Trang</v>
          </cell>
        </row>
        <row r="337">
          <cell r="B337" t="str">
            <v>Lư Diễm Phúc</v>
          </cell>
        </row>
        <row r="338">
          <cell r="B338" t="str">
            <v>Hà Thị Hậu</v>
          </cell>
        </row>
        <row r="339">
          <cell r="B339" t="str">
            <v>Lê Tiến Dũng</v>
          </cell>
        </row>
        <row r="340">
          <cell r="B340" t="str">
            <v>Lê Trần Thanh Nga</v>
          </cell>
        </row>
        <row r="341">
          <cell r="B341" t="str">
            <v>Nguyễn Việt Tiến</v>
          </cell>
        </row>
        <row r="342">
          <cell r="B342" t="str">
            <v>Nguyễn Thị Tất</v>
          </cell>
        </row>
        <row r="343">
          <cell r="B343" t="str">
            <v>Sỹ Thị Chung</v>
          </cell>
        </row>
        <row r="344">
          <cell r="B344" t="str">
            <v>Nguyễn Thị Nhung</v>
          </cell>
        </row>
        <row r="345">
          <cell r="B345" t="str">
            <v>Ngô Nguyễn Ngọc Bích</v>
          </cell>
        </row>
      </sheetData>
      <sheetData sheetId="5"/>
      <sheetData sheetId="6"/>
      <sheetData sheetId="7"/>
      <sheetData sheetId="8"/>
      <sheetData sheetId="9"/>
      <sheetData sheetId="10">
        <row r="18">
          <cell r="E18">
            <v>1237096641</v>
          </cell>
        </row>
      </sheetData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C12"/>
      <sheetName val="TĐ12"/>
      <sheetName val="TL TNTT"/>
      <sheetName val="C1"/>
      <sheetName val="TD1"/>
      <sheetName val="C2"/>
      <sheetName val="TD T2"/>
      <sheetName val="TD2"/>
      <sheetName val="C3"/>
      <sheetName val="TD3"/>
      <sheetName val="C3 TM"/>
      <sheetName val="TD3 TM"/>
      <sheetName val="CHI TD3"/>
      <sheetName val="C4"/>
      <sheetName val="TD4"/>
      <sheetName val="chi TD4"/>
      <sheetName val="CSTD 20-21"/>
      <sheetName val="C5"/>
      <sheetName val="Thực chi TD5"/>
      <sheetName val="TD5"/>
      <sheetName val="TRUY LÃNH T5"/>
      <sheetName val="TD6"/>
      <sheetName val="C6"/>
      <sheetName val="TD6 chi"/>
      <sheetName val="C7"/>
      <sheetName val="TD7"/>
      <sheetName val="TD7 CHI"/>
      <sheetName val="TD8"/>
      <sheetName val="C8 (2)"/>
      <sheetName val="C8"/>
      <sheetName val="TD8 CHI"/>
      <sheetName val="C8 (BS)"/>
      <sheetName val="C9"/>
      <sheetName val="TD9"/>
      <sheetName val="TD9 CHI"/>
      <sheetName val="TD10"/>
      <sheetName val="TD10 CHI"/>
      <sheetName val="C10"/>
      <sheetName val="TẠM ỨNG"/>
      <sheetName val="C11"/>
      <sheetName val="TD11"/>
      <sheetName val="TD11 CHI"/>
      <sheetName val="TD2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C2"/>
          <cell r="E2"/>
        </row>
        <row r="3">
          <cell r="C3"/>
          <cell r="E3"/>
        </row>
        <row r="4">
          <cell r="C4"/>
          <cell r="E4"/>
        </row>
        <row r="5">
          <cell r="C5"/>
          <cell r="E5"/>
        </row>
        <row r="6">
          <cell r="C6"/>
          <cell r="E6"/>
        </row>
        <row r="7">
          <cell r="C7"/>
          <cell r="E7"/>
        </row>
        <row r="8">
          <cell r="C8" t="str">
            <v>Họ và tên</v>
          </cell>
          <cell r="E8" t="str">
            <v>Số tiền</v>
          </cell>
        </row>
        <row r="9">
          <cell r="C9"/>
          <cell r="E9"/>
        </row>
        <row r="10">
          <cell r="C10" t="str">
            <v>Trình Minh Phong</v>
          </cell>
          <cell r="E10">
            <v>550000</v>
          </cell>
        </row>
        <row r="11">
          <cell r="C11" t="str">
            <v>Trần Ngọc Tuấn</v>
          </cell>
          <cell r="E11">
            <v>600000</v>
          </cell>
        </row>
        <row r="12">
          <cell r="C12" t="str">
            <v>Trần Thị Ngọc Dung</v>
          </cell>
          <cell r="E12">
            <v>100000</v>
          </cell>
        </row>
        <row r="13">
          <cell r="C13" t="str">
            <v>Cao Xuân Giang</v>
          </cell>
          <cell r="E13">
            <v>150000</v>
          </cell>
        </row>
        <row r="14">
          <cell r="C14" t="str">
            <v>Phạm Quỳnh Như</v>
          </cell>
          <cell r="E14">
            <v>250000</v>
          </cell>
        </row>
        <row r="15">
          <cell r="C15" t="str">
            <v>Lê Thị Thúy Oanh</v>
          </cell>
          <cell r="E15">
            <v>200000</v>
          </cell>
        </row>
        <row r="16">
          <cell r="C16" t="str">
            <v>Bùi Ánh Tuyết</v>
          </cell>
          <cell r="E16">
            <v>350000</v>
          </cell>
        </row>
        <row r="17">
          <cell r="C17" t="str">
            <v>Nguyễn Mỹ Tiên</v>
          </cell>
          <cell r="E17">
            <v>50000</v>
          </cell>
        </row>
        <row r="18">
          <cell r="C18" t="str">
            <v>Nguyễn Thị Thùy Tiên</v>
          </cell>
          <cell r="E18">
            <v>1400000</v>
          </cell>
        </row>
        <row r="19">
          <cell r="C19" t="str">
            <v>Lưu Thị Thúy</v>
          </cell>
          <cell r="E19">
            <v>100000</v>
          </cell>
        </row>
        <row r="20">
          <cell r="C20" t="str">
            <v>Võ Thị Kim Thư</v>
          </cell>
          <cell r="E20">
            <v>250000</v>
          </cell>
        </row>
        <row r="21">
          <cell r="C21" t="str">
            <v>Lữ Xuân Trang</v>
          </cell>
          <cell r="E21">
            <v>200000</v>
          </cell>
        </row>
        <row r="22">
          <cell r="C22" t="str">
            <v>Hồ Gia Bảo</v>
          </cell>
          <cell r="E22">
            <v>250000</v>
          </cell>
        </row>
        <row r="23">
          <cell r="C23" t="str">
            <v>Nguyễn Hoàng Thanh Ngân</v>
          </cell>
          <cell r="E23">
            <v>50000</v>
          </cell>
        </row>
        <row r="24">
          <cell r="C24" t="str">
            <v>Nguyễn Thị Thanh Hòa</v>
          </cell>
          <cell r="E24">
            <v>250000</v>
          </cell>
        </row>
        <row r="25">
          <cell r="C25" t="str">
            <v>Lâm Thị Phương Thùy</v>
          </cell>
          <cell r="E25">
            <v>250000</v>
          </cell>
        </row>
        <row r="26">
          <cell r="C26" t="str">
            <v>Nguyễn Bạch Cẩm Dung</v>
          </cell>
          <cell r="E26">
            <v>250000</v>
          </cell>
        </row>
        <row r="27">
          <cell r="C27" t="str">
            <v>Nguyễn Thị Hiền</v>
          </cell>
          <cell r="E27">
            <v>250000</v>
          </cell>
        </row>
        <row r="28">
          <cell r="C28" t="str">
            <v>Bùi Thị Ngọc Sương</v>
          </cell>
          <cell r="E28">
            <v>50000</v>
          </cell>
        </row>
        <row r="29">
          <cell r="C29" t="str">
            <v>Chế Vân Cầm</v>
          </cell>
          <cell r="E29">
            <v>450000</v>
          </cell>
        </row>
        <row r="30">
          <cell r="C30" t="str">
            <v>Phạm Thị Thanh Thúy</v>
          </cell>
          <cell r="E30">
            <v>100000</v>
          </cell>
        </row>
        <row r="31">
          <cell r="C31" t="str">
            <v>Trần Hồng Thảo</v>
          </cell>
          <cell r="E31">
            <v>250000</v>
          </cell>
        </row>
        <row r="32">
          <cell r="C32" t="str">
            <v>Lê Thị Phương Thảo</v>
          </cell>
          <cell r="E32">
            <v>550000</v>
          </cell>
        </row>
        <row r="33">
          <cell r="C33" t="str">
            <v>Nguyễn Thị Huyền Nga</v>
          </cell>
          <cell r="E33">
            <v>550000</v>
          </cell>
        </row>
        <row r="34">
          <cell r="C34" t="str">
            <v>Nguyễn Phương Hà</v>
          </cell>
          <cell r="E34">
            <v>600000</v>
          </cell>
        </row>
        <row r="35">
          <cell r="C35" t="str">
            <v>Trịnh Khắc Vũ</v>
          </cell>
          <cell r="E35">
            <v>550000</v>
          </cell>
        </row>
        <row r="36">
          <cell r="C36" t="str">
            <v>Lê Minh Phong</v>
          </cell>
          <cell r="E36">
            <v>450000</v>
          </cell>
        </row>
        <row r="37">
          <cell r="C37" t="str">
            <v>Nguyễn Văn Đông</v>
          </cell>
          <cell r="E37">
            <v>650000</v>
          </cell>
        </row>
        <row r="38">
          <cell r="C38" t="str">
            <v>Đặng Thị Kiến Trúc</v>
          </cell>
          <cell r="E38">
            <v>700000</v>
          </cell>
        </row>
        <row r="39">
          <cell r="C39" t="str">
            <v>Nguyễn Thanh Tú</v>
          </cell>
          <cell r="E39">
            <v>800000</v>
          </cell>
        </row>
        <row r="40">
          <cell r="C40" t="str">
            <v>Trần Thị Ánh Tuyết</v>
          </cell>
          <cell r="E40">
            <v>750000</v>
          </cell>
        </row>
        <row r="41">
          <cell r="C41" t="str">
            <v>Lê Văn Bình</v>
          </cell>
          <cell r="E41">
            <v>450000</v>
          </cell>
        </row>
        <row r="42">
          <cell r="C42" t="str">
            <v>Nguyễn Thị Cẩm Thạch</v>
          </cell>
          <cell r="E42">
            <v>300000</v>
          </cell>
        </row>
        <row r="43">
          <cell r="C43" t="str">
            <v>Hà Như Mai</v>
          </cell>
          <cell r="E43">
            <v>350000</v>
          </cell>
        </row>
        <row r="44">
          <cell r="C44" t="str">
            <v>Nguyễn Thị Thủy</v>
          </cell>
          <cell r="E44">
            <v>350000</v>
          </cell>
        </row>
        <row r="45">
          <cell r="C45" t="str">
            <v>Dương Đức Kiên</v>
          </cell>
          <cell r="E45">
            <v>400000</v>
          </cell>
        </row>
        <row r="46">
          <cell r="C46" t="str">
            <v>Nguyễn Văn Hậu</v>
          </cell>
          <cell r="E46">
            <v>500000</v>
          </cell>
        </row>
        <row r="47">
          <cell r="C47" t="str">
            <v>Nguyễn Mạnh Phương</v>
          </cell>
          <cell r="E47">
            <v>50000</v>
          </cell>
        </row>
        <row r="48">
          <cell r="C48" t="str">
            <v>Giang Phi Hùng</v>
          </cell>
          <cell r="E48">
            <v>900000</v>
          </cell>
        </row>
        <row r="49">
          <cell r="C49" t="str">
            <v>Vương Thanh Thủy</v>
          </cell>
          <cell r="E49">
            <v>400000</v>
          </cell>
        </row>
        <row r="50">
          <cell r="C50" t="str">
            <v>Nguyễn Thị Thu Tâm</v>
          </cell>
          <cell r="E50">
            <v>350000</v>
          </cell>
        </row>
        <row r="51">
          <cell r="C51" t="str">
            <v>Võ Thị Hồng Lan</v>
          </cell>
          <cell r="E51">
            <v>250000</v>
          </cell>
        </row>
        <row r="52">
          <cell r="C52" t="str">
            <v>Lê Nguyễn Mỹ Trâm</v>
          </cell>
          <cell r="E52">
            <v>100000</v>
          </cell>
        </row>
        <row r="53">
          <cell r="C53" t="str">
            <v>Nguyễn Thị Thu Hà</v>
          </cell>
          <cell r="E53">
            <v>100000</v>
          </cell>
        </row>
        <row r="54">
          <cell r="C54" t="str">
            <v>Phạm Thị Thu Hiền</v>
          </cell>
          <cell r="E54">
            <v>50000</v>
          </cell>
        </row>
        <row r="55">
          <cell r="C55" t="str">
            <v>Nguyễn Thiện Bình</v>
          </cell>
          <cell r="E55">
            <v>50000</v>
          </cell>
        </row>
        <row r="56">
          <cell r="C56" t="str">
            <v>Trần Thanh Trúc</v>
          </cell>
          <cell r="E56">
            <v>50000</v>
          </cell>
        </row>
        <row r="57">
          <cell r="C57" t="str">
            <v>Lâm Thị Phương Thảo</v>
          </cell>
          <cell r="E57">
            <v>50000</v>
          </cell>
        </row>
        <row r="58">
          <cell r="C58" t="str">
            <v>Phan Thị Thùy Trang</v>
          </cell>
          <cell r="E58">
            <v>50000</v>
          </cell>
        </row>
        <row r="59">
          <cell r="C59" t="str">
            <v>Nguyễn Thị Dinh</v>
          </cell>
          <cell r="E59">
            <v>50000</v>
          </cell>
        </row>
        <row r="60">
          <cell r="C60" t="str">
            <v>Đỗ Thị Ngát</v>
          </cell>
          <cell r="E60">
            <v>300000</v>
          </cell>
        </row>
        <row r="61">
          <cell r="C61" t="str">
            <v>Nguyễn Anh Kiệt</v>
          </cell>
          <cell r="E61">
            <v>250000</v>
          </cell>
        </row>
        <row r="62">
          <cell r="C62" t="str">
            <v>Trần Thị Hồng Thu</v>
          </cell>
          <cell r="E62">
            <v>200000</v>
          </cell>
        </row>
        <row r="63">
          <cell r="C63" t="str">
            <v>Đinh Thị Huyên</v>
          </cell>
          <cell r="E63">
            <v>200000</v>
          </cell>
        </row>
        <row r="64">
          <cell r="C64" t="str">
            <v>Đỗ Thị Thơm</v>
          </cell>
          <cell r="E64">
            <v>300000</v>
          </cell>
        </row>
        <row r="65">
          <cell r="C65" t="str">
            <v>Phạm Thị Vinh</v>
          </cell>
          <cell r="E65">
            <v>50000</v>
          </cell>
        </row>
        <row r="66">
          <cell r="C66" t="str">
            <v>Hoàng Thị Trang</v>
          </cell>
          <cell r="E66">
            <v>1200000</v>
          </cell>
        </row>
        <row r="67">
          <cell r="C67" t="str">
            <v>Đặng Thị Nhật Minh</v>
          </cell>
          <cell r="E67">
            <v>650000</v>
          </cell>
        </row>
        <row r="68">
          <cell r="C68" t="str">
            <v>Bùi Thành Dũng</v>
          </cell>
          <cell r="E68">
            <v>400000</v>
          </cell>
        </row>
        <row r="69">
          <cell r="C69" t="str">
            <v>Trần Văn Lượng</v>
          </cell>
          <cell r="E69">
            <v>350000</v>
          </cell>
        </row>
        <row r="70">
          <cell r="C70" t="str">
            <v>Nguyễn Vân Giang</v>
          </cell>
          <cell r="E70">
            <v>250000</v>
          </cell>
        </row>
        <row r="71">
          <cell r="C71" t="str">
            <v>Nguyễn Nguyên Hoàng Ngọc Quyên</v>
          </cell>
          <cell r="E71">
            <v>700000</v>
          </cell>
        </row>
        <row r="72">
          <cell r="C72" t="str">
            <v>Vũ Thị Thái Linh</v>
          </cell>
          <cell r="E72">
            <v>400000</v>
          </cell>
        </row>
        <row r="73">
          <cell r="C73" t="str">
            <v>Nguyễn Sanh Cường</v>
          </cell>
          <cell r="E73">
            <v>200000</v>
          </cell>
        </row>
        <row r="74">
          <cell r="C74" t="str">
            <v>Lê Quý Hưng Quốc</v>
          </cell>
          <cell r="E74">
            <v>600000</v>
          </cell>
        </row>
        <row r="75">
          <cell r="C75" t="str">
            <v>Bùi Văn Dũng</v>
          </cell>
          <cell r="E75">
            <v>400000</v>
          </cell>
        </row>
        <row r="76">
          <cell r="C76" t="str">
            <v>Nguyễn Văn Minh</v>
          </cell>
          <cell r="E76">
            <v>400000</v>
          </cell>
        </row>
        <row r="77">
          <cell r="C77" t="str">
            <v>Nguyễn Thị Khánh Thư</v>
          </cell>
          <cell r="E77">
            <v>700000</v>
          </cell>
        </row>
        <row r="78">
          <cell r="C78" t="str">
            <v>Đỗ Thị Hải Yến</v>
          </cell>
          <cell r="E78">
            <v>300000</v>
          </cell>
        </row>
        <row r="79">
          <cell r="C79" t="str">
            <v>Lê Hồng Thái</v>
          </cell>
          <cell r="E79">
            <v>750000</v>
          </cell>
        </row>
        <row r="80">
          <cell r="C80" t="str">
            <v>Đặng Ngọc Đoàn</v>
          </cell>
          <cell r="E80">
            <v>700000</v>
          </cell>
        </row>
        <row r="81">
          <cell r="C81" t="str">
            <v>Nguyễn Văn Đôn</v>
          </cell>
          <cell r="E81">
            <v>1150000</v>
          </cell>
        </row>
        <row r="82">
          <cell r="C82" t="str">
            <v>Huỳnh Quốc Dũng</v>
          </cell>
          <cell r="E82">
            <v>1050000</v>
          </cell>
        </row>
        <row r="83">
          <cell r="C83" t="str">
            <v>Nguyễn Văn Danh</v>
          </cell>
          <cell r="E83">
            <v>650000</v>
          </cell>
        </row>
        <row r="84">
          <cell r="C84" t="str">
            <v>Dương Ngọc Vọng</v>
          </cell>
          <cell r="E84">
            <v>600000</v>
          </cell>
        </row>
        <row r="85">
          <cell r="C85" t="str">
            <v>Nguyễn Ngọc Tuyên</v>
          </cell>
          <cell r="E85">
            <v>300000</v>
          </cell>
        </row>
        <row r="86">
          <cell r="C86" t="str">
            <v>Nguyễn Cao Phong</v>
          </cell>
          <cell r="E86">
            <v>550000</v>
          </cell>
        </row>
        <row r="87">
          <cell r="C87" t="str">
            <v>Mai Chiếm Tuấn</v>
          </cell>
          <cell r="E87">
            <v>900000</v>
          </cell>
        </row>
        <row r="88">
          <cell r="C88" t="str">
            <v>Đỗ Tuấn Việt</v>
          </cell>
          <cell r="E88">
            <v>350000</v>
          </cell>
        </row>
        <row r="89">
          <cell r="C89" t="str">
            <v>Trần Vĩnh Xuyên</v>
          </cell>
          <cell r="E89">
            <v>750000</v>
          </cell>
        </row>
        <row r="90">
          <cell r="C90" t="str">
            <v>Đỗ Thị Phương Khanh</v>
          </cell>
          <cell r="E90">
            <v>950000</v>
          </cell>
        </row>
        <row r="91">
          <cell r="C91" t="str">
            <v>Trương Thị Phương Hồng</v>
          </cell>
          <cell r="E91">
            <v>1100000</v>
          </cell>
        </row>
        <row r="92">
          <cell r="C92" t="str">
            <v>Dương Minh Chung</v>
          </cell>
          <cell r="E92">
            <v>850000</v>
          </cell>
        </row>
        <row r="93">
          <cell r="C93" t="str">
            <v>Phan Văn Thành</v>
          </cell>
          <cell r="E93">
            <v>350000</v>
          </cell>
        </row>
        <row r="94">
          <cell r="C94" t="str">
            <v>Vũ Đức Pháp</v>
          </cell>
          <cell r="E94">
            <v>750000</v>
          </cell>
        </row>
        <row r="95">
          <cell r="C95" t="str">
            <v>Vũ Quang Khải</v>
          </cell>
          <cell r="E95">
            <v>650000</v>
          </cell>
        </row>
        <row r="96">
          <cell r="C96" t="str">
            <v>Nguyễn Thanh Vũ</v>
          </cell>
          <cell r="E96">
            <v>50000</v>
          </cell>
        </row>
        <row r="97">
          <cell r="C97" t="str">
            <v>Phan Thị Xuân Trang</v>
          </cell>
          <cell r="E97">
            <v>250000</v>
          </cell>
        </row>
        <row r="98">
          <cell r="C98" t="str">
            <v>Lư Thị Yến Vũ</v>
          </cell>
          <cell r="E98">
            <v>700000</v>
          </cell>
        </row>
        <row r="99">
          <cell r="C99" t="str">
            <v>Nguyễn Tiến Dũng</v>
          </cell>
          <cell r="E99">
            <v>1200000</v>
          </cell>
        </row>
        <row r="100">
          <cell r="C100" t="str">
            <v>Nguyễn Thành Long</v>
          </cell>
          <cell r="E100">
            <v>550000</v>
          </cell>
        </row>
        <row r="101">
          <cell r="C101" t="str">
            <v>Nguyễn Ngọc Quỳnh ck</v>
          </cell>
          <cell r="E101">
            <v>250000</v>
          </cell>
        </row>
        <row r="102">
          <cell r="C102" t="str">
            <v>Bùi Anh Tuấn</v>
          </cell>
          <cell r="E102">
            <v>800000</v>
          </cell>
        </row>
        <row r="103">
          <cell r="C103" t="str">
            <v>Trần Thị Hương</v>
          </cell>
          <cell r="E103">
            <v>50000</v>
          </cell>
        </row>
        <row r="104">
          <cell r="C104" t="str">
            <v>Trần Minh Thông</v>
          </cell>
          <cell r="E104">
            <v>750000</v>
          </cell>
        </row>
        <row r="105">
          <cell r="C105" t="str">
            <v>Nguyễn Thanh Vĩnh Phúc</v>
          </cell>
          <cell r="E105">
            <v>150000</v>
          </cell>
        </row>
        <row r="106">
          <cell r="C106" t="str">
            <v>Võ Minh Quang</v>
          </cell>
          <cell r="E106">
            <v>250000</v>
          </cell>
        </row>
        <row r="107">
          <cell r="C107" t="str">
            <v>Dương Thị Hồng</v>
          </cell>
          <cell r="E107">
            <v>900000</v>
          </cell>
        </row>
        <row r="108">
          <cell r="C108" t="str">
            <v>Nguyễn Thanh Giang</v>
          </cell>
          <cell r="E108">
            <v>700000</v>
          </cell>
        </row>
        <row r="109">
          <cell r="C109" t="str">
            <v>Nguyễn Hồng Phúc</v>
          </cell>
          <cell r="E109">
            <v>650000</v>
          </cell>
        </row>
        <row r="110">
          <cell r="C110" t="str">
            <v>Nguyễn Văn Sơn</v>
          </cell>
          <cell r="E110">
            <v>250000</v>
          </cell>
        </row>
        <row r="111">
          <cell r="C111" t="str">
            <v>Nguyễn Khắc Huy</v>
          </cell>
          <cell r="E111">
            <v>50000</v>
          </cell>
        </row>
        <row r="112">
          <cell r="C112" t="str">
            <v>Võ Hoài Sơn</v>
          </cell>
          <cell r="E112">
            <v>300000</v>
          </cell>
        </row>
        <row r="113">
          <cell r="C113" t="str">
            <v>Nguyễn Thị Xuân Chinh</v>
          </cell>
          <cell r="E113">
            <v>1000000</v>
          </cell>
        </row>
        <row r="114">
          <cell r="C114" t="str">
            <v>Nguyễn Văn Yên</v>
          </cell>
          <cell r="E114">
            <v>250000</v>
          </cell>
        </row>
        <row r="115">
          <cell r="C115" t="str">
            <v>Nguyễn Minh Đức</v>
          </cell>
          <cell r="E115">
            <v>800000</v>
          </cell>
        </row>
        <row r="116">
          <cell r="C116" t="str">
            <v>Nguyễn Anh Tăng</v>
          </cell>
          <cell r="E116">
            <v>600000</v>
          </cell>
        </row>
        <row r="117">
          <cell r="C117" t="str">
            <v>Lê Thế Huân</v>
          </cell>
          <cell r="E117">
            <v>50000</v>
          </cell>
        </row>
        <row r="118">
          <cell r="C118" t="str">
            <v>Trần Trung Hiếu</v>
          </cell>
          <cell r="E118">
            <v>300000</v>
          </cell>
        </row>
        <row r="119">
          <cell r="C119" t="str">
            <v>Trần Nguyên Bảo Trân</v>
          </cell>
          <cell r="E119">
            <v>800000</v>
          </cell>
        </row>
        <row r="120">
          <cell r="C120" t="str">
            <v>Quách Minh Thử</v>
          </cell>
          <cell r="E120">
            <v>500000</v>
          </cell>
        </row>
        <row r="121">
          <cell r="C121" t="str">
            <v>Mạnh Lê Hoàn</v>
          </cell>
          <cell r="E121">
            <v>1000000</v>
          </cell>
        </row>
        <row r="122">
          <cell r="C122" t="str">
            <v>Ngô Hoàng Anh</v>
          </cell>
          <cell r="E122">
            <v>450000</v>
          </cell>
        </row>
        <row r="123">
          <cell r="C123" t="str">
            <v>Nguyễn Thùy Linh</v>
          </cell>
          <cell r="E123">
            <v>100000</v>
          </cell>
        </row>
        <row r="124">
          <cell r="C124" t="str">
            <v>Vũ Hạnh Chiêu</v>
          </cell>
          <cell r="E124">
            <v>200000</v>
          </cell>
        </row>
        <row r="125">
          <cell r="C125" t="str">
            <v>Đỗ Huỳnh Thanh Phong</v>
          </cell>
          <cell r="E125">
            <v>500000</v>
          </cell>
        </row>
        <row r="126">
          <cell r="C126" t="str">
            <v>Nguyễn Minh Đức Cường</v>
          </cell>
          <cell r="E126">
            <v>450000</v>
          </cell>
        </row>
        <row r="127">
          <cell r="C127" t="str">
            <v>Nguyễn Hồng Đức</v>
          </cell>
          <cell r="E127">
            <v>100000</v>
          </cell>
        </row>
        <row r="128">
          <cell r="C128" t="str">
            <v>Trần Công Tiến</v>
          </cell>
          <cell r="E128">
            <v>50000</v>
          </cell>
        </row>
        <row r="129">
          <cell r="C129" t="str">
            <v>Võ Cường</v>
          </cell>
          <cell r="E129">
            <v>500000</v>
          </cell>
        </row>
        <row r="130">
          <cell r="C130" t="str">
            <v>Nguyễn Trần Thanh Nhàn</v>
          </cell>
          <cell r="E130">
            <v>250000</v>
          </cell>
        </row>
        <row r="131">
          <cell r="C131" t="str">
            <v>Tăng Cẩm Huê</v>
          </cell>
          <cell r="E131">
            <v>250000</v>
          </cell>
        </row>
        <row r="132">
          <cell r="C132" t="str">
            <v>Trần Hiếu Trinh</v>
          </cell>
          <cell r="E132">
            <v>200000</v>
          </cell>
        </row>
        <row r="133">
          <cell r="C133" t="str">
            <v>Nguyễn Thị Tố Nga</v>
          </cell>
          <cell r="E133">
            <v>600000</v>
          </cell>
        </row>
        <row r="134">
          <cell r="C134" t="str">
            <v>Lê Tiến Đạt</v>
          </cell>
          <cell r="E134">
            <v>650000</v>
          </cell>
        </row>
        <row r="135">
          <cell r="C135" t="str">
            <v>Đặng Đức Minh</v>
          </cell>
          <cell r="E135">
            <v>550000</v>
          </cell>
        </row>
        <row r="136">
          <cell r="C136" t="str">
            <v>Nguyễn Thị Ngọc Hiền</v>
          </cell>
          <cell r="E136">
            <v>50000</v>
          </cell>
        </row>
        <row r="137">
          <cell r="C137" t="str">
            <v>Ngô Phong Cường</v>
          </cell>
          <cell r="E137">
            <v>700000</v>
          </cell>
        </row>
        <row r="138">
          <cell r="C138" t="str">
            <v>Cao Văn Tuấn</v>
          </cell>
          <cell r="E138">
            <v>900000</v>
          </cell>
        </row>
        <row r="139">
          <cell r="C139" t="str">
            <v>Trần Nam Anh</v>
          </cell>
          <cell r="E139">
            <v>750000</v>
          </cell>
        </row>
        <row r="140">
          <cell r="C140" t="str">
            <v>Trần Giang Nam</v>
          </cell>
          <cell r="E140">
            <v>1000000</v>
          </cell>
        </row>
        <row r="141">
          <cell r="C141" t="str">
            <v>Phan Thanh Hoàng</v>
          </cell>
          <cell r="E141">
            <v>550000</v>
          </cell>
        </row>
        <row r="142">
          <cell r="C142" t="str">
            <v>Nguyễn Hữu Mạnh</v>
          </cell>
          <cell r="E142">
            <v>200000</v>
          </cell>
        </row>
        <row r="143">
          <cell r="C143" t="str">
            <v>Phan Anh Tuấn Kiệt</v>
          </cell>
          <cell r="E143">
            <v>600000</v>
          </cell>
        </row>
        <row r="144">
          <cell r="C144" t="str">
            <v>Triệu Phú Nguyên</v>
          </cell>
          <cell r="E144">
            <v>950000</v>
          </cell>
        </row>
        <row r="145">
          <cell r="C145" t="str">
            <v>Nguyễn Thành Đức</v>
          </cell>
          <cell r="E145">
            <v>650000</v>
          </cell>
        </row>
        <row r="146">
          <cell r="C146" t="str">
            <v>Nguyễn Minh Thái</v>
          </cell>
          <cell r="E146">
            <v>750000</v>
          </cell>
        </row>
        <row r="147">
          <cell r="C147" t="str">
            <v>Đặng Thái Sơn</v>
          </cell>
          <cell r="E147">
            <v>1150000</v>
          </cell>
        </row>
        <row r="148">
          <cell r="C148" t="str">
            <v>Nguyễn Thái Bình</v>
          </cell>
          <cell r="E148">
            <v>1150000</v>
          </cell>
        </row>
        <row r="149">
          <cell r="C149" t="str">
            <v>Kiều Trung Tín</v>
          </cell>
          <cell r="E149">
            <v>600000</v>
          </cell>
        </row>
        <row r="150">
          <cell r="C150" t="str">
            <v>Trần Quốc Duy</v>
          </cell>
          <cell r="E150">
            <v>550000</v>
          </cell>
        </row>
        <row r="151">
          <cell r="C151" t="str">
            <v>Hồ Văn Hóa</v>
          </cell>
          <cell r="E151">
            <v>400000</v>
          </cell>
        </row>
        <row r="152">
          <cell r="C152" t="str">
            <v>Nguyễn Thanh Hùng</v>
          </cell>
          <cell r="E152">
            <v>400000</v>
          </cell>
        </row>
        <row r="153">
          <cell r="C153" t="str">
            <v>Hà Quốc Bảo</v>
          </cell>
          <cell r="E153">
            <v>1000000</v>
          </cell>
        </row>
        <row r="154">
          <cell r="C154" t="str">
            <v>Hoàng Phúc Bảo</v>
          </cell>
          <cell r="E154">
            <v>1150000</v>
          </cell>
        </row>
        <row r="155">
          <cell r="C155" t="str">
            <v>Nguyễn Lương Tâm</v>
          </cell>
          <cell r="E155">
            <v>750000</v>
          </cell>
        </row>
        <row r="156">
          <cell r="C156" t="str">
            <v>Trần Thế Sơn</v>
          </cell>
          <cell r="E156">
            <v>1200000</v>
          </cell>
        </row>
        <row r="157">
          <cell r="C157" t="str">
            <v>Trần Văn Đông</v>
          </cell>
          <cell r="E157">
            <v>1250000</v>
          </cell>
        </row>
        <row r="158">
          <cell r="C158" t="str">
            <v>Lý Văn Trung</v>
          </cell>
          <cell r="E158">
            <v>1250000</v>
          </cell>
        </row>
        <row r="159">
          <cell r="C159" t="str">
            <v>Đỗ Hoàng Duy</v>
          </cell>
          <cell r="E159">
            <v>1550000</v>
          </cell>
        </row>
        <row r="160">
          <cell r="C160" t="str">
            <v>Nguyễn Hoàng Vinh</v>
          </cell>
          <cell r="E160">
            <v>700000</v>
          </cell>
        </row>
        <row r="161">
          <cell r="C161" t="str">
            <v>Bùi Trọng Tân</v>
          </cell>
          <cell r="E161">
            <v>100000</v>
          </cell>
        </row>
        <row r="162">
          <cell r="C162" t="str">
            <v>Võ Quốc Duy</v>
          </cell>
          <cell r="E162">
            <v>600000</v>
          </cell>
        </row>
        <row r="163">
          <cell r="C163" t="str">
            <v>Giang Văn Tiến</v>
          </cell>
          <cell r="E163">
            <v>850000</v>
          </cell>
        </row>
        <row r="164">
          <cell r="C164" t="str">
            <v>Đặng Thế Huân</v>
          </cell>
          <cell r="E164">
            <v>1450000</v>
          </cell>
        </row>
        <row r="165">
          <cell r="C165" t="str">
            <v>Võ Anh Hào</v>
          </cell>
          <cell r="E165">
            <v>750000</v>
          </cell>
        </row>
        <row r="166">
          <cell r="C166" t="str">
            <v>Phan Văn Hòa</v>
          </cell>
          <cell r="E166">
            <v>1150000</v>
          </cell>
        </row>
        <row r="167">
          <cell r="C167" t="str">
            <v>Trần Đình Khoa</v>
          </cell>
          <cell r="E167">
            <v>50000</v>
          </cell>
        </row>
        <row r="168">
          <cell r="C168" t="str">
            <v>Đỗ Trọng Quý</v>
          </cell>
          <cell r="E168">
            <v>950000</v>
          </cell>
        </row>
        <row r="169">
          <cell r="C169" t="str">
            <v>Nguyễn Vũ Xuân Thì</v>
          </cell>
          <cell r="E169">
            <v>1550000</v>
          </cell>
        </row>
        <row r="170">
          <cell r="C170" t="str">
            <v>Nguyễn Thanh Dũng</v>
          </cell>
          <cell r="E170">
            <v>350000</v>
          </cell>
        </row>
        <row r="171">
          <cell r="C171" t="str">
            <v>CỘNG</v>
          </cell>
          <cell r="E171">
            <v>83000000</v>
          </cell>
        </row>
        <row r="172">
          <cell r="C172"/>
          <cell r="E172"/>
        </row>
        <row r="173">
          <cell r="C173"/>
          <cell r="E173"/>
        </row>
        <row r="174">
          <cell r="C174"/>
          <cell r="E174"/>
        </row>
        <row r="175">
          <cell r="C175"/>
          <cell r="E175"/>
        </row>
        <row r="176">
          <cell r="C176"/>
          <cell r="E176"/>
        </row>
        <row r="177">
          <cell r="C177"/>
          <cell r="E177"/>
        </row>
        <row r="178">
          <cell r="C178"/>
          <cell r="E178"/>
        </row>
        <row r="179">
          <cell r="C179"/>
          <cell r="E179"/>
        </row>
        <row r="185">
          <cell r="C185"/>
          <cell r="E185"/>
        </row>
        <row r="186">
          <cell r="C186"/>
          <cell r="E186"/>
        </row>
        <row r="187">
          <cell r="C187"/>
          <cell r="E187"/>
        </row>
        <row r="188">
          <cell r="C188"/>
          <cell r="E188"/>
        </row>
        <row r="189">
          <cell r="C189"/>
          <cell r="E189"/>
        </row>
        <row r="190">
          <cell r="C190"/>
          <cell r="E190"/>
        </row>
        <row r="191">
          <cell r="C191"/>
          <cell r="E191"/>
        </row>
        <row r="192">
          <cell r="C192"/>
          <cell r="E192"/>
        </row>
        <row r="193">
          <cell r="C193"/>
          <cell r="E193"/>
        </row>
        <row r="194">
          <cell r="C194"/>
          <cell r="E194"/>
        </row>
        <row r="195">
          <cell r="C195"/>
          <cell r="E195"/>
        </row>
        <row r="196">
          <cell r="C196"/>
          <cell r="E196"/>
        </row>
        <row r="197">
          <cell r="C197"/>
          <cell r="E197"/>
        </row>
      </sheetData>
      <sheetData sheetId="33">
        <row r="2">
          <cell r="C2"/>
          <cell r="E2"/>
        </row>
        <row r="3">
          <cell r="C3"/>
          <cell r="E3"/>
        </row>
        <row r="4">
          <cell r="C4"/>
          <cell r="E4"/>
        </row>
        <row r="5">
          <cell r="C5"/>
          <cell r="E5"/>
        </row>
        <row r="6">
          <cell r="C6"/>
          <cell r="E6"/>
        </row>
        <row r="7">
          <cell r="C7"/>
          <cell r="E7"/>
        </row>
        <row r="8">
          <cell r="C8" t="str">
            <v>Họ và tên</v>
          </cell>
          <cell r="E8" t="str">
            <v>Số tiền</v>
          </cell>
        </row>
        <row r="9">
          <cell r="C9"/>
          <cell r="E9"/>
        </row>
        <row r="10">
          <cell r="C10" t="str">
            <v>Phạm Hữu Lộc</v>
          </cell>
          <cell r="E10">
            <v>1300000</v>
          </cell>
        </row>
        <row r="11">
          <cell r="C11" t="str">
            <v>Đinh Văn Đệ</v>
          </cell>
          <cell r="E11">
            <v>1300000</v>
          </cell>
        </row>
        <row r="12">
          <cell r="C12" t="str">
            <v>Đinh Hồng Minh</v>
          </cell>
          <cell r="E12">
            <v>1250000</v>
          </cell>
        </row>
        <row r="13">
          <cell r="C13" t="str">
            <v>Châu Văn Bảo</v>
          </cell>
          <cell r="E13">
            <v>1250000</v>
          </cell>
        </row>
        <row r="14">
          <cell r="C14" t="str">
            <v>Lâm Viết Dũng</v>
          </cell>
          <cell r="E14">
            <v>1250000</v>
          </cell>
        </row>
        <row r="15">
          <cell r="C15" t="str">
            <v>Lưu Hoàng Hải Yến</v>
          </cell>
          <cell r="E15">
            <v>1000000</v>
          </cell>
        </row>
        <row r="16">
          <cell r="C16" t="str">
            <v>Huỳnh Thị Minh Ly</v>
          </cell>
          <cell r="E16">
            <v>1200000</v>
          </cell>
        </row>
        <row r="17">
          <cell r="C17" t="str">
            <v>Phan Thị Ngọc Phượng</v>
          </cell>
          <cell r="E17">
            <v>1050000</v>
          </cell>
        </row>
        <row r="18">
          <cell r="C18" t="str">
            <v>Vũ Như Quỳnh</v>
          </cell>
          <cell r="E18">
            <v>1050000</v>
          </cell>
        </row>
        <row r="19">
          <cell r="C19" t="str">
            <v>Nguyễn Thị Bích Liễu</v>
          </cell>
          <cell r="E19">
            <v>1100000</v>
          </cell>
        </row>
        <row r="20">
          <cell r="C20" t="str">
            <v>Nguyễn Văn Chì</v>
          </cell>
          <cell r="E20">
            <v>1000000</v>
          </cell>
        </row>
        <row r="21">
          <cell r="C21" t="str">
            <v>Trần Thị Ánh Phượng</v>
          </cell>
          <cell r="E21">
            <v>1100000</v>
          </cell>
        </row>
        <row r="22">
          <cell r="C22" t="str">
            <v>Trần Thị Phương Oanh</v>
          </cell>
          <cell r="E22">
            <v>925000</v>
          </cell>
        </row>
        <row r="23">
          <cell r="C23" t="str">
            <v>Thân Thị Nhung</v>
          </cell>
          <cell r="E23">
            <v>1050000</v>
          </cell>
        </row>
        <row r="24">
          <cell r="C24" t="str">
            <v>Nguyễn Thị Vân</v>
          </cell>
          <cell r="E24">
            <v>1100000</v>
          </cell>
        </row>
        <row r="25">
          <cell r="C25" t="str">
            <v>Lê Quang Liêm</v>
          </cell>
          <cell r="E25">
            <v>1100000</v>
          </cell>
        </row>
        <row r="26">
          <cell r="C26" t="str">
            <v>Nguyễn Văn Thành</v>
          </cell>
          <cell r="E26">
            <v>1100000</v>
          </cell>
        </row>
        <row r="27">
          <cell r="C27" t="str">
            <v>Nguyễn Trọng Phú</v>
          </cell>
          <cell r="E27">
            <v>1150000</v>
          </cell>
        </row>
        <row r="28">
          <cell r="C28" t="str">
            <v>Vũ Ngọc Quang</v>
          </cell>
          <cell r="E28">
            <v>1000000</v>
          </cell>
        </row>
        <row r="29">
          <cell r="C29" t="str">
            <v>Giáp Văn Thịnh</v>
          </cell>
          <cell r="E29">
            <v>1000000</v>
          </cell>
        </row>
        <row r="30">
          <cell r="C30" t="str">
            <v>Lê Hồng Anh Tuấn</v>
          </cell>
          <cell r="E30">
            <v>1000000</v>
          </cell>
        </row>
        <row r="31">
          <cell r="C31" t="str">
            <v>Ninh Đỗ Hiệp</v>
          </cell>
          <cell r="E31">
            <v>1000000</v>
          </cell>
        </row>
        <row r="32">
          <cell r="C32" t="str">
            <v>Nguyễn Tiến Việt Dũng</v>
          </cell>
          <cell r="E32">
            <v>1000000</v>
          </cell>
        </row>
        <row r="33">
          <cell r="C33" t="str">
            <v>Nguyễn Cao Thắng</v>
          </cell>
          <cell r="E33">
            <v>1050000</v>
          </cell>
        </row>
        <row r="34">
          <cell r="C34" t="str">
            <v>Bùi Đặng Hoàng Tuấn</v>
          </cell>
          <cell r="E34">
            <v>1000000</v>
          </cell>
        </row>
        <row r="35">
          <cell r="C35" t="str">
            <v>Võ Tấn Kiệt</v>
          </cell>
          <cell r="E35">
            <v>1050000</v>
          </cell>
        </row>
        <row r="36">
          <cell r="C36" t="str">
            <v>Phan Đức Long</v>
          </cell>
          <cell r="E36">
            <v>1150000</v>
          </cell>
        </row>
        <row r="37">
          <cell r="C37" t="str">
            <v>Bùi Thị Dương</v>
          </cell>
          <cell r="E37">
            <v>950000</v>
          </cell>
        </row>
        <row r="38">
          <cell r="C38" t="str">
            <v>Trang Thị Xuân Uyên</v>
          </cell>
          <cell r="E38">
            <v>1100000</v>
          </cell>
        </row>
        <row r="39">
          <cell r="C39" t="str">
            <v>Bùi Thị Lan Anh</v>
          </cell>
          <cell r="E39">
            <v>1150000</v>
          </cell>
        </row>
        <row r="40">
          <cell r="C40" t="str">
            <v>Nguyễn Kính</v>
          </cell>
          <cell r="E40">
            <v>1250000</v>
          </cell>
        </row>
        <row r="41">
          <cell r="C41" t="str">
            <v>Nguyễn Thị Kim Dung</v>
          </cell>
          <cell r="E41">
            <v>1100000</v>
          </cell>
        </row>
        <row r="42">
          <cell r="C42" t="str">
            <v>Hồng Mộng Tuyết Dung</v>
          </cell>
          <cell r="E42">
            <v>1200000</v>
          </cell>
        </row>
        <row r="43">
          <cell r="C43" t="str">
            <v>Trần Thị Minh Thoa</v>
          </cell>
          <cell r="E43">
            <v>1200000</v>
          </cell>
        </row>
        <row r="44">
          <cell r="C44" t="str">
            <v>Nguyễn Thị Hồng Thắm</v>
          </cell>
          <cell r="E44">
            <v>1200000</v>
          </cell>
        </row>
        <row r="45">
          <cell r="C45" t="str">
            <v>Võ Thị Lệ Trân</v>
          </cell>
          <cell r="E45">
            <v>1150000</v>
          </cell>
        </row>
        <row r="46">
          <cell r="C46" t="str">
            <v>Nguyễn Văn Chiến</v>
          </cell>
          <cell r="E46">
            <v>950000</v>
          </cell>
        </row>
        <row r="47">
          <cell r="C47" t="str">
            <v>Nguyễn Thùy Dương</v>
          </cell>
          <cell r="E47">
            <v>1000000</v>
          </cell>
        </row>
        <row r="48">
          <cell r="C48" t="str">
            <v>Lê Xuân Thiện</v>
          </cell>
          <cell r="E48">
            <v>1300000</v>
          </cell>
        </row>
        <row r="49">
          <cell r="C49" t="str">
            <v>Nguyễn Thị Kim Anh</v>
          </cell>
          <cell r="E49">
            <v>1150000</v>
          </cell>
        </row>
        <row r="50">
          <cell r="C50" t="str">
            <v>Nguyễn Ngọc Hiệp</v>
          </cell>
          <cell r="E50">
            <v>1300000</v>
          </cell>
        </row>
        <row r="51">
          <cell r="C51" t="str">
            <v>Phạm Thị Lê Chi</v>
          </cell>
          <cell r="E51">
            <v>1100000</v>
          </cell>
        </row>
        <row r="52">
          <cell r="C52" t="str">
            <v>Trần Thị Thu Hà</v>
          </cell>
          <cell r="E52">
            <v>1150000</v>
          </cell>
        </row>
        <row r="53">
          <cell r="C53" t="str">
            <v>Mai Thu Hương</v>
          </cell>
          <cell r="E53">
            <v>1200000</v>
          </cell>
        </row>
        <row r="54">
          <cell r="C54" t="str">
            <v>Nguyễn Tất Thắng</v>
          </cell>
          <cell r="E54">
            <v>850000</v>
          </cell>
        </row>
        <row r="55">
          <cell r="C55" t="str">
            <v>Nguyễn Thị Ngọc Anh</v>
          </cell>
          <cell r="E55">
            <v>1100000</v>
          </cell>
        </row>
        <row r="56">
          <cell r="C56" t="str">
            <v>Nguyễn Thành Nam</v>
          </cell>
          <cell r="E56">
            <v>1150000</v>
          </cell>
        </row>
        <row r="57">
          <cell r="C57" t="str">
            <v>Nguyễn Văn Tấn</v>
          </cell>
          <cell r="E57">
            <v>1000000</v>
          </cell>
        </row>
        <row r="58">
          <cell r="C58" t="str">
            <v>Huỳnh Thị Mai</v>
          </cell>
          <cell r="E58">
            <v>1200000</v>
          </cell>
        </row>
        <row r="59">
          <cell r="C59" t="str">
            <v>Võ Thị Xuân Thơ</v>
          </cell>
          <cell r="E59">
            <v>1200000</v>
          </cell>
        </row>
        <row r="60">
          <cell r="C60" t="str">
            <v>Nguyễn Thị Thanh Thảo</v>
          </cell>
          <cell r="E60">
            <v>1250000</v>
          </cell>
        </row>
        <row r="61">
          <cell r="C61" t="str">
            <v>Giáp Thị Vượng</v>
          </cell>
          <cell r="E61">
            <v>1150000</v>
          </cell>
        </row>
        <row r="62">
          <cell r="C62" t="str">
            <v>Nguyễn Thị Thùy</v>
          </cell>
          <cell r="E62">
            <v>1250000</v>
          </cell>
        </row>
        <row r="63">
          <cell r="C63" t="str">
            <v>Nguyễn Thị Hải Hà</v>
          </cell>
          <cell r="E63">
            <v>1200000</v>
          </cell>
        </row>
        <row r="64">
          <cell r="C64" t="str">
            <v>Thái Thị My Sa</v>
          </cell>
          <cell r="E64">
            <v>1250000</v>
          </cell>
        </row>
        <row r="65">
          <cell r="C65" t="str">
            <v>Mai Nguyễn Hoàng Yến</v>
          </cell>
          <cell r="E65">
            <v>1150000</v>
          </cell>
        </row>
        <row r="66">
          <cell r="C66" t="str">
            <v>Huỳnh Thị Cẩm Hoa</v>
          </cell>
          <cell r="E66">
            <v>1250000</v>
          </cell>
        </row>
        <row r="67">
          <cell r="C67" t="str">
            <v>Nguyễn Chí Nhân</v>
          </cell>
          <cell r="E67">
            <v>1200000</v>
          </cell>
        </row>
        <row r="68">
          <cell r="C68" t="str">
            <v>Nguyễn Thanh Sơn</v>
          </cell>
          <cell r="E68">
            <v>1050000</v>
          </cell>
        </row>
        <row r="69">
          <cell r="C69" t="str">
            <v>Vũ Thị Thu Thủy</v>
          </cell>
          <cell r="E69">
            <v>1050000</v>
          </cell>
        </row>
        <row r="70">
          <cell r="C70" t="str">
            <v>Nguyễn Thị Tuyết</v>
          </cell>
          <cell r="E70">
            <v>1050000</v>
          </cell>
        </row>
        <row r="71">
          <cell r="C71" t="str">
            <v>Lương Minh Dũng</v>
          </cell>
          <cell r="E71">
            <v>1150000</v>
          </cell>
        </row>
        <row r="72">
          <cell r="C72" t="str">
            <v>Trương Thị Hồng</v>
          </cell>
          <cell r="E72">
            <v>1000000</v>
          </cell>
        </row>
        <row r="73">
          <cell r="C73" t="str">
            <v>Nguyễn Hữu Thiện</v>
          </cell>
          <cell r="E73">
            <v>1100000</v>
          </cell>
        </row>
        <row r="74">
          <cell r="C74" t="str">
            <v>Trương Hữu Lộc</v>
          </cell>
          <cell r="E74">
            <v>1000000</v>
          </cell>
        </row>
        <row r="75">
          <cell r="C75" t="str">
            <v>Vương Hội Khánh</v>
          </cell>
          <cell r="E75">
            <v>950000</v>
          </cell>
        </row>
        <row r="76">
          <cell r="C76" t="str">
            <v>Trịnh Hoàng Hiệp</v>
          </cell>
          <cell r="E76">
            <v>950000</v>
          </cell>
        </row>
        <row r="77">
          <cell r="C77" t="str">
            <v>Đặng Thu Hà</v>
          </cell>
          <cell r="E77">
            <v>1150000</v>
          </cell>
        </row>
        <row r="78">
          <cell r="C78" t="str">
            <v>Trần Thị Diễm Thúy</v>
          </cell>
          <cell r="E78">
            <v>1050000</v>
          </cell>
        </row>
        <row r="79">
          <cell r="C79" t="str">
            <v>Nguyễn Tứ Cảnh</v>
          </cell>
          <cell r="E79">
            <v>975000</v>
          </cell>
        </row>
        <row r="80">
          <cell r="C80" t="str">
            <v>Phạm Quang Vũ</v>
          </cell>
          <cell r="E80">
            <v>1000000</v>
          </cell>
        </row>
        <row r="81">
          <cell r="C81" t="str">
            <v>Trình Minh Phong</v>
          </cell>
          <cell r="E81">
            <v>1000000</v>
          </cell>
        </row>
        <row r="82">
          <cell r="C82" t="str">
            <v>Trần Ngọc Tuấn</v>
          </cell>
          <cell r="E82">
            <v>1000000</v>
          </cell>
        </row>
        <row r="83">
          <cell r="C83" t="str">
            <v>Nguyễn Trọng Nghĩa</v>
          </cell>
          <cell r="E83">
            <v>1000000</v>
          </cell>
        </row>
        <row r="84">
          <cell r="C84" t="str">
            <v>Trần Thị Ngọc Dung</v>
          </cell>
          <cell r="E84">
            <v>1000000</v>
          </cell>
        </row>
        <row r="85">
          <cell r="C85" t="str">
            <v>Cao Xuân Giang</v>
          </cell>
          <cell r="E85">
            <v>1000000</v>
          </cell>
        </row>
        <row r="86">
          <cell r="C86" t="str">
            <v>Phạm Quỳnh Như</v>
          </cell>
          <cell r="E86">
            <v>1000000</v>
          </cell>
        </row>
        <row r="87">
          <cell r="C87" t="str">
            <v>Lê Thị Thúy Oanh</v>
          </cell>
          <cell r="E87">
            <v>1000000</v>
          </cell>
        </row>
        <row r="88">
          <cell r="C88" t="str">
            <v>Bùi Ánh Tuyết</v>
          </cell>
          <cell r="E88">
            <v>1000000</v>
          </cell>
        </row>
        <row r="89">
          <cell r="C89" t="str">
            <v>Lê Thị Thu Thảo</v>
          </cell>
          <cell r="E89">
            <v>1000000</v>
          </cell>
        </row>
        <row r="90">
          <cell r="C90" t="str">
            <v>Nguyễn Mỹ Tiên</v>
          </cell>
          <cell r="E90">
            <v>1000000</v>
          </cell>
        </row>
        <row r="91">
          <cell r="C91" t="str">
            <v>Nguyễn Thị Thùy Tiên</v>
          </cell>
          <cell r="E91">
            <v>1000000</v>
          </cell>
        </row>
        <row r="92">
          <cell r="C92" t="str">
            <v>Lưu Thị Thúy</v>
          </cell>
          <cell r="E92">
            <v>1000000</v>
          </cell>
        </row>
        <row r="93">
          <cell r="C93" t="str">
            <v>Võ Thị Kim Thư</v>
          </cell>
          <cell r="E93">
            <v>1000000</v>
          </cell>
        </row>
        <row r="94">
          <cell r="C94" t="str">
            <v>Lữ Xuân Trang</v>
          </cell>
          <cell r="E94">
            <v>1000000</v>
          </cell>
        </row>
        <row r="95">
          <cell r="C95" t="str">
            <v>Nguyễn Thị Minh Thùy</v>
          </cell>
          <cell r="E95">
            <v>1100000</v>
          </cell>
        </row>
        <row r="96">
          <cell r="C96" t="str">
            <v>Hồ Gia Bảo</v>
          </cell>
          <cell r="E96">
            <v>1000000</v>
          </cell>
        </row>
        <row r="97">
          <cell r="C97" t="str">
            <v>Nguyễn Hoàng Thanh Ngân</v>
          </cell>
          <cell r="E97">
            <v>1000000</v>
          </cell>
        </row>
        <row r="98">
          <cell r="C98" t="str">
            <v>Nguyễn Thị Thanh Hòa</v>
          </cell>
          <cell r="E98">
            <v>1000000</v>
          </cell>
        </row>
        <row r="99">
          <cell r="C99" t="str">
            <v>Đinh Thị Trâm</v>
          </cell>
          <cell r="E99">
            <v>1000000</v>
          </cell>
        </row>
        <row r="100">
          <cell r="C100" t="str">
            <v>Lâm Thị Phương Thùy</v>
          </cell>
          <cell r="E100">
            <v>1000000</v>
          </cell>
        </row>
        <row r="101">
          <cell r="C101" t="str">
            <v>Nguyễn Bạch Cẩm Dung</v>
          </cell>
          <cell r="E101">
            <v>1000000</v>
          </cell>
        </row>
        <row r="102">
          <cell r="C102" t="str">
            <v>Nguyễn Ngọc Thọ</v>
          </cell>
          <cell r="E102">
            <v>1000000</v>
          </cell>
        </row>
        <row r="103">
          <cell r="C103" t="str">
            <v>Nguyễn Thị Hiền</v>
          </cell>
          <cell r="E103">
            <v>1000000</v>
          </cell>
        </row>
        <row r="104">
          <cell r="C104" t="str">
            <v>Bùi Thị Ngọc Sương</v>
          </cell>
          <cell r="E104">
            <v>1000000</v>
          </cell>
        </row>
        <row r="105">
          <cell r="C105" t="str">
            <v>Chế Vân Cầm</v>
          </cell>
          <cell r="E105">
            <v>1000000</v>
          </cell>
        </row>
        <row r="106">
          <cell r="C106" t="str">
            <v>Phạm Thị Thanh Thúy</v>
          </cell>
          <cell r="E106">
            <v>1000000</v>
          </cell>
        </row>
        <row r="107">
          <cell r="C107" t="str">
            <v>Trần Hồng Thảo</v>
          </cell>
          <cell r="E107">
            <v>1000000</v>
          </cell>
        </row>
        <row r="108">
          <cell r="C108" t="str">
            <v>Lê Thị Phương Thảo</v>
          </cell>
          <cell r="E108">
            <v>1000000</v>
          </cell>
        </row>
        <row r="109">
          <cell r="C109" t="str">
            <v>Nguyễn Thị Nhuận</v>
          </cell>
          <cell r="E109">
            <v>1000000</v>
          </cell>
        </row>
        <row r="110">
          <cell r="C110" t="str">
            <v>Nguyễn Thị Huyền Nga</v>
          </cell>
          <cell r="E110">
            <v>1000000</v>
          </cell>
        </row>
        <row r="111">
          <cell r="C111" t="str">
            <v>Nguyễn Phương Hà</v>
          </cell>
          <cell r="E111">
            <v>1000000</v>
          </cell>
        </row>
        <row r="112">
          <cell r="C112" t="str">
            <v>Trịnh Khắc Vũ</v>
          </cell>
          <cell r="E112">
            <v>1000000</v>
          </cell>
        </row>
        <row r="113">
          <cell r="C113" t="str">
            <v>Lê Minh Phong</v>
          </cell>
          <cell r="E113">
            <v>1000000</v>
          </cell>
        </row>
        <row r="114">
          <cell r="C114" t="str">
            <v>Nguyễn Văn Đông</v>
          </cell>
          <cell r="E114">
            <v>1000000</v>
          </cell>
        </row>
        <row r="115">
          <cell r="C115" t="str">
            <v>Đặng Thị Kiến Trúc</v>
          </cell>
          <cell r="E115">
            <v>1000000</v>
          </cell>
        </row>
        <row r="116">
          <cell r="C116" t="str">
            <v>Nguyễn Thanh Tú</v>
          </cell>
          <cell r="E116">
            <v>1000000</v>
          </cell>
        </row>
        <row r="117">
          <cell r="C117" t="str">
            <v>Trần Thị Ánh Tuyết</v>
          </cell>
          <cell r="E117">
            <v>1000000</v>
          </cell>
        </row>
        <row r="118">
          <cell r="C118" t="str">
            <v>Lê Văn Bình</v>
          </cell>
          <cell r="E118">
            <v>1000000</v>
          </cell>
        </row>
        <row r="119">
          <cell r="C119" t="str">
            <v>Phạm Thị Thu Nga</v>
          </cell>
          <cell r="E119">
            <v>1000000</v>
          </cell>
        </row>
        <row r="120">
          <cell r="C120" t="str">
            <v>Nguyễn Thị Cẩm Thạch</v>
          </cell>
          <cell r="E120">
            <v>750000</v>
          </cell>
        </row>
        <row r="121">
          <cell r="C121" t="str">
            <v>Hà Như Mai</v>
          </cell>
          <cell r="E121">
            <v>1000000</v>
          </cell>
        </row>
        <row r="122">
          <cell r="C122" t="str">
            <v>Nguyễn Thị Thủy</v>
          </cell>
          <cell r="E122">
            <v>1000000</v>
          </cell>
        </row>
        <row r="123">
          <cell r="C123" t="str">
            <v>Dương Đức Kiên</v>
          </cell>
          <cell r="E123">
            <v>1000000</v>
          </cell>
        </row>
        <row r="124">
          <cell r="C124" t="str">
            <v>Nguyễn Văn Hậu</v>
          </cell>
          <cell r="E124">
            <v>1000000</v>
          </cell>
        </row>
        <row r="125">
          <cell r="C125" t="str">
            <v>Nguyễn Đức Thắng</v>
          </cell>
          <cell r="E125">
            <v>1000000</v>
          </cell>
        </row>
        <row r="126">
          <cell r="C126" t="str">
            <v>Lê Thái Hùng</v>
          </cell>
          <cell r="E126">
            <v>1000000</v>
          </cell>
        </row>
        <row r="127">
          <cell r="C127" t="str">
            <v>Nguyễn Phú Tân</v>
          </cell>
          <cell r="E127">
            <v>1000000</v>
          </cell>
        </row>
        <row r="128">
          <cell r="C128" t="str">
            <v>Nguyễn Mạnh Phương</v>
          </cell>
          <cell r="E128">
            <v>1000000</v>
          </cell>
        </row>
        <row r="129">
          <cell r="C129" t="str">
            <v>Giang Phi Hùng</v>
          </cell>
          <cell r="E129">
            <v>1000000</v>
          </cell>
        </row>
        <row r="130">
          <cell r="C130" t="str">
            <v>Ngô Thanh Điền</v>
          </cell>
          <cell r="E130">
            <v>1000000</v>
          </cell>
        </row>
        <row r="131">
          <cell r="C131" t="str">
            <v>Vương Thanh Thủy</v>
          </cell>
          <cell r="E131">
            <v>1000000</v>
          </cell>
        </row>
        <row r="132">
          <cell r="C132" t="str">
            <v>Nguyễn Thị Bảo Trân</v>
          </cell>
          <cell r="E132">
            <v>1000000</v>
          </cell>
        </row>
        <row r="133">
          <cell r="C133" t="str">
            <v>Nguyễn Thị Thu Tâm</v>
          </cell>
          <cell r="E133">
            <v>1000000</v>
          </cell>
        </row>
        <row r="134">
          <cell r="C134" t="str">
            <v>Nguyễn Thị Thanh Tú</v>
          </cell>
          <cell r="E134">
            <v>1000000</v>
          </cell>
        </row>
        <row r="135">
          <cell r="C135" t="str">
            <v>Võ Thị Hồng Lan</v>
          </cell>
          <cell r="E135">
            <v>1000000</v>
          </cell>
        </row>
        <row r="136">
          <cell r="C136" t="str">
            <v>Lê Nguyễn Mỹ Trâm</v>
          </cell>
          <cell r="E136">
            <v>1000000</v>
          </cell>
        </row>
        <row r="137">
          <cell r="C137" t="str">
            <v>Nguyễn Thị Thu Hà</v>
          </cell>
          <cell r="E137">
            <v>1000000</v>
          </cell>
        </row>
        <row r="138">
          <cell r="C138" t="str">
            <v>Phạm Thị Thu Hiền</v>
          </cell>
          <cell r="E138">
            <v>1000000</v>
          </cell>
        </row>
        <row r="139">
          <cell r="C139" t="str">
            <v>Nguyễn Thiện Bình</v>
          </cell>
          <cell r="E139">
            <v>1000000</v>
          </cell>
        </row>
        <row r="140">
          <cell r="C140" t="str">
            <v>Trần Thanh Trúc</v>
          </cell>
          <cell r="E140">
            <v>1000000</v>
          </cell>
        </row>
        <row r="141">
          <cell r="C141" t="str">
            <v>Lâm Thị Phương Thảo</v>
          </cell>
          <cell r="E141">
            <v>600000</v>
          </cell>
        </row>
        <row r="142">
          <cell r="C142" t="str">
            <v>Nguyễn Ngọc Quỳnh llct</v>
          </cell>
          <cell r="E142">
            <v>1000000</v>
          </cell>
        </row>
        <row r="143">
          <cell r="C143" t="str">
            <v>Lê Thị Hồng Vân</v>
          </cell>
          <cell r="E143">
            <v>1000000</v>
          </cell>
        </row>
        <row r="144">
          <cell r="C144" t="str">
            <v>Phan Thị Thùy Trang</v>
          </cell>
          <cell r="E144">
            <v>1000000</v>
          </cell>
        </row>
        <row r="145">
          <cell r="C145" t="str">
            <v>Lê Thị Mai Hường</v>
          </cell>
          <cell r="E145">
            <v>1000000</v>
          </cell>
        </row>
        <row r="146">
          <cell r="C146" t="str">
            <v>Nguyễn Thị Dinh</v>
          </cell>
          <cell r="E146">
            <v>1000000</v>
          </cell>
        </row>
        <row r="147">
          <cell r="C147" t="str">
            <v>Đỗ Thị Ngát</v>
          </cell>
          <cell r="E147">
            <v>1000000</v>
          </cell>
        </row>
        <row r="148">
          <cell r="C148" t="str">
            <v>Nguyễn Anh Kiệt</v>
          </cell>
          <cell r="E148">
            <v>1000000</v>
          </cell>
        </row>
        <row r="149">
          <cell r="C149" t="str">
            <v>Trần Thị Hồng Thu</v>
          </cell>
          <cell r="E149">
            <v>1000000</v>
          </cell>
        </row>
        <row r="150">
          <cell r="C150" t="str">
            <v>Đinh Thị Huyên</v>
          </cell>
          <cell r="E150">
            <v>1000000</v>
          </cell>
        </row>
        <row r="151">
          <cell r="C151" t="str">
            <v>Cao Thị Hồng Thắm</v>
          </cell>
          <cell r="E151">
            <v>1000000</v>
          </cell>
        </row>
        <row r="152">
          <cell r="C152" t="str">
            <v>Đỗ Thị Thơm</v>
          </cell>
          <cell r="E152">
            <v>1000000</v>
          </cell>
        </row>
        <row r="153">
          <cell r="C153" t="str">
            <v>Phạm Thị Vinh</v>
          </cell>
          <cell r="E153">
            <v>1000000</v>
          </cell>
        </row>
        <row r="154">
          <cell r="C154" t="str">
            <v>Hoàng Thị Trang</v>
          </cell>
          <cell r="E154">
            <v>1000000</v>
          </cell>
        </row>
        <row r="155">
          <cell r="C155" t="str">
            <v>Đặng Thị Nhật Minh</v>
          </cell>
          <cell r="E155">
            <v>1000000</v>
          </cell>
        </row>
        <row r="156">
          <cell r="C156" t="str">
            <v>Bùi Thành Dũng</v>
          </cell>
          <cell r="E156">
            <v>1000000</v>
          </cell>
        </row>
        <row r="157">
          <cell r="C157" t="str">
            <v>Trần Văn Lượng</v>
          </cell>
          <cell r="E157">
            <v>1000000</v>
          </cell>
        </row>
        <row r="158">
          <cell r="C158" t="str">
            <v>Nguyễn Vân Giang</v>
          </cell>
          <cell r="E158">
            <v>1000000</v>
          </cell>
        </row>
        <row r="159">
          <cell r="C159" t="str">
            <v>Nguyễn Nguyên Hoàng Ngọc Quyên</v>
          </cell>
          <cell r="E159">
            <v>1000000</v>
          </cell>
        </row>
        <row r="160">
          <cell r="C160" t="str">
            <v>Vũ Thị Thái Linh</v>
          </cell>
          <cell r="E160">
            <v>1000000</v>
          </cell>
        </row>
        <row r="161">
          <cell r="C161" t="str">
            <v>Nguyễn Sanh Cường</v>
          </cell>
          <cell r="E161">
            <v>1000000</v>
          </cell>
        </row>
        <row r="162">
          <cell r="C162" t="str">
            <v>Lê Quý Hưng Quốc</v>
          </cell>
          <cell r="E162">
            <v>1000000</v>
          </cell>
        </row>
        <row r="163">
          <cell r="C163" t="str">
            <v>Bùi Văn Dũng</v>
          </cell>
          <cell r="E163">
            <v>1000000</v>
          </cell>
        </row>
        <row r="164">
          <cell r="C164" t="str">
            <v>Nguyễn Văn Minh</v>
          </cell>
          <cell r="E164">
            <v>1000000</v>
          </cell>
        </row>
        <row r="165">
          <cell r="C165" t="str">
            <v>Nguyễn Thị Khánh Thư</v>
          </cell>
          <cell r="E165">
            <v>1000000</v>
          </cell>
        </row>
        <row r="166">
          <cell r="C166" t="str">
            <v>Trần Việt Khánh</v>
          </cell>
          <cell r="E166">
            <v>1000000</v>
          </cell>
        </row>
        <row r="167">
          <cell r="C167" t="str">
            <v>Đỗ Thị Hải Yến</v>
          </cell>
          <cell r="E167">
            <v>1000000</v>
          </cell>
        </row>
        <row r="168">
          <cell r="C168" t="str">
            <v>Lê Hồng Thái</v>
          </cell>
          <cell r="E168">
            <v>1000000</v>
          </cell>
        </row>
        <row r="169">
          <cell r="C169" t="str">
            <v>Đặng Ngọc Đoàn</v>
          </cell>
          <cell r="E169">
            <v>1000000</v>
          </cell>
        </row>
        <row r="170">
          <cell r="C170" t="str">
            <v>Nguyễn Văn Đôn</v>
          </cell>
          <cell r="E170">
            <v>1000000</v>
          </cell>
        </row>
        <row r="171">
          <cell r="C171" t="str">
            <v>Huỳnh Quốc Dũng</v>
          </cell>
          <cell r="E171">
            <v>1000000</v>
          </cell>
        </row>
        <row r="172">
          <cell r="C172" t="str">
            <v>Hồ Ngọc Chi</v>
          </cell>
          <cell r="E172">
            <v>1000000</v>
          </cell>
        </row>
        <row r="173">
          <cell r="C173" t="str">
            <v>Dương Ngọc Vọng</v>
          </cell>
          <cell r="E173">
            <v>1000000</v>
          </cell>
        </row>
        <row r="174">
          <cell r="C174" t="str">
            <v>Nguyễn Ngọc Tuyên</v>
          </cell>
          <cell r="E174">
            <v>1000000</v>
          </cell>
        </row>
        <row r="175">
          <cell r="C175" t="str">
            <v>Nguyễn Cao Phong</v>
          </cell>
          <cell r="E175">
            <v>1000000</v>
          </cell>
        </row>
        <row r="176">
          <cell r="C176" t="str">
            <v>Mai Chiếm Tuấn</v>
          </cell>
          <cell r="E176">
            <v>1000000</v>
          </cell>
        </row>
        <row r="177">
          <cell r="C177" t="str">
            <v>Đỗ Tuấn Việt</v>
          </cell>
          <cell r="E177">
            <v>1000000</v>
          </cell>
        </row>
        <row r="178">
          <cell r="C178" t="str">
            <v>Trần Vĩnh Xuyên</v>
          </cell>
          <cell r="E178">
            <v>1000000</v>
          </cell>
        </row>
        <row r="179">
          <cell r="C179" t="str">
            <v>Chung Trần Thế Vinh</v>
          </cell>
          <cell r="E179">
            <v>1150000</v>
          </cell>
        </row>
        <row r="180">
          <cell r="C180" t="str">
            <v>Đỗ Thị Phương Khanh</v>
          </cell>
          <cell r="E180">
            <v>1000000</v>
          </cell>
        </row>
        <row r="181">
          <cell r="C181" t="str">
            <v>Trương Thị Phương Hồng</v>
          </cell>
          <cell r="E181">
            <v>1000000</v>
          </cell>
        </row>
        <row r="182">
          <cell r="C182" t="str">
            <v>Dương Minh Chung</v>
          </cell>
          <cell r="E182">
            <v>1000000</v>
          </cell>
        </row>
        <row r="183">
          <cell r="C183" t="str">
            <v>Phan Văn Thành</v>
          </cell>
          <cell r="E183">
            <v>1000000</v>
          </cell>
        </row>
        <row r="184">
          <cell r="C184" t="str">
            <v>Vũ Đức Pháp</v>
          </cell>
          <cell r="E184">
            <v>1000000</v>
          </cell>
        </row>
        <row r="185">
          <cell r="C185" t="str">
            <v>Vũ Quang Khải</v>
          </cell>
          <cell r="E185">
            <v>1000000</v>
          </cell>
        </row>
        <row r="186">
          <cell r="C186" t="str">
            <v>Nguyễn Thanh Vũ</v>
          </cell>
          <cell r="E186">
            <v>1000000</v>
          </cell>
        </row>
        <row r="187">
          <cell r="C187" t="str">
            <v>Phan Thị Xuân Trang</v>
          </cell>
          <cell r="E187">
            <v>1000000</v>
          </cell>
        </row>
        <row r="188">
          <cell r="C188" t="str">
            <v>Trần Đình Khải</v>
          </cell>
          <cell r="E188">
            <v>1000000</v>
          </cell>
        </row>
        <row r="189">
          <cell r="C189" t="str">
            <v>Lư Thị Yến Vũ</v>
          </cell>
          <cell r="E189">
            <v>1000000</v>
          </cell>
        </row>
        <row r="190">
          <cell r="C190" t="str">
            <v>Nguyễn Tiến Dũng</v>
          </cell>
          <cell r="E190">
            <v>1000000</v>
          </cell>
        </row>
        <row r="191">
          <cell r="C191" t="str">
            <v>Nguyễn Thành Long</v>
          </cell>
          <cell r="E191">
            <v>1000000</v>
          </cell>
        </row>
        <row r="192">
          <cell r="C192" t="str">
            <v>Nguyễn Ngọc Quỳnh ck</v>
          </cell>
          <cell r="E192">
            <v>1000000</v>
          </cell>
        </row>
        <row r="193">
          <cell r="C193" t="str">
            <v>Nguyễn Duy Hải</v>
          </cell>
          <cell r="E193">
            <v>1000000</v>
          </cell>
        </row>
        <row r="194">
          <cell r="C194" t="str">
            <v>Bùi Anh Tuấn</v>
          </cell>
          <cell r="E194">
            <v>1000000</v>
          </cell>
        </row>
        <row r="195">
          <cell r="C195" t="str">
            <v>Trần Thị Hương</v>
          </cell>
          <cell r="E195">
            <v>1000000</v>
          </cell>
        </row>
        <row r="196">
          <cell r="C196" t="str">
            <v>Trần Minh Thông</v>
          </cell>
          <cell r="E196">
            <v>1000000</v>
          </cell>
        </row>
        <row r="197">
          <cell r="C197" t="str">
            <v>Nguyễn Thanh Vĩnh Phúc</v>
          </cell>
          <cell r="E197">
            <v>1000000</v>
          </cell>
        </row>
        <row r="198">
          <cell r="C198" t="str">
            <v>Võ Minh Quang</v>
          </cell>
          <cell r="E198">
            <v>1000000</v>
          </cell>
        </row>
        <row r="199">
          <cell r="C199" t="str">
            <v>Dương Thị Hồng</v>
          </cell>
          <cell r="E199">
            <v>1000000</v>
          </cell>
        </row>
        <row r="200">
          <cell r="C200" t="str">
            <v>Nguyễn Thanh Giang</v>
          </cell>
          <cell r="E200">
            <v>1000000</v>
          </cell>
        </row>
        <row r="201">
          <cell r="C201" t="str">
            <v>Nguyễn Hồng Phúc</v>
          </cell>
          <cell r="E201">
            <v>1000000</v>
          </cell>
        </row>
        <row r="202">
          <cell r="C202" t="str">
            <v>Nguyễn Văn Sơn</v>
          </cell>
          <cell r="E202">
            <v>1000000</v>
          </cell>
        </row>
        <row r="203">
          <cell r="C203" t="str">
            <v>Nguyễn Khắc Huy</v>
          </cell>
          <cell r="E203">
            <v>1000000</v>
          </cell>
        </row>
        <row r="204">
          <cell r="C204" t="str">
            <v>Võ Hoài Sơn</v>
          </cell>
          <cell r="E204">
            <v>1000000</v>
          </cell>
        </row>
        <row r="205">
          <cell r="C205" t="str">
            <v>Nguyễn Thị Xuân Chinh</v>
          </cell>
          <cell r="E205">
            <v>1000000</v>
          </cell>
        </row>
        <row r="206">
          <cell r="C206" t="str">
            <v>Tạ Minh Cường</v>
          </cell>
          <cell r="E206">
            <v>1000000</v>
          </cell>
        </row>
        <row r="207">
          <cell r="C207" t="str">
            <v>Phạm Minh Nghĩa</v>
          </cell>
          <cell r="E207">
            <v>1000000</v>
          </cell>
        </row>
        <row r="208">
          <cell r="C208" t="str">
            <v>Nguyễn Văn Yên</v>
          </cell>
          <cell r="E208">
            <v>1000000</v>
          </cell>
        </row>
        <row r="209">
          <cell r="C209" t="str">
            <v>Nguyễn Minh Đức</v>
          </cell>
          <cell r="E209">
            <v>1000000</v>
          </cell>
        </row>
        <row r="210">
          <cell r="C210" t="str">
            <v>Nguyễn Anh Tăng</v>
          </cell>
          <cell r="E210">
            <v>1000000</v>
          </cell>
        </row>
        <row r="211">
          <cell r="C211" t="str">
            <v>Lê Thế Huân</v>
          </cell>
          <cell r="E211">
            <v>1000000</v>
          </cell>
        </row>
        <row r="212">
          <cell r="C212" t="str">
            <v>Trần Trung Hiếu</v>
          </cell>
          <cell r="E212">
            <v>1000000</v>
          </cell>
        </row>
        <row r="213">
          <cell r="C213" t="str">
            <v>Trần Nguyên Bảo Trân</v>
          </cell>
          <cell r="E213">
            <v>1000000</v>
          </cell>
        </row>
        <row r="214">
          <cell r="C214" t="str">
            <v>Quách Minh Thử</v>
          </cell>
          <cell r="E214">
            <v>1000000</v>
          </cell>
        </row>
        <row r="215">
          <cell r="C215" t="str">
            <v>Mạnh Lê Hoàn</v>
          </cell>
          <cell r="E215">
            <v>1000000</v>
          </cell>
        </row>
        <row r="216">
          <cell r="C216" t="str">
            <v>Ngô Hoàng Anh</v>
          </cell>
          <cell r="E216">
            <v>1000000</v>
          </cell>
        </row>
        <row r="217">
          <cell r="C217" t="str">
            <v>Nguyễn Thùy Linh</v>
          </cell>
          <cell r="E217">
            <v>1000000</v>
          </cell>
        </row>
        <row r="218">
          <cell r="C218" t="str">
            <v>Vũ Hạnh Chiêu</v>
          </cell>
          <cell r="E218">
            <v>1000000</v>
          </cell>
        </row>
        <row r="219">
          <cell r="C219" t="str">
            <v>Đỗ Huỳnh Thanh Phong</v>
          </cell>
          <cell r="E219">
            <v>1000000</v>
          </cell>
        </row>
        <row r="220">
          <cell r="C220" t="str">
            <v>Nguyễn Minh Đức Cường</v>
          </cell>
          <cell r="E220">
            <v>1000000</v>
          </cell>
        </row>
        <row r="221">
          <cell r="C221" t="str">
            <v>Huỳnh Ngọc Mai</v>
          </cell>
          <cell r="E221">
            <v>1000000</v>
          </cell>
        </row>
        <row r="222">
          <cell r="C222" t="str">
            <v>Nguyễn Hồng Đức</v>
          </cell>
          <cell r="E222">
            <v>1000000</v>
          </cell>
        </row>
        <row r="223">
          <cell r="C223" t="str">
            <v>Trần Công Tiến</v>
          </cell>
          <cell r="E223">
            <v>1000000</v>
          </cell>
        </row>
        <row r="224">
          <cell r="C224" t="str">
            <v>Nguyễn Trần Thanh Nhàn</v>
          </cell>
          <cell r="E224">
            <v>1000000</v>
          </cell>
        </row>
        <row r="225">
          <cell r="C225" t="str">
            <v>Tăng Cẩm Huê</v>
          </cell>
          <cell r="E225">
            <v>1000000</v>
          </cell>
        </row>
        <row r="226">
          <cell r="C226" t="str">
            <v>Trần Hiếu Trinh</v>
          </cell>
          <cell r="E226">
            <v>1000000</v>
          </cell>
        </row>
        <row r="227">
          <cell r="C227" t="str">
            <v>Nguyễn Thị Tố Nga</v>
          </cell>
          <cell r="E227">
            <v>1000000</v>
          </cell>
        </row>
        <row r="228">
          <cell r="C228" t="str">
            <v>Lê Tiến Đạt</v>
          </cell>
          <cell r="E228">
            <v>1000000</v>
          </cell>
        </row>
        <row r="229">
          <cell r="C229" t="str">
            <v>Đặng Đức Minh</v>
          </cell>
          <cell r="E229">
            <v>1000000</v>
          </cell>
        </row>
        <row r="230">
          <cell r="C230" t="str">
            <v>Nguyễn Thị Ngọc Hiền</v>
          </cell>
          <cell r="E230">
            <v>1000000</v>
          </cell>
        </row>
        <row r="231">
          <cell r="C231" t="str">
            <v>Ngô Phong Cường</v>
          </cell>
          <cell r="E231">
            <v>1000000</v>
          </cell>
        </row>
        <row r="232">
          <cell r="C232" t="str">
            <v>Cao Văn Tuấn</v>
          </cell>
          <cell r="E232">
            <v>1000000</v>
          </cell>
        </row>
        <row r="233">
          <cell r="C233" t="str">
            <v>Trần Nam Anh</v>
          </cell>
          <cell r="E233">
            <v>1000000</v>
          </cell>
        </row>
        <row r="234">
          <cell r="C234" t="str">
            <v>Trần Giang Nam</v>
          </cell>
          <cell r="E234">
            <v>1000000</v>
          </cell>
        </row>
        <row r="235">
          <cell r="C235" t="str">
            <v>Phan Thanh Hoàng</v>
          </cell>
          <cell r="E235">
            <v>1000000</v>
          </cell>
        </row>
        <row r="236">
          <cell r="C236" t="str">
            <v>Nguyễn Anh Tuấn</v>
          </cell>
          <cell r="E236">
            <v>1000000</v>
          </cell>
        </row>
        <row r="237">
          <cell r="C237" t="str">
            <v>Võ Đắc Thịnh</v>
          </cell>
          <cell r="E237">
            <v>1000000</v>
          </cell>
        </row>
        <row r="238">
          <cell r="C238" t="str">
            <v>Nguyễn Hữu Mạnh</v>
          </cell>
          <cell r="E238">
            <v>1000000</v>
          </cell>
        </row>
        <row r="239">
          <cell r="C239" t="str">
            <v>Phan Anh Tuấn Kiệt</v>
          </cell>
          <cell r="E239">
            <v>1000000</v>
          </cell>
        </row>
        <row r="240">
          <cell r="C240" t="str">
            <v>Triệu Phú Nguyên</v>
          </cell>
          <cell r="E240">
            <v>1000000</v>
          </cell>
        </row>
        <row r="241">
          <cell r="C241" t="str">
            <v>Nguyễn Thành Đức</v>
          </cell>
          <cell r="E241">
            <v>1000000</v>
          </cell>
        </row>
        <row r="242">
          <cell r="C242" t="str">
            <v>Nguyễn Minh Thái</v>
          </cell>
          <cell r="E242">
            <v>1000000</v>
          </cell>
        </row>
        <row r="243">
          <cell r="C243" t="str">
            <v>Đặng Thái Sơn</v>
          </cell>
          <cell r="E243">
            <v>1000000</v>
          </cell>
        </row>
        <row r="244">
          <cell r="C244" t="str">
            <v>Nguyễn Thái Bình</v>
          </cell>
          <cell r="E244">
            <v>1000000</v>
          </cell>
        </row>
        <row r="245">
          <cell r="C245" t="str">
            <v>Kiều Trung Tín</v>
          </cell>
          <cell r="E245">
            <v>1000000</v>
          </cell>
        </row>
        <row r="246">
          <cell r="C246" t="str">
            <v>Trần Quốc Duy</v>
          </cell>
          <cell r="E246">
            <v>1000000</v>
          </cell>
        </row>
        <row r="247">
          <cell r="C247" t="str">
            <v>Hồ Văn Hóa</v>
          </cell>
          <cell r="E247">
            <v>1000000</v>
          </cell>
        </row>
        <row r="248">
          <cell r="C248" t="str">
            <v>Nguyễn Thanh Hùng</v>
          </cell>
          <cell r="E248">
            <v>1000000</v>
          </cell>
        </row>
        <row r="249">
          <cell r="C249" t="str">
            <v>Hà Quốc Bảo</v>
          </cell>
          <cell r="E249">
            <v>1000000</v>
          </cell>
        </row>
        <row r="250">
          <cell r="C250" t="str">
            <v>Hoàng Phúc Bảo</v>
          </cell>
          <cell r="E250">
            <v>1000000</v>
          </cell>
        </row>
        <row r="251">
          <cell r="C251" t="str">
            <v>Nguyễn Lương Tâm</v>
          </cell>
          <cell r="E251">
            <v>1000000</v>
          </cell>
        </row>
        <row r="252">
          <cell r="C252" t="str">
            <v>Trần Thế Sơn</v>
          </cell>
          <cell r="E252">
            <v>1000000</v>
          </cell>
        </row>
        <row r="253">
          <cell r="C253" t="str">
            <v>Trần Văn Đông</v>
          </cell>
          <cell r="E253">
            <v>1000000</v>
          </cell>
        </row>
        <row r="254">
          <cell r="C254" t="str">
            <v>Lý Văn Trung</v>
          </cell>
          <cell r="E254">
            <v>1000000</v>
          </cell>
        </row>
        <row r="255">
          <cell r="C255" t="str">
            <v>Đỗ Hoàng Duy</v>
          </cell>
          <cell r="E255">
            <v>1000000</v>
          </cell>
        </row>
        <row r="256">
          <cell r="C256" t="str">
            <v>Nguyễn Hoàng Vinh</v>
          </cell>
          <cell r="E256">
            <v>1000000</v>
          </cell>
        </row>
        <row r="257">
          <cell r="C257" t="str">
            <v>Bùi Trọng Tân</v>
          </cell>
          <cell r="E257">
            <v>1000000</v>
          </cell>
        </row>
        <row r="258">
          <cell r="C258" t="str">
            <v>Võ Quốc Duy</v>
          </cell>
          <cell r="E258">
            <v>1000000</v>
          </cell>
        </row>
        <row r="259">
          <cell r="C259" t="str">
            <v>Giang Văn Tiến</v>
          </cell>
          <cell r="E259">
            <v>1000000</v>
          </cell>
        </row>
        <row r="260">
          <cell r="C260" t="str">
            <v>Đinh Đồng Hiệp</v>
          </cell>
          <cell r="E260">
            <v>1000000</v>
          </cell>
        </row>
        <row r="261">
          <cell r="C261" t="str">
            <v>Đặng Thế Huân</v>
          </cell>
          <cell r="E261">
            <v>1000000</v>
          </cell>
        </row>
        <row r="262">
          <cell r="C262" t="str">
            <v>Võ Anh Hào</v>
          </cell>
          <cell r="E262">
            <v>1000000</v>
          </cell>
        </row>
        <row r="263">
          <cell r="C263" t="str">
            <v>Phan Văn Hòa</v>
          </cell>
          <cell r="E263">
            <v>1000000</v>
          </cell>
        </row>
        <row r="264">
          <cell r="C264" t="str">
            <v>Trần Đình Khoa</v>
          </cell>
          <cell r="E264">
            <v>1000000</v>
          </cell>
        </row>
        <row r="265">
          <cell r="C265" t="str">
            <v>Đỗ Trọng Quý</v>
          </cell>
          <cell r="E265">
            <v>1000000</v>
          </cell>
        </row>
        <row r="266">
          <cell r="C266" t="str">
            <v>Nguyễn Vũ Xuân Thì</v>
          </cell>
          <cell r="E266">
            <v>1000000</v>
          </cell>
        </row>
        <row r="267">
          <cell r="C267" t="str">
            <v>Hoàng Văn Viết</v>
          </cell>
          <cell r="E267">
            <v>1000000</v>
          </cell>
        </row>
        <row r="268">
          <cell r="C268" t="str">
            <v>Nguyễn Thanh Dũng</v>
          </cell>
          <cell r="E268">
            <v>1000000</v>
          </cell>
        </row>
        <row r="269">
          <cell r="C269" t="str">
            <v>Lương Xuân Thịnh</v>
          </cell>
          <cell r="E269">
            <v>1300000</v>
          </cell>
        </row>
        <row r="270">
          <cell r="C270" t="str">
            <v>Đỗ Thị Tâm</v>
          </cell>
          <cell r="E270">
            <v>1150000</v>
          </cell>
        </row>
        <row r="271">
          <cell r="C271" t="str">
            <v>Đỗ Công Thành</v>
          </cell>
          <cell r="E271">
            <v>1300000</v>
          </cell>
        </row>
        <row r="272">
          <cell r="C272" t="str">
            <v>Lương Thị Thắm</v>
          </cell>
          <cell r="E272">
            <v>1150000</v>
          </cell>
        </row>
        <row r="273">
          <cell r="C273" t="str">
            <v>Đồng Anh Tuấn</v>
          </cell>
          <cell r="E273">
            <v>1150000</v>
          </cell>
        </row>
        <row r="274">
          <cell r="C274" t="str">
            <v>Lê Hồng Sơn</v>
          </cell>
          <cell r="E274">
            <v>1200000</v>
          </cell>
        </row>
        <row r="275">
          <cell r="C275" t="str">
            <v>Nguyễn Thanh Hiền</v>
          </cell>
          <cell r="E275">
            <v>1200000</v>
          </cell>
        </row>
        <row r="276">
          <cell r="C276" t="str">
            <v>Trần Thanh Phương</v>
          </cell>
          <cell r="E276">
            <v>1200000</v>
          </cell>
        </row>
        <row r="277">
          <cell r="C277" t="str">
            <v>Lê Hồng Phúc</v>
          </cell>
          <cell r="E277">
            <v>1150000</v>
          </cell>
        </row>
        <row r="278">
          <cell r="C278" t="str">
            <v>Phạm Hữu Tấn</v>
          </cell>
          <cell r="E278">
            <v>1200000</v>
          </cell>
        </row>
        <row r="279">
          <cell r="C279" t="str">
            <v>Nguyễn Hữu Xuân Vũ</v>
          </cell>
          <cell r="E279">
            <v>1200000</v>
          </cell>
        </row>
        <row r="280">
          <cell r="C280" t="str">
            <v>Phạm Hữu Thành Phú</v>
          </cell>
          <cell r="E280">
            <v>1200000</v>
          </cell>
        </row>
        <row r="281">
          <cell r="C281" t="str">
            <v>Huỳnh Thanh Nhàn</v>
          </cell>
          <cell r="E281">
            <v>1250000</v>
          </cell>
        </row>
        <row r="282">
          <cell r="C282" t="str">
            <v>Phạm Quang Tùng</v>
          </cell>
          <cell r="E282">
            <v>1200000</v>
          </cell>
        </row>
        <row r="283">
          <cell r="C283" t="str">
            <v>Dương Văn Tâm</v>
          </cell>
          <cell r="E283">
            <v>1200000</v>
          </cell>
        </row>
        <row r="284">
          <cell r="C284" t="str">
            <v>Huỳnh Ngọc Liên</v>
          </cell>
          <cell r="E284">
            <v>1150000</v>
          </cell>
        </row>
        <row r="285">
          <cell r="C285" t="str">
            <v>Trần Việt Anh</v>
          </cell>
          <cell r="E285">
            <v>1000000</v>
          </cell>
        </row>
        <row r="286">
          <cell r="C286" t="str">
            <v>Huỳnh Thị Xuân Mai</v>
          </cell>
          <cell r="E286">
            <v>1100000</v>
          </cell>
        </row>
        <row r="287">
          <cell r="C287" t="str">
            <v>Trần Văn Cu Anh</v>
          </cell>
          <cell r="E287">
            <v>1200000</v>
          </cell>
        </row>
        <row r="288">
          <cell r="C288" t="str">
            <v>Dương Thị Thủy</v>
          </cell>
          <cell r="E288">
            <v>1100000</v>
          </cell>
        </row>
        <row r="289">
          <cell r="C289" t="str">
            <v>Tạ Quốc Tấn</v>
          </cell>
          <cell r="E289">
            <v>1150000</v>
          </cell>
        </row>
        <row r="290">
          <cell r="C290" t="str">
            <v>Nguyễn Xuân Lợi</v>
          </cell>
          <cell r="E290">
            <v>1150000</v>
          </cell>
        </row>
        <row r="291">
          <cell r="C291" t="str">
            <v>Huỳnh Bá Triết</v>
          </cell>
          <cell r="E291">
            <v>1150000</v>
          </cell>
        </row>
        <row r="292">
          <cell r="C292" t="str">
            <v>Giáp Đức Nhận</v>
          </cell>
          <cell r="E292">
            <v>1150000</v>
          </cell>
        </row>
        <row r="293">
          <cell r="C293" t="str">
            <v>Nguyễn Thị Thu Trang</v>
          </cell>
          <cell r="E293">
            <v>1150000</v>
          </cell>
        </row>
        <row r="294">
          <cell r="C294" t="str">
            <v>Trần Thị Thu</v>
          </cell>
          <cell r="E294">
            <v>1150000</v>
          </cell>
        </row>
        <row r="295">
          <cell r="C295" t="str">
            <v>Đỗ Thị Bích Thủy</v>
          </cell>
          <cell r="E295">
            <v>1150000</v>
          </cell>
        </row>
        <row r="296">
          <cell r="C296" t="str">
            <v>Nguyễn Thị Thảo</v>
          </cell>
          <cell r="E296">
            <v>1100000</v>
          </cell>
        </row>
        <row r="297">
          <cell r="C297" t="str">
            <v>Trịnh Tuấn Vũ</v>
          </cell>
          <cell r="E297">
            <v>1100000</v>
          </cell>
        </row>
        <row r="298">
          <cell r="C298" t="str">
            <v>Võ Thị Tuyết</v>
          </cell>
          <cell r="E298">
            <v>1100000</v>
          </cell>
        </row>
        <row r="299">
          <cell r="C299" t="str">
            <v>Trần Kim Tươi</v>
          </cell>
          <cell r="E299">
            <v>1150000</v>
          </cell>
        </row>
        <row r="300">
          <cell r="C300" t="str">
            <v>Trương Thị Định</v>
          </cell>
          <cell r="E300">
            <v>1150000</v>
          </cell>
        </row>
        <row r="301">
          <cell r="C301" t="str">
            <v>Trần Văn Lý</v>
          </cell>
          <cell r="E301">
            <v>1050000</v>
          </cell>
        </row>
        <row r="302">
          <cell r="C302" t="str">
            <v>Trương Thị Bắc</v>
          </cell>
          <cell r="E302">
            <v>1150000</v>
          </cell>
        </row>
        <row r="303">
          <cell r="C303" t="str">
            <v>Trương Phú Cường</v>
          </cell>
          <cell r="E303">
            <v>1100000</v>
          </cell>
        </row>
        <row r="304">
          <cell r="C304" t="str">
            <v>Võ Tấn Đức</v>
          </cell>
          <cell r="E304">
            <v>1150000</v>
          </cell>
        </row>
        <row r="305">
          <cell r="C305" t="str">
            <v>Ngô Ngọc Của</v>
          </cell>
          <cell r="E305">
            <v>1100000</v>
          </cell>
        </row>
        <row r="306">
          <cell r="C306" t="str">
            <v>Phạm Thị Hoàng Diễm</v>
          </cell>
          <cell r="E306">
            <v>1100000</v>
          </cell>
        </row>
        <row r="307">
          <cell r="C307" t="str">
            <v>Lê Thị Huyền</v>
          </cell>
          <cell r="E307">
            <v>1150000</v>
          </cell>
        </row>
        <row r="308">
          <cell r="C308" t="str">
            <v>Trần Thị Thảo Vân</v>
          </cell>
          <cell r="E308">
            <v>1200000</v>
          </cell>
        </row>
        <row r="309">
          <cell r="C309" t="str">
            <v>Nguyễn Thụy Nghiêm</v>
          </cell>
          <cell r="E309">
            <v>1200000</v>
          </cell>
        </row>
        <row r="310">
          <cell r="C310" t="str">
            <v>Huỳnh Như Ý</v>
          </cell>
          <cell r="E310">
            <v>1200000</v>
          </cell>
        </row>
        <row r="311">
          <cell r="C311" t="str">
            <v>Nguyễn Chiến Thắng</v>
          </cell>
          <cell r="E311">
            <v>1200000</v>
          </cell>
        </row>
        <row r="312">
          <cell r="C312" t="str">
            <v>Huỳnh Văn Hiếu</v>
          </cell>
          <cell r="E312">
            <v>1150000</v>
          </cell>
        </row>
        <row r="313">
          <cell r="C313" t="str">
            <v>Trần Anh Mỹ</v>
          </cell>
          <cell r="E313">
            <v>1150000</v>
          </cell>
        </row>
        <row r="314">
          <cell r="C314" t="str">
            <v>Nguyễn Trung Dũng</v>
          </cell>
          <cell r="E314">
            <v>1200000</v>
          </cell>
        </row>
        <row r="315">
          <cell r="C315" t="str">
            <v>Phạm Huy Hoàng</v>
          </cell>
          <cell r="E315">
            <v>1150000</v>
          </cell>
        </row>
        <row r="316">
          <cell r="C316" t="str">
            <v>Bùi Đức Phước</v>
          </cell>
          <cell r="E316">
            <v>1200000</v>
          </cell>
        </row>
        <row r="317">
          <cell r="C317" t="str">
            <v>Lê Thị Nữ</v>
          </cell>
          <cell r="E317">
            <v>1100000</v>
          </cell>
        </row>
        <row r="318">
          <cell r="C318" t="str">
            <v>Lưu Hoàng Bảo Châu</v>
          </cell>
          <cell r="E318">
            <v>1150000</v>
          </cell>
        </row>
        <row r="319">
          <cell r="C319" t="str">
            <v>Phạm Huỳnh Kim Ngân</v>
          </cell>
          <cell r="E319">
            <v>1000000</v>
          </cell>
        </row>
        <row r="320">
          <cell r="C320" t="str">
            <v>Nguyễn Đan Trường</v>
          </cell>
          <cell r="E320">
            <v>1250000</v>
          </cell>
        </row>
        <row r="321">
          <cell r="C321" t="str">
            <v>Nguyễn Yến Nhi</v>
          </cell>
          <cell r="E321">
            <v>1050000</v>
          </cell>
        </row>
        <row r="322">
          <cell r="C322" t="str">
            <v>Nguyễn Khắc Huân</v>
          </cell>
          <cell r="E322">
            <v>1150000</v>
          </cell>
        </row>
        <row r="323">
          <cell r="C323" t="str">
            <v>Nguyễn Thị Trang</v>
          </cell>
          <cell r="E323">
            <v>1150000</v>
          </cell>
        </row>
        <row r="324">
          <cell r="C324" t="str">
            <v>Lư Diễm Phúc</v>
          </cell>
          <cell r="E324">
            <v>1100000</v>
          </cell>
        </row>
        <row r="325">
          <cell r="C325" t="str">
            <v>Hà Thị Hậu</v>
          </cell>
          <cell r="E325">
            <v>1125000</v>
          </cell>
        </row>
        <row r="326">
          <cell r="C326" t="str">
            <v>Lê Tiến Dũng</v>
          </cell>
          <cell r="E326">
            <v>1050000</v>
          </cell>
        </row>
        <row r="327">
          <cell r="C327" t="str">
            <v>Lê Trần Thanh Nga</v>
          </cell>
          <cell r="E327">
            <v>1000000</v>
          </cell>
        </row>
        <row r="328">
          <cell r="C328" t="str">
            <v>Trần Khánh Huy</v>
          </cell>
          <cell r="E328">
            <v>1100000</v>
          </cell>
        </row>
        <row r="329">
          <cell r="C329" t="str">
            <v>Nguyễn Việt Tiến</v>
          </cell>
          <cell r="E329">
            <v>1200000</v>
          </cell>
        </row>
        <row r="330">
          <cell r="C330" t="str">
            <v>Nguyễn Thị Tất</v>
          </cell>
          <cell r="E330">
            <v>1250000</v>
          </cell>
        </row>
        <row r="331">
          <cell r="C331" t="str">
            <v>Sỹ Thị Chung</v>
          </cell>
          <cell r="E331">
            <v>1250000</v>
          </cell>
        </row>
        <row r="332">
          <cell r="C332" t="str">
            <v>Nguyễn Thị Nhung</v>
          </cell>
          <cell r="E332">
            <v>1250000</v>
          </cell>
        </row>
        <row r="333">
          <cell r="C333" t="str">
            <v>CỘNG</v>
          </cell>
          <cell r="E333">
            <v>340125000</v>
          </cell>
        </row>
        <row r="334">
          <cell r="C334"/>
          <cell r="E334"/>
        </row>
        <row r="335">
          <cell r="C335"/>
          <cell r="E335"/>
        </row>
        <row r="336">
          <cell r="C336"/>
          <cell r="E336"/>
        </row>
        <row r="337">
          <cell r="C337"/>
          <cell r="E337"/>
        </row>
        <row r="338">
          <cell r="C338"/>
          <cell r="E338"/>
        </row>
        <row r="339">
          <cell r="C339"/>
          <cell r="E339"/>
        </row>
        <row r="340">
          <cell r="C340"/>
          <cell r="E340"/>
        </row>
        <row r="341">
          <cell r="C341"/>
          <cell r="E341"/>
        </row>
        <row r="347">
          <cell r="C347"/>
          <cell r="E347"/>
        </row>
        <row r="348">
          <cell r="C348"/>
          <cell r="E348"/>
        </row>
        <row r="349">
          <cell r="C349"/>
          <cell r="E349"/>
        </row>
        <row r="350">
          <cell r="C350"/>
          <cell r="E350"/>
        </row>
      </sheetData>
      <sheetData sheetId="34">
        <row r="1">
          <cell r="B1"/>
          <cell r="E1"/>
        </row>
        <row r="2">
          <cell r="B2"/>
          <cell r="E2"/>
        </row>
        <row r="3">
          <cell r="B3"/>
          <cell r="E3"/>
        </row>
        <row r="4">
          <cell r="B4"/>
          <cell r="E4"/>
        </row>
        <row r="5">
          <cell r="B5"/>
          <cell r="E5"/>
        </row>
        <row r="6">
          <cell r="B6" t="str">
            <v>Họ và tên</v>
          </cell>
          <cell r="E6" t="str">
            <v>Tiền thi đua T9/2022</v>
          </cell>
        </row>
        <row r="7">
          <cell r="B7"/>
          <cell r="E7"/>
        </row>
        <row r="8">
          <cell r="B8" t="str">
            <v>Phạm Hữu Lộc</v>
          </cell>
          <cell r="E8">
            <v>15733524</v>
          </cell>
        </row>
        <row r="9">
          <cell r="B9" t="str">
            <v>Đinh Văn Đệ</v>
          </cell>
          <cell r="E9">
            <v>14223078</v>
          </cell>
        </row>
        <row r="10">
          <cell r="B10" t="str">
            <v>Đinh Hồng Minh</v>
          </cell>
          <cell r="E10">
            <v>14342543</v>
          </cell>
        </row>
        <row r="11">
          <cell r="B11" t="str">
            <v>Châu Văn Bảo</v>
          </cell>
          <cell r="E11">
            <v>12834115</v>
          </cell>
        </row>
        <row r="12">
          <cell r="B12" t="str">
            <v>Lâm Viết Dũng</v>
          </cell>
          <cell r="E12">
            <v>13026027</v>
          </cell>
        </row>
        <row r="13">
          <cell r="B13" t="str">
            <v>Lưu Hoàng Hải Yến</v>
          </cell>
          <cell r="E13">
            <v>8827952</v>
          </cell>
        </row>
        <row r="14">
          <cell r="B14" t="str">
            <v>Huỳnh Thị Minh Ly</v>
          </cell>
          <cell r="E14">
            <v>7244678</v>
          </cell>
        </row>
        <row r="15">
          <cell r="B15" t="str">
            <v>Phan Thị Ngọc Phượng</v>
          </cell>
          <cell r="E15">
            <v>7689294</v>
          </cell>
        </row>
        <row r="16">
          <cell r="B16" t="str">
            <v>Vũ Như Quỳnh</v>
          </cell>
          <cell r="E16">
            <v>7689294</v>
          </cell>
        </row>
        <row r="17">
          <cell r="B17" t="str">
            <v>Nguyễn Thị Bích Liễu</v>
          </cell>
          <cell r="E17">
            <v>6848934</v>
          </cell>
        </row>
        <row r="18">
          <cell r="B18" t="str">
            <v>Nguyễn Văn Chì</v>
          </cell>
          <cell r="E18">
            <v>6995997</v>
          </cell>
        </row>
        <row r="19">
          <cell r="B19" t="str">
            <v>Trần Thị Ánh Phượng</v>
          </cell>
          <cell r="E19">
            <v>7988337</v>
          </cell>
        </row>
        <row r="20">
          <cell r="B20" t="str">
            <v>Trần Thị Phương Oanh</v>
          </cell>
          <cell r="E20">
            <v>6494463</v>
          </cell>
        </row>
        <row r="21">
          <cell r="B21" t="str">
            <v>Thân Thị Nhung</v>
          </cell>
          <cell r="E21">
            <v>7196700</v>
          </cell>
        </row>
        <row r="22">
          <cell r="B22" t="str">
            <v>Nguyễn Thị Vân</v>
          </cell>
          <cell r="E22">
            <v>4344989</v>
          </cell>
        </row>
        <row r="23">
          <cell r="B23" t="str">
            <v>Lê Quang Liêm</v>
          </cell>
          <cell r="E23">
            <v>13026027</v>
          </cell>
        </row>
        <row r="24">
          <cell r="B24" t="str">
            <v>Nguyễn Văn Thành</v>
          </cell>
          <cell r="E24">
            <v>13383463</v>
          </cell>
        </row>
        <row r="25">
          <cell r="B25" t="str">
            <v>Trịnh Hoàng Hiệp</v>
          </cell>
          <cell r="E25">
            <v>8665244</v>
          </cell>
        </row>
        <row r="26">
          <cell r="B26" t="str">
            <v>Nguyễn Trọng Phú</v>
          </cell>
          <cell r="E26">
            <v>8612051</v>
          </cell>
        </row>
        <row r="27">
          <cell r="B27" t="str">
            <v>Vũ Ngọc Quang</v>
          </cell>
          <cell r="E27">
            <v>6848934</v>
          </cell>
        </row>
        <row r="28">
          <cell r="B28" t="str">
            <v>Giáp Văn Thịnh</v>
          </cell>
          <cell r="E28">
            <v>6848934</v>
          </cell>
        </row>
        <row r="29">
          <cell r="B29" t="str">
            <v>Lê Hồng Anh Tuấn</v>
          </cell>
          <cell r="E29">
            <v>6365727</v>
          </cell>
        </row>
        <row r="30">
          <cell r="B30" t="str">
            <v>Ninh Đỗ Hiệp</v>
          </cell>
          <cell r="E30">
            <v>6995997</v>
          </cell>
        </row>
        <row r="31">
          <cell r="B31" t="str">
            <v>Nguyễn Tiến Việt Dũng</v>
          </cell>
          <cell r="E31">
            <v>5462787</v>
          </cell>
        </row>
        <row r="32">
          <cell r="B32" t="str">
            <v>Bùi Đặng Hoàng Tuấn</v>
          </cell>
          <cell r="E32">
            <v>5462787</v>
          </cell>
        </row>
        <row r="33">
          <cell r="B33" t="str">
            <v>Nguyễn Cao Thắng</v>
          </cell>
          <cell r="E33">
            <v>7796425</v>
          </cell>
        </row>
        <row r="34">
          <cell r="B34" t="str">
            <v>Võ Tấn Kiệt</v>
          </cell>
          <cell r="E34">
            <v>4916106</v>
          </cell>
        </row>
        <row r="35">
          <cell r="B35" t="str">
            <v>Phan Đức Long</v>
          </cell>
          <cell r="E35">
            <v>9429167</v>
          </cell>
        </row>
        <row r="36">
          <cell r="B36" t="str">
            <v>Bùi Thị Dương</v>
          </cell>
          <cell r="E36">
            <v>4949184</v>
          </cell>
        </row>
        <row r="37">
          <cell r="B37" t="str">
            <v>Trang Thị Xuân Uyên</v>
          </cell>
          <cell r="E37">
            <v>10714590</v>
          </cell>
        </row>
        <row r="38">
          <cell r="B38" t="str">
            <v>Bùi Thị Lan Anh</v>
          </cell>
          <cell r="E38">
            <v>6238034</v>
          </cell>
        </row>
        <row r="39">
          <cell r="B39" t="str">
            <v>Nguyễn Kính</v>
          </cell>
          <cell r="E39">
            <v>17207310</v>
          </cell>
        </row>
        <row r="40">
          <cell r="B40" t="str">
            <v>Nguyễn Thị Kim Dung</v>
          </cell>
          <cell r="E40">
            <v>9117906</v>
          </cell>
        </row>
        <row r="41">
          <cell r="B41" t="str">
            <v>Hồng Mộng Tuyết Dung</v>
          </cell>
          <cell r="E41">
            <v>9571611</v>
          </cell>
        </row>
        <row r="42">
          <cell r="B42" t="str">
            <v>Trần Thị Minh Thoa</v>
          </cell>
          <cell r="E42">
            <v>8755985</v>
          </cell>
        </row>
        <row r="43">
          <cell r="B43" t="str">
            <v>Nguyễn Thị Hồng Thắm</v>
          </cell>
          <cell r="E43">
            <v>5609403</v>
          </cell>
        </row>
        <row r="44">
          <cell r="B44" t="str">
            <v>Võ Thị Lệ Trân</v>
          </cell>
          <cell r="E44">
            <v>7988336</v>
          </cell>
        </row>
        <row r="45">
          <cell r="B45" t="str">
            <v>Nguyễn Văn Chiến</v>
          </cell>
          <cell r="E45">
            <v>10874169</v>
          </cell>
        </row>
        <row r="46">
          <cell r="B46" t="str">
            <v>Nguyễn Thùy Dương</v>
          </cell>
          <cell r="E46">
            <v>6004551</v>
          </cell>
        </row>
        <row r="47">
          <cell r="B47" t="str">
            <v>Nguyễn Thị Ngọc Anh</v>
          </cell>
          <cell r="E47">
            <v>7788528</v>
          </cell>
        </row>
        <row r="48">
          <cell r="B48" t="str">
            <v>Lê Xuân Thiện</v>
          </cell>
          <cell r="E48">
            <v>13742818</v>
          </cell>
        </row>
        <row r="49">
          <cell r="B49" t="str">
            <v>Nguyễn Thị Kim Anh</v>
          </cell>
          <cell r="E49">
            <v>8382591</v>
          </cell>
        </row>
        <row r="50">
          <cell r="B50" t="str">
            <v>Nguyễn Ngọc Hiệp</v>
          </cell>
          <cell r="E50">
            <v>13383463</v>
          </cell>
        </row>
        <row r="51">
          <cell r="B51" t="str">
            <v>Phạm Thị Lê Chi</v>
          </cell>
          <cell r="E51">
            <v>6598614</v>
          </cell>
        </row>
        <row r="52">
          <cell r="B52" t="str">
            <v>Trần Thị Thu Hà</v>
          </cell>
          <cell r="E52">
            <v>9571611</v>
          </cell>
        </row>
        <row r="53">
          <cell r="B53" t="str">
            <v>Nguyễn Tất Thắng</v>
          </cell>
          <cell r="E53">
            <v>5535648</v>
          </cell>
        </row>
        <row r="54">
          <cell r="B54" t="str">
            <v>Mai Thu Hương</v>
          </cell>
          <cell r="E54">
            <v>6003657</v>
          </cell>
        </row>
        <row r="55">
          <cell r="B55" t="str">
            <v>Huỳnh Thị Cẩm Hoa</v>
          </cell>
          <cell r="E55">
            <v>6003657</v>
          </cell>
        </row>
        <row r="56">
          <cell r="B56" t="str">
            <v>Nguyễn Văn Tấn</v>
          </cell>
          <cell r="E56">
            <v>14339185</v>
          </cell>
        </row>
        <row r="57">
          <cell r="B57" t="str">
            <v>Huỳnh Thị Mai</v>
          </cell>
          <cell r="E57">
            <v>10411226</v>
          </cell>
        </row>
        <row r="58">
          <cell r="B58" t="str">
            <v>Võ Thị Xuân Thơ</v>
          </cell>
          <cell r="E58">
            <v>10363248</v>
          </cell>
        </row>
        <row r="59">
          <cell r="B59" t="str">
            <v>Nguyễn Thị Thanh Thảo</v>
          </cell>
          <cell r="E59">
            <v>9571611</v>
          </cell>
        </row>
        <row r="60">
          <cell r="B60" t="str">
            <v>Giáp Thị Vượng</v>
          </cell>
          <cell r="E60">
            <v>7988337</v>
          </cell>
        </row>
        <row r="61">
          <cell r="B61" t="str">
            <v>Nguyễn Thị Thùy</v>
          </cell>
          <cell r="E61">
            <v>8779974</v>
          </cell>
        </row>
        <row r="62">
          <cell r="B62" t="str">
            <v>Nguyễn Thị Hải Hà</v>
          </cell>
          <cell r="E62">
            <v>8779974</v>
          </cell>
        </row>
        <row r="63">
          <cell r="B63" t="str">
            <v>Thái Thị My Sa</v>
          </cell>
          <cell r="E63">
            <v>7988337</v>
          </cell>
        </row>
        <row r="64">
          <cell r="B64" t="str">
            <v>Mai Nguyễn Hoàng Yến</v>
          </cell>
          <cell r="E64">
            <v>6995997</v>
          </cell>
        </row>
        <row r="65">
          <cell r="B65" t="str">
            <v>Nguyễn Chí Nhân</v>
          </cell>
          <cell r="E65">
            <v>11442753</v>
          </cell>
        </row>
        <row r="66">
          <cell r="B66" t="str">
            <v>Nguyễn Thanh Sơn</v>
          </cell>
          <cell r="E66">
            <v>10594561</v>
          </cell>
        </row>
        <row r="67">
          <cell r="B67" t="str">
            <v>Vũ Thị Thu Thủy</v>
          </cell>
          <cell r="E67">
            <v>6995997</v>
          </cell>
        </row>
        <row r="68">
          <cell r="B68" t="str">
            <v>Nguyễn Thị Tuyết</v>
          </cell>
          <cell r="E68">
            <v>7988337</v>
          </cell>
        </row>
        <row r="69">
          <cell r="B69" t="str">
            <v>Lương Minh Dũng</v>
          </cell>
          <cell r="E69">
            <v>6995997</v>
          </cell>
        </row>
        <row r="70">
          <cell r="B70" t="str">
            <v>Trương Thị Hồng</v>
          </cell>
          <cell r="E70">
            <v>5609403</v>
          </cell>
        </row>
        <row r="71">
          <cell r="B71" t="str">
            <v>Nguyễn Hữu Thiện</v>
          </cell>
          <cell r="E71">
            <v>9859479</v>
          </cell>
        </row>
        <row r="72">
          <cell r="B72" t="str">
            <v>Trương Hữu Lộc</v>
          </cell>
          <cell r="E72">
            <v>6598614</v>
          </cell>
        </row>
        <row r="73">
          <cell r="B73" t="str">
            <v>Vương Hội Khánh</v>
          </cell>
          <cell r="E73">
            <v>6109596</v>
          </cell>
        </row>
        <row r="74">
          <cell r="B74" t="str">
            <v>Nguyễn Thị Nhuận</v>
          </cell>
          <cell r="E74">
            <v>10714590</v>
          </cell>
        </row>
        <row r="75">
          <cell r="B75" t="str">
            <v>Đặng Thu Hà</v>
          </cell>
          <cell r="E75">
            <v>6302700</v>
          </cell>
        </row>
        <row r="76">
          <cell r="B76" t="str">
            <v>Trần Thị Diễm Thúy</v>
          </cell>
          <cell r="E76">
            <v>6995997</v>
          </cell>
        </row>
        <row r="77">
          <cell r="B77" t="str">
            <v>Nguyễn Tứ Cảnh</v>
          </cell>
          <cell r="E77">
            <v>8755836</v>
          </cell>
        </row>
        <row r="78">
          <cell r="B78" t="str">
            <v>Phạm Quang Vũ</v>
          </cell>
          <cell r="E78">
            <v>9067842</v>
          </cell>
        </row>
        <row r="79">
          <cell r="B79" t="str">
            <v>Trình Minh Phong</v>
          </cell>
          <cell r="E79">
            <v>4018083</v>
          </cell>
        </row>
        <row r="80">
          <cell r="B80" t="str">
            <v>Trần Ngọc Tuấn</v>
          </cell>
          <cell r="E80">
            <v>4916106</v>
          </cell>
        </row>
        <row r="81">
          <cell r="B81" t="str">
            <v>Nguyễn Trọng Nghĩa</v>
          </cell>
          <cell r="E81">
            <v>12234390</v>
          </cell>
        </row>
        <row r="82">
          <cell r="B82" t="str">
            <v>Trần Thị Ngọc Dung</v>
          </cell>
          <cell r="E82">
            <v>4514700</v>
          </cell>
        </row>
        <row r="83">
          <cell r="B83" t="str">
            <v>Cao Xuân Giang</v>
          </cell>
          <cell r="E83">
            <v>4018083</v>
          </cell>
        </row>
        <row r="84">
          <cell r="B84" t="str">
            <v>Phạm Quỳnh Như</v>
          </cell>
          <cell r="E84">
            <v>8214519</v>
          </cell>
        </row>
        <row r="85">
          <cell r="B85" t="str">
            <v>Lê Thị Thúy Oanh</v>
          </cell>
          <cell r="E85">
            <v>4218786</v>
          </cell>
        </row>
        <row r="86">
          <cell r="B86" t="str">
            <v>Bùi Ánh Tuyết</v>
          </cell>
          <cell r="E86">
            <v>5011317</v>
          </cell>
        </row>
        <row r="87">
          <cell r="B87" t="str">
            <v>Lê Thị Thu Thảo</v>
          </cell>
          <cell r="E87">
            <v>5011317</v>
          </cell>
        </row>
        <row r="88">
          <cell r="B88" t="str">
            <v>Nguyễn Mỹ Tiên</v>
          </cell>
          <cell r="E88">
            <v>4514700</v>
          </cell>
        </row>
        <row r="89">
          <cell r="B89" t="str">
            <v>Nguyễn Thị Thùy Tiên</v>
          </cell>
          <cell r="E89">
            <v>5609403</v>
          </cell>
        </row>
        <row r="90">
          <cell r="B90" t="str">
            <v>Lưu Thị Thúy</v>
          </cell>
          <cell r="E90">
            <v>5507934</v>
          </cell>
        </row>
        <row r="91">
          <cell r="B91" t="str">
            <v>Võ Thị Kim Thư</v>
          </cell>
          <cell r="E91">
            <v>4514700</v>
          </cell>
        </row>
        <row r="92">
          <cell r="B92" t="str">
            <v>Lữ Xuân Trang</v>
          </cell>
          <cell r="E92">
            <v>7521222</v>
          </cell>
        </row>
        <row r="93">
          <cell r="B93" t="str">
            <v>Nguyễn Thị Minh Thùy</v>
          </cell>
          <cell r="E93">
            <v>5609403</v>
          </cell>
        </row>
        <row r="94">
          <cell r="B94" t="str">
            <v>Hồ Gia Bảo</v>
          </cell>
          <cell r="E94">
            <v>4916106</v>
          </cell>
        </row>
        <row r="95">
          <cell r="B95" t="str">
            <v>Nguyễn Hoàng Thanh Ngân</v>
          </cell>
          <cell r="E95">
            <v>4218786</v>
          </cell>
        </row>
        <row r="96">
          <cell r="B96" t="str">
            <v>Nguyễn Thị Thanh Hòa</v>
          </cell>
          <cell r="E96">
            <v>3585968</v>
          </cell>
        </row>
        <row r="97">
          <cell r="B97" t="str">
            <v>Đinh Thị Trâm</v>
          </cell>
          <cell r="E97">
            <v>3585968</v>
          </cell>
        </row>
        <row r="98">
          <cell r="B98" t="str">
            <v>Lâm Thị Phương Thùy</v>
          </cell>
          <cell r="E98">
            <v>6598614</v>
          </cell>
        </row>
        <row r="99">
          <cell r="B99" t="str">
            <v>Nguyễn Bạch Cẩm Dung</v>
          </cell>
          <cell r="E99">
            <v>6598614</v>
          </cell>
        </row>
        <row r="100">
          <cell r="B100" t="str">
            <v>Nguyễn Ngọc Thọ</v>
          </cell>
          <cell r="E100">
            <v>7941402</v>
          </cell>
        </row>
        <row r="101">
          <cell r="B101" t="str">
            <v>Nguyễn Thị Hiền</v>
          </cell>
          <cell r="E101">
            <v>6003657</v>
          </cell>
        </row>
        <row r="102">
          <cell r="B102" t="str">
            <v>Bùi Thị Ngọc Sương</v>
          </cell>
          <cell r="E102">
            <v>5011317</v>
          </cell>
        </row>
        <row r="103">
          <cell r="B103" t="str">
            <v>Chế Vân Cầm</v>
          </cell>
          <cell r="E103">
            <v>5408700</v>
          </cell>
        </row>
        <row r="104">
          <cell r="B104" t="str">
            <v>Phạm Thị Thanh Thúy</v>
          </cell>
          <cell r="E104">
            <v>9429167</v>
          </cell>
        </row>
        <row r="105">
          <cell r="B105" t="str">
            <v>Trần Hồng Thảo</v>
          </cell>
          <cell r="E105">
            <v>5408700</v>
          </cell>
        </row>
        <row r="106">
          <cell r="B106" t="str">
            <v>Lê Thị Phương Thảo</v>
          </cell>
          <cell r="E106">
            <v>4813743</v>
          </cell>
        </row>
        <row r="107">
          <cell r="B107" t="str">
            <v>Nguyễn Thành Nam</v>
          </cell>
          <cell r="E107">
            <v>11442753</v>
          </cell>
        </row>
        <row r="108">
          <cell r="B108" t="str">
            <v>Nguyễn Thị Huyền Nga</v>
          </cell>
          <cell r="E108">
            <v>9878089</v>
          </cell>
        </row>
        <row r="109">
          <cell r="B109" t="str">
            <v>Nguyễn Phương Hà</v>
          </cell>
          <cell r="E109">
            <v>7193571</v>
          </cell>
        </row>
        <row r="110">
          <cell r="B110" t="str">
            <v>Trịnh Khắc Vũ</v>
          </cell>
          <cell r="E110">
            <v>6004551</v>
          </cell>
        </row>
        <row r="111">
          <cell r="B111" t="str">
            <v>Lê Minh Phong</v>
          </cell>
          <cell r="E111">
            <v>5011317</v>
          </cell>
        </row>
        <row r="112">
          <cell r="B112" t="str">
            <v>Nguyễn Văn Đông</v>
          </cell>
          <cell r="E112">
            <v>8383485</v>
          </cell>
        </row>
        <row r="113">
          <cell r="B113" t="str">
            <v>Đặng Thị Kiến Trúc</v>
          </cell>
          <cell r="E113">
            <v>7788528</v>
          </cell>
        </row>
        <row r="114">
          <cell r="B114" t="str">
            <v>Nguyễn Thanh Tú</v>
          </cell>
          <cell r="E114">
            <v>9606933</v>
          </cell>
        </row>
        <row r="115">
          <cell r="B115" t="str">
            <v>Trần Thị Ánh Tuyết</v>
          </cell>
          <cell r="E115">
            <v>7193571</v>
          </cell>
        </row>
        <row r="116">
          <cell r="B116" t="str">
            <v>Lê Văn Bình</v>
          </cell>
          <cell r="E116">
            <v>5011317</v>
          </cell>
        </row>
        <row r="117">
          <cell r="B117" t="str">
            <v>Phạm Thị Thu Nga</v>
          </cell>
          <cell r="E117">
            <v>9014500</v>
          </cell>
        </row>
        <row r="118">
          <cell r="B118" t="str">
            <v>Nguyễn Thị Cẩm Thạch</v>
          </cell>
          <cell r="E118">
            <v>5639352</v>
          </cell>
        </row>
        <row r="119">
          <cell r="B119" t="str">
            <v>Hà Như Mai</v>
          </cell>
          <cell r="E119">
            <v>6598614</v>
          </cell>
        </row>
        <row r="120">
          <cell r="B120" t="str">
            <v>Nguyễn Thị Thủy</v>
          </cell>
          <cell r="E120">
            <v>5011317</v>
          </cell>
        </row>
        <row r="121">
          <cell r="B121" t="str">
            <v>Dương Đức Kiên</v>
          </cell>
          <cell r="E121">
            <v>4514700</v>
          </cell>
        </row>
        <row r="122">
          <cell r="B122" t="str">
            <v>Nguyễn Văn Hậu</v>
          </cell>
          <cell r="E122">
            <v>4514700</v>
          </cell>
        </row>
        <row r="123">
          <cell r="B123" t="str">
            <v>Nguyễn Đức Thắng</v>
          </cell>
          <cell r="E123">
            <v>8243842</v>
          </cell>
        </row>
        <row r="124">
          <cell r="B124" t="str">
            <v>Lê Thái Hùng</v>
          </cell>
          <cell r="E124">
            <v>7644296</v>
          </cell>
        </row>
        <row r="125">
          <cell r="B125" t="str">
            <v>Nguyễn Phú Tân</v>
          </cell>
          <cell r="E125">
            <v>6004551</v>
          </cell>
        </row>
        <row r="126">
          <cell r="B126" t="str">
            <v>Nguyễn Mạnh Phương</v>
          </cell>
          <cell r="E126">
            <v>5507934</v>
          </cell>
        </row>
        <row r="127">
          <cell r="B127" t="str">
            <v>Giang Phi Hùng</v>
          </cell>
          <cell r="E127">
            <v>6598614</v>
          </cell>
        </row>
        <row r="128">
          <cell r="B128" t="str">
            <v>Ngô Thanh Điền</v>
          </cell>
          <cell r="E128">
            <v>7788528</v>
          </cell>
        </row>
        <row r="129">
          <cell r="B129" t="str">
            <v>Vương Thanh Thủy</v>
          </cell>
          <cell r="E129">
            <v>7788528</v>
          </cell>
        </row>
        <row r="130">
          <cell r="B130" t="str">
            <v>Nguyễn Thị Bảo Trân</v>
          </cell>
          <cell r="E130">
            <v>6997785</v>
          </cell>
        </row>
        <row r="131">
          <cell r="B131" t="str">
            <v>Nguyễn Thị Thu Tâm</v>
          </cell>
          <cell r="E131">
            <v>6501168</v>
          </cell>
        </row>
        <row r="132">
          <cell r="B132" t="str">
            <v>Nguyễn Thị Thanh Tú</v>
          </cell>
          <cell r="E132">
            <v>5507934</v>
          </cell>
        </row>
        <row r="133">
          <cell r="B133" t="str">
            <v>Võ Thị Hồng Lan</v>
          </cell>
          <cell r="E133">
            <v>8978442</v>
          </cell>
        </row>
        <row r="134">
          <cell r="B134" t="str">
            <v>Lê Nguyễn Mỹ Trâm</v>
          </cell>
          <cell r="E134">
            <v>5507934</v>
          </cell>
        </row>
        <row r="135">
          <cell r="B135" t="str">
            <v>Nguyễn Thị Thu Hà</v>
          </cell>
          <cell r="E135">
            <v>5859425</v>
          </cell>
        </row>
        <row r="136">
          <cell r="B136" t="str">
            <v>Phạm Thị Thu Hiền</v>
          </cell>
          <cell r="E136">
            <v>4514700</v>
          </cell>
        </row>
        <row r="137">
          <cell r="B137" t="str">
            <v>Nguyễn Thiện Bình</v>
          </cell>
          <cell r="E137">
            <v>3521466</v>
          </cell>
        </row>
        <row r="138">
          <cell r="B138" t="str">
            <v>Trần Thanh Trúc</v>
          </cell>
          <cell r="E138">
            <v>4514700</v>
          </cell>
        </row>
        <row r="139">
          <cell r="B139" t="str">
            <v>Lâm Thị Phương Thảo</v>
          </cell>
          <cell r="E139">
            <v>2126826</v>
          </cell>
        </row>
        <row r="140">
          <cell r="B140" t="str">
            <v>Nguyễn Ngọc Quỳnh LLCT</v>
          </cell>
          <cell r="E140">
            <v>7409919</v>
          </cell>
        </row>
        <row r="141">
          <cell r="B141" t="str">
            <v>Lê Thị Hồng Vân</v>
          </cell>
          <cell r="E141">
            <v>9117906</v>
          </cell>
        </row>
        <row r="142">
          <cell r="B142" t="str">
            <v>Phan Thị Thùy Trang</v>
          </cell>
          <cell r="E142">
            <v>7644296</v>
          </cell>
        </row>
        <row r="143">
          <cell r="B143" t="str">
            <v>Lê Thị Mai Hường</v>
          </cell>
          <cell r="E143">
            <v>6598614</v>
          </cell>
        </row>
        <row r="144">
          <cell r="B144" t="str">
            <v>Nguyễn Thị Dinh</v>
          </cell>
          <cell r="E144">
            <v>6501168</v>
          </cell>
        </row>
        <row r="145">
          <cell r="B145" t="str">
            <v>Đỗ Thị Ngát</v>
          </cell>
          <cell r="E145">
            <v>6598614</v>
          </cell>
        </row>
        <row r="146">
          <cell r="B146" t="str">
            <v>Nguyễn Anh Kiệt</v>
          </cell>
          <cell r="E146">
            <v>6501168</v>
          </cell>
        </row>
        <row r="147">
          <cell r="B147" t="str">
            <v>Trần Thị Hồng Thu</v>
          </cell>
          <cell r="E147">
            <v>9571611</v>
          </cell>
        </row>
        <row r="148">
          <cell r="B148" t="str">
            <v>Đinh Thị Huyên</v>
          </cell>
          <cell r="E148">
            <v>6598614</v>
          </cell>
        </row>
        <row r="149">
          <cell r="B149" t="str">
            <v>Cao Thị Hồng Thắm</v>
          </cell>
          <cell r="E149">
            <v>6598614</v>
          </cell>
        </row>
        <row r="150">
          <cell r="B150" t="str">
            <v>Đỗ Thị Thơm</v>
          </cell>
          <cell r="E150">
            <v>6598614</v>
          </cell>
        </row>
        <row r="151">
          <cell r="B151" t="str">
            <v>Phạm Thị Vinh</v>
          </cell>
          <cell r="E151">
            <v>6004551</v>
          </cell>
        </row>
        <row r="152">
          <cell r="B152" t="str">
            <v>Hoàng Thị Trang</v>
          </cell>
          <cell r="E152">
            <v>7988337</v>
          </cell>
        </row>
        <row r="153">
          <cell r="B153" t="str">
            <v>Đặng Thị Nhật Minh</v>
          </cell>
          <cell r="E153">
            <v>10327011</v>
          </cell>
        </row>
        <row r="154">
          <cell r="B154" t="str">
            <v>Bùi Thành Dũng</v>
          </cell>
          <cell r="E154">
            <v>6003657</v>
          </cell>
        </row>
        <row r="155">
          <cell r="B155" t="str">
            <v>Trần Văn Lượng</v>
          </cell>
          <cell r="E155">
            <v>4514700</v>
          </cell>
        </row>
        <row r="156">
          <cell r="B156" t="str">
            <v>Nguyễn Vân Giang</v>
          </cell>
          <cell r="E156">
            <v>13529796</v>
          </cell>
        </row>
        <row r="157">
          <cell r="B157" t="str">
            <v>Nguyễn Nguyên Hoàng Ngọc Quyên</v>
          </cell>
          <cell r="E157">
            <v>7193571</v>
          </cell>
        </row>
        <row r="158">
          <cell r="B158" t="str">
            <v>Nguyễn Sanh Cường</v>
          </cell>
          <cell r="E158">
            <v>6598614</v>
          </cell>
        </row>
        <row r="159">
          <cell r="B159" t="str">
            <v>Lê Quý Hưng Quốc</v>
          </cell>
          <cell r="E159">
            <v>8382591</v>
          </cell>
        </row>
        <row r="160">
          <cell r="B160" t="str">
            <v>Bùi Văn Dũng</v>
          </cell>
          <cell r="E160">
            <v>6598614</v>
          </cell>
        </row>
        <row r="161">
          <cell r="B161" t="str">
            <v>Nguyễn Văn Minh</v>
          </cell>
          <cell r="E161">
            <v>7689294</v>
          </cell>
        </row>
        <row r="162">
          <cell r="B162" t="str">
            <v>Nguyễn Thị Khánh Thư</v>
          </cell>
          <cell r="E162">
            <v>6598614</v>
          </cell>
        </row>
        <row r="163">
          <cell r="B163" t="str">
            <v>Vũ Thị Thái Linh</v>
          </cell>
          <cell r="E163">
            <v>6004551</v>
          </cell>
        </row>
        <row r="164">
          <cell r="B164" t="str">
            <v>Trần Việt Khánh</v>
          </cell>
          <cell r="E164">
            <v>8424609</v>
          </cell>
        </row>
        <row r="165">
          <cell r="B165" t="str">
            <v>Đỗ Thị Hải Yến</v>
          </cell>
          <cell r="E165">
            <v>5507934</v>
          </cell>
        </row>
        <row r="166">
          <cell r="B166" t="str">
            <v>Lê Hồng Thái</v>
          </cell>
          <cell r="E166">
            <v>6598614</v>
          </cell>
        </row>
        <row r="167">
          <cell r="B167" t="str">
            <v>Đặng Ngọc Đoàn</v>
          </cell>
          <cell r="E167">
            <v>6598614</v>
          </cell>
        </row>
        <row r="168">
          <cell r="B168" t="str">
            <v>Nguyễn Văn Đôn</v>
          </cell>
          <cell r="E168">
            <v>8214519</v>
          </cell>
        </row>
        <row r="169">
          <cell r="B169" t="str">
            <v>Huỳnh Quốc Dũng</v>
          </cell>
          <cell r="E169">
            <v>6003657</v>
          </cell>
        </row>
        <row r="170">
          <cell r="B170" t="str">
            <v>Hồ Ngọc Chi</v>
          </cell>
          <cell r="E170">
            <v>9619589</v>
          </cell>
        </row>
        <row r="171">
          <cell r="B171" t="str">
            <v>Dương Ngọc Vọng</v>
          </cell>
          <cell r="E171">
            <v>10171336</v>
          </cell>
        </row>
        <row r="172">
          <cell r="B172" t="str">
            <v>Nguyễn Ngọc Tuyên</v>
          </cell>
          <cell r="E172">
            <v>6003657</v>
          </cell>
        </row>
        <row r="173">
          <cell r="B173" t="str">
            <v>Nguyễn Cao Phong</v>
          </cell>
          <cell r="E173">
            <v>6004551</v>
          </cell>
        </row>
        <row r="174">
          <cell r="B174" t="str">
            <v>Trần Vĩnh Xuyên</v>
          </cell>
          <cell r="E174">
            <v>7689294</v>
          </cell>
        </row>
        <row r="175">
          <cell r="B175" t="str">
            <v>Mai Chiếm Tuấn</v>
          </cell>
          <cell r="E175">
            <v>9379699</v>
          </cell>
        </row>
        <row r="176">
          <cell r="B176" t="str">
            <v>Đỗ Tuấn Việt</v>
          </cell>
          <cell r="E176">
            <v>8382591</v>
          </cell>
        </row>
        <row r="177">
          <cell r="B177" t="str">
            <v>Chung Trần Thế Vinh</v>
          </cell>
          <cell r="E177">
            <v>11442753</v>
          </cell>
        </row>
        <row r="178">
          <cell r="B178" t="str">
            <v>Đỗ Thị Phương Khanh</v>
          </cell>
          <cell r="E178">
            <v>9427364</v>
          </cell>
        </row>
        <row r="179">
          <cell r="B179" t="str">
            <v>Trương Thị Phương Hồng</v>
          </cell>
          <cell r="E179">
            <v>11090231</v>
          </cell>
        </row>
        <row r="180">
          <cell r="B180" t="str">
            <v>Dương Minh Chung</v>
          </cell>
          <cell r="E180">
            <v>6501168</v>
          </cell>
        </row>
        <row r="181">
          <cell r="B181" t="str">
            <v>Phan Văn Thành</v>
          </cell>
          <cell r="E181">
            <v>8468674</v>
          </cell>
        </row>
        <row r="182">
          <cell r="B182" t="str">
            <v>Vũ Đức Pháp</v>
          </cell>
          <cell r="E182">
            <v>8239253</v>
          </cell>
        </row>
        <row r="183">
          <cell r="B183" t="str">
            <v>Vũ Quang Khải</v>
          </cell>
          <cell r="E183">
            <v>11510831</v>
          </cell>
        </row>
        <row r="184">
          <cell r="B184" t="str">
            <v>Nguyễn Thanh Vũ</v>
          </cell>
          <cell r="E184">
            <v>5507934</v>
          </cell>
        </row>
        <row r="185">
          <cell r="B185" t="str">
            <v>Phan Thị Xuân Trang</v>
          </cell>
          <cell r="E185">
            <v>7494402</v>
          </cell>
        </row>
        <row r="186">
          <cell r="B186" t="str">
            <v>Trần Đình Khải</v>
          </cell>
          <cell r="E186">
            <v>7229629</v>
          </cell>
        </row>
        <row r="187">
          <cell r="B187" t="str">
            <v>Lư Thị Yến Vũ</v>
          </cell>
          <cell r="E187">
            <v>5507934</v>
          </cell>
        </row>
        <row r="188">
          <cell r="B188" t="str">
            <v>Nguyễn Tiến Dũng</v>
          </cell>
          <cell r="E188">
            <v>6598614</v>
          </cell>
        </row>
        <row r="189">
          <cell r="B189" t="str">
            <v>Nguyễn Thành Long</v>
          </cell>
          <cell r="E189">
            <v>5507934</v>
          </cell>
        </row>
        <row r="190">
          <cell r="B190" t="str">
            <v>Nguyễn Ngọc Quỳnh CK</v>
          </cell>
          <cell r="E190">
            <v>5507934</v>
          </cell>
        </row>
        <row r="191">
          <cell r="B191" t="str">
            <v>Nguyễn Duy Hải</v>
          </cell>
          <cell r="E191">
            <v>5011317</v>
          </cell>
        </row>
        <row r="192">
          <cell r="B192" t="str">
            <v>Bùi Anh Tuấn</v>
          </cell>
          <cell r="E192">
            <v>8588062</v>
          </cell>
        </row>
        <row r="193">
          <cell r="B193" t="str">
            <v>Trần Thị Hương</v>
          </cell>
          <cell r="E193">
            <v>5011317</v>
          </cell>
        </row>
        <row r="194">
          <cell r="B194" t="str">
            <v>Trần Minh Thông</v>
          </cell>
          <cell r="E194">
            <v>5408700</v>
          </cell>
        </row>
        <row r="195">
          <cell r="B195" t="str">
            <v>Nguyễn Thanh Vĩnh Phúc</v>
          </cell>
          <cell r="E195">
            <v>7944066</v>
          </cell>
        </row>
        <row r="196">
          <cell r="B196" t="str">
            <v>Võ Minh Quang</v>
          </cell>
          <cell r="E196">
            <v>8168898</v>
          </cell>
        </row>
        <row r="197">
          <cell r="B197" t="str">
            <v>Dương Thị Hồng</v>
          </cell>
          <cell r="E197">
            <v>6003657</v>
          </cell>
        </row>
        <row r="198">
          <cell r="B198" t="str">
            <v>Nguyễn Thanh Giang</v>
          </cell>
          <cell r="E198">
            <v>5408700</v>
          </cell>
        </row>
        <row r="199">
          <cell r="B199" t="str">
            <v>Nguyễn Hồng Phúc</v>
          </cell>
          <cell r="E199">
            <v>5609403</v>
          </cell>
        </row>
        <row r="200">
          <cell r="B200" t="str">
            <v>Nguyễn Văn Sơn</v>
          </cell>
          <cell r="E200">
            <v>8243842</v>
          </cell>
        </row>
        <row r="201">
          <cell r="B201" t="str">
            <v>Nguyễn Khắc Huy</v>
          </cell>
          <cell r="E201">
            <v>4916106</v>
          </cell>
        </row>
        <row r="202">
          <cell r="B202" t="str">
            <v>Võ Hoài Sơn</v>
          </cell>
          <cell r="E202">
            <v>4018083</v>
          </cell>
        </row>
        <row r="203">
          <cell r="B203" t="str">
            <v>Nguyễn Thị Xuân Chinh</v>
          </cell>
          <cell r="E203">
            <v>6501168</v>
          </cell>
        </row>
        <row r="204">
          <cell r="B204" t="str">
            <v>Tạ Minh Cường</v>
          </cell>
          <cell r="E204">
            <v>12234390</v>
          </cell>
        </row>
        <row r="205">
          <cell r="B205" t="str">
            <v>Phạm Minh Nghĩa</v>
          </cell>
          <cell r="E205">
            <v>12662544</v>
          </cell>
        </row>
        <row r="206">
          <cell r="B206" t="str">
            <v>Nguyễn Văn Yên</v>
          </cell>
          <cell r="E206">
            <v>9427364</v>
          </cell>
        </row>
        <row r="207">
          <cell r="B207" t="str">
            <v>Nguyễn Minh Đức</v>
          </cell>
          <cell r="E207">
            <v>7494402</v>
          </cell>
        </row>
        <row r="208">
          <cell r="B208" t="str">
            <v>Nguyễn Anh Tăng</v>
          </cell>
          <cell r="E208">
            <v>8383485</v>
          </cell>
        </row>
        <row r="209">
          <cell r="B209" t="str">
            <v>Lê Thế Huân</v>
          </cell>
          <cell r="E209">
            <v>7788528</v>
          </cell>
        </row>
        <row r="210">
          <cell r="B210" t="str">
            <v>Trần Trung Hiếu</v>
          </cell>
          <cell r="E210">
            <v>7788528</v>
          </cell>
        </row>
        <row r="211">
          <cell r="B211" t="str">
            <v>Trần Nguyên Bảo Trân</v>
          </cell>
          <cell r="E211">
            <v>8588062</v>
          </cell>
        </row>
        <row r="212">
          <cell r="B212" t="str">
            <v>Quách Minh Thử</v>
          </cell>
          <cell r="E212">
            <v>10171336</v>
          </cell>
        </row>
        <row r="213">
          <cell r="B213" t="str">
            <v>Mạnh Lê Hoàn</v>
          </cell>
          <cell r="E213">
            <v>6501168</v>
          </cell>
        </row>
        <row r="214">
          <cell r="B214" t="str">
            <v>Ngô Hoàng Anh</v>
          </cell>
          <cell r="E214">
            <v>8383485</v>
          </cell>
        </row>
        <row r="215">
          <cell r="B215" t="str">
            <v>Nguyễn Thùy Linh</v>
          </cell>
          <cell r="E215">
            <v>5507934</v>
          </cell>
        </row>
        <row r="216">
          <cell r="B216" t="str">
            <v>Vũ Hạnh Chiêu</v>
          </cell>
          <cell r="E216">
            <v>7193571</v>
          </cell>
        </row>
        <row r="217">
          <cell r="B217" t="str">
            <v>Đỗ Huỳnh Thanh Phong</v>
          </cell>
          <cell r="E217">
            <v>6003657</v>
          </cell>
        </row>
        <row r="218">
          <cell r="B218" t="str">
            <v>Nguyễn Minh Đức Cường</v>
          </cell>
          <cell r="E218">
            <v>8779974</v>
          </cell>
        </row>
        <row r="219">
          <cell r="B219" t="str">
            <v>Huỳnh Ngọc Mai</v>
          </cell>
          <cell r="E219">
            <v>11930171</v>
          </cell>
        </row>
        <row r="220">
          <cell r="B220" t="str">
            <v>Nguyễn Hồng Đức</v>
          </cell>
          <cell r="E220">
            <v>8243842</v>
          </cell>
        </row>
        <row r="221">
          <cell r="B221" t="str">
            <v>Trần Công Tiến</v>
          </cell>
          <cell r="E221">
            <v>9606933</v>
          </cell>
        </row>
        <row r="222">
          <cell r="B222" t="str">
            <v>Nguyễn Trần Thanh Nhàn</v>
          </cell>
          <cell r="E222">
            <v>6501168</v>
          </cell>
        </row>
        <row r="223">
          <cell r="B223" t="str">
            <v>Tăng Cẩm Huê</v>
          </cell>
          <cell r="E223">
            <v>6501168</v>
          </cell>
        </row>
        <row r="224">
          <cell r="B224" t="str">
            <v>Trần Hiếu Trinh</v>
          </cell>
          <cell r="E224">
            <v>7788528</v>
          </cell>
        </row>
        <row r="225">
          <cell r="B225" t="str">
            <v>Nguyễn Thị Tố Nga</v>
          </cell>
          <cell r="E225">
            <v>7788528</v>
          </cell>
        </row>
        <row r="226">
          <cell r="B226" t="str">
            <v>Lê Tiến Đạt</v>
          </cell>
          <cell r="E226">
            <v>7788528</v>
          </cell>
        </row>
        <row r="227">
          <cell r="B227" t="str">
            <v>Đặng Đức Minh</v>
          </cell>
          <cell r="E227">
            <v>7788528</v>
          </cell>
        </row>
        <row r="228">
          <cell r="B228" t="str">
            <v>Nguyễn Thị Ngọc Hiền</v>
          </cell>
          <cell r="E228">
            <v>7788528</v>
          </cell>
        </row>
        <row r="229">
          <cell r="B229" t="str">
            <v>Ngô Phong Cường</v>
          </cell>
          <cell r="E229">
            <v>6004551</v>
          </cell>
        </row>
        <row r="230">
          <cell r="B230" t="str">
            <v>Cao Văn Tuấn</v>
          </cell>
          <cell r="E230">
            <v>7196700</v>
          </cell>
        </row>
        <row r="231">
          <cell r="B231" t="str">
            <v>Trần Nam Anh</v>
          </cell>
          <cell r="E231">
            <v>6405063</v>
          </cell>
        </row>
        <row r="232">
          <cell r="B232" t="str">
            <v>Trần Giang Nam</v>
          </cell>
          <cell r="E232">
            <v>6213151</v>
          </cell>
        </row>
        <row r="233">
          <cell r="B233" t="str">
            <v>Phan Thanh Hoàng</v>
          </cell>
          <cell r="E233">
            <v>7689294</v>
          </cell>
        </row>
        <row r="234">
          <cell r="B234" t="str">
            <v>Nguyễn Anh Tuấn</v>
          </cell>
          <cell r="E234">
            <v>11442753</v>
          </cell>
        </row>
        <row r="235">
          <cell r="B235" t="str">
            <v>Võ Đắc Thịnh</v>
          </cell>
          <cell r="E235">
            <v>9014500</v>
          </cell>
        </row>
        <row r="236">
          <cell r="B236" t="str">
            <v>Nguyễn Hữu Mạnh</v>
          </cell>
          <cell r="E236">
            <v>7644296</v>
          </cell>
        </row>
        <row r="237">
          <cell r="B237" t="str">
            <v>Phan Anh Tuấn Kiệt</v>
          </cell>
          <cell r="E237">
            <v>7193571</v>
          </cell>
        </row>
        <row r="238">
          <cell r="B238" t="str">
            <v>Triệu Phú Nguyên</v>
          </cell>
          <cell r="E238">
            <v>7644296</v>
          </cell>
        </row>
        <row r="239">
          <cell r="B239" t="str">
            <v>Nguyễn Thành Đức</v>
          </cell>
          <cell r="E239">
            <v>5507934</v>
          </cell>
        </row>
        <row r="240">
          <cell r="B240" t="str">
            <v>Nguyễn Minh Thái</v>
          </cell>
          <cell r="E240">
            <v>5507934</v>
          </cell>
        </row>
        <row r="241">
          <cell r="B241" t="str">
            <v>Đặng Thái Sơn</v>
          </cell>
          <cell r="E241">
            <v>5507934</v>
          </cell>
        </row>
        <row r="242">
          <cell r="B242" t="str">
            <v>Nguyễn Thái Bình</v>
          </cell>
          <cell r="E242">
            <v>5507934</v>
          </cell>
        </row>
        <row r="243">
          <cell r="B243" t="str">
            <v>Kiều Trung Tín</v>
          </cell>
          <cell r="E243">
            <v>5507934</v>
          </cell>
        </row>
        <row r="244">
          <cell r="B244" t="str">
            <v>Trần Quốc Duy</v>
          </cell>
          <cell r="E244">
            <v>5011317</v>
          </cell>
        </row>
        <row r="245">
          <cell r="B245" t="str">
            <v>Hồ Văn Hóa</v>
          </cell>
          <cell r="E245">
            <v>5011317</v>
          </cell>
        </row>
        <row r="246">
          <cell r="B246" t="str">
            <v>Nguyễn Thanh Hùng</v>
          </cell>
          <cell r="E246">
            <v>5011317</v>
          </cell>
        </row>
        <row r="247">
          <cell r="B247" t="str">
            <v>Hà Quốc Bảo</v>
          </cell>
          <cell r="E247">
            <v>6454382</v>
          </cell>
        </row>
        <row r="248">
          <cell r="B248" t="str">
            <v>Hoàng Phúc Bảo</v>
          </cell>
          <cell r="E248">
            <v>6003657</v>
          </cell>
        </row>
        <row r="249">
          <cell r="B249" t="str">
            <v>Nguyễn Lương Tâm</v>
          </cell>
          <cell r="E249">
            <v>4018083</v>
          </cell>
        </row>
        <row r="250">
          <cell r="B250" t="str">
            <v>Trần Thế Sơn</v>
          </cell>
          <cell r="E250">
            <v>3521466</v>
          </cell>
        </row>
        <row r="251">
          <cell r="B251" t="str">
            <v>Trần Văn Đông</v>
          </cell>
          <cell r="E251">
            <v>4813743</v>
          </cell>
        </row>
        <row r="252">
          <cell r="B252" t="str">
            <v>Lý Văn Trung</v>
          </cell>
          <cell r="E252">
            <v>6003657</v>
          </cell>
        </row>
        <row r="253">
          <cell r="B253" t="str">
            <v>Nguyễn Hoàng Vinh</v>
          </cell>
          <cell r="E253">
            <v>4218786</v>
          </cell>
        </row>
        <row r="254">
          <cell r="B254" t="str">
            <v>Đỗ Hoàng Duy</v>
          </cell>
          <cell r="E254">
            <v>3521466</v>
          </cell>
        </row>
        <row r="255">
          <cell r="B255" t="str">
            <v>Bùi Trọng Tân</v>
          </cell>
          <cell r="E255">
            <v>4218786</v>
          </cell>
        </row>
        <row r="256">
          <cell r="B256" t="str">
            <v>Võ Quốc Duy</v>
          </cell>
          <cell r="E256">
            <v>4218786</v>
          </cell>
        </row>
        <row r="257">
          <cell r="B257" t="str">
            <v>Giang Văn Tiến</v>
          </cell>
          <cell r="E257">
            <v>5011317</v>
          </cell>
        </row>
        <row r="258">
          <cell r="B258" t="str">
            <v>Đinh Đồng Hiệp</v>
          </cell>
          <cell r="E258">
            <v>7941402</v>
          </cell>
        </row>
        <row r="259">
          <cell r="B259" t="str">
            <v>Đặng Thế Huân</v>
          </cell>
          <cell r="E259">
            <v>8239253</v>
          </cell>
        </row>
        <row r="260">
          <cell r="B260" t="str">
            <v>Võ Anh Hào</v>
          </cell>
          <cell r="E260">
            <v>8239253</v>
          </cell>
        </row>
        <row r="261">
          <cell r="B261" t="str">
            <v>Phan Văn Hòa</v>
          </cell>
          <cell r="E261">
            <v>6598614</v>
          </cell>
        </row>
        <row r="262">
          <cell r="B262" t="str">
            <v>Trần Đình Khoa</v>
          </cell>
          <cell r="E262">
            <v>5011317</v>
          </cell>
        </row>
        <row r="263">
          <cell r="B263" t="str">
            <v>Đỗ Trọng Quý</v>
          </cell>
          <cell r="E263">
            <v>7788528</v>
          </cell>
        </row>
        <row r="264">
          <cell r="B264" t="str">
            <v>Nguyễn Thanh Dũng</v>
          </cell>
          <cell r="E264">
            <v>4514700</v>
          </cell>
        </row>
        <row r="265">
          <cell r="B265" t="str">
            <v>Nguyễn Vũ Xuân Thì</v>
          </cell>
          <cell r="E265">
            <v>8978442</v>
          </cell>
        </row>
        <row r="266">
          <cell r="B266" t="str">
            <v>Hoàng Văn Viết</v>
          </cell>
          <cell r="E266">
            <v>6634672</v>
          </cell>
        </row>
        <row r="267">
          <cell r="B267" t="str">
            <v>Lương Xuân Thịnh</v>
          </cell>
          <cell r="E267">
            <v>7484568</v>
          </cell>
        </row>
        <row r="268">
          <cell r="B268" t="str">
            <v>Đỗ Thị Tâm</v>
          </cell>
          <cell r="E268">
            <v>4905974</v>
          </cell>
        </row>
        <row r="269">
          <cell r="B269" t="str">
            <v>Đồng Anh Tuấn</v>
          </cell>
          <cell r="E269">
            <v>2041421</v>
          </cell>
        </row>
        <row r="270">
          <cell r="B270" t="str">
            <v>Lê Hồng Sơn</v>
          </cell>
          <cell r="E270">
            <v>1599507</v>
          </cell>
        </row>
        <row r="271">
          <cell r="B271" t="str">
            <v>Nguyễn Thanh Hiền</v>
          </cell>
          <cell r="E271">
            <v>2236520</v>
          </cell>
        </row>
        <row r="272">
          <cell r="B272" t="str">
            <v>Trần Thanh Phương</v>
          </cell>
          <cell r="E272">
            <v>1818180</v>
          </cell>
        </row>
        <row r="273">
          <cell r="B273" t="str">
            <v>Lê Hồng Phúc</v>
          </cell>
          <cell r="E273">
            <v>2143492</v>
          </cell>
        </row>
        <row r="274">
          <cell r="B274" t="str">
            <v>Phạm Hữu Tấn</v>
          </cell>
          <cell r="E274">
            <v>5848267</v>
          </cell>
        </row>
        <row r="275">
          <cell r="B275" t="str">
            <v>Nguyễn Hữu Xuân Vũ</v>
          </cell>
          <cell r="E275">
            <v>2686280</v>
          </cell>
        </row>
        <row r="276">
          <cell r="B276" t="str">
            <v>Phạm Hữu Thành Phú</v>
          </cell>
          <cell r="E276">
            <v>2104771</v>
          </cell>
        </row>
        <row r="277">
          <cell r="B277" t="str">
            <v>Huỳnh Thanh Nhàn</v>
          </cell>
          <cell r="E277">
            <v>1763457</v>
          </cell>
        </row>
        <row r="278">
          <cell r="B278" t="str">
            <v>Phạm Quang Tùng</v>
          </cell>
          <cell r="E278">
            <v>3804273</v>
          </cell>
        </row>
        <row r="279">
          <cell r="B279" t="str">
            <v>Dương Văn Tâm</v>
          </cell>
          <cell r="E279">
            <v>4469283</v>
          </cell>
        </row>
        <row r="280">
          <cell r="B280" t="str">
            <v>Huỳnh Ngọc Liên</v>
          </cell>
          <cell r="E280">
            <v>1909089</v>
          </cell>
        </row>
        <row r="281">
          <cell r="B281" t="str">
            <v>Trần Việt Anh</v>
          </cell>
          <cell r="E281">
            <v>3967347</v>
          </cell>
        </row>
        <row r="282">
          <cell r="B282" t="str">
            <v>Trần văn Cu Anh</v>
          </cell>
          <cell r="E282">
            <v>6080934</v>
          </cell>
        </row>
        <row r="283">
          <cell r="B283" t="str">
            <v>Huỳnh Thị Xuân Mai</v>
          </cell>
          <cell r="E283">
            <v>6478721</v>
          </cell>
        </row>
        <row r="284">
          <cell r="B284" t="str">
            <v>Dương Thị Thủy</v>
          </cell>
          <cell r="E284">
            <v>5298056</v>
          </cell>
        </row>
        <row r="285">
          <cell r="B285" t="str">
            <v>Tạ Quốc Tấn</v>
          </cell>
          <cell r="E285">
            <v>5173754</v>
          </cell>
        </row>
        <row r="286">
          <cell r="B286" t="str">
            <v>Nguyễn Xuân Lợi</v>
          </cell>
          <cell r="E286">
            <v>4855325</v>
          </cell>
        </row>
        <row r="287">
          <cell r="B287" t="str">
            <v>Huỳnh Bá Triết</v>
          </cell>
          <cell r="E287">
            <v>4469283</v>
          </cell>
        </row>
        <row r="288">
          <cell r="B288" t="str">
            <v>Giáp Đức Nhận</v>
          </cell>
          <cell r="E288">
            <v>5738954</v>
          </cell>
        </row>
        <row r="289">
          <cell r="B289" t="str">
            <v>Nguyễn Thị Thu Trang</v>
          </cell>
          <cell r="E289">
            <v>2481360</v>
          </cell>
        </row>
        <row r="290">
          <cell r="B290" t="str">
            <v>Trần Thị Thu</v>
          </cell>
          <cell r="E290">
            <v>3277987</v>
          </cell>
        </row>
        <row r="291">
          <cell r="B291" t="str">
            <v>Đỗ Thị Bích Thủy</v>
          </cell>
          <cell r="E291">
            <v>1523340</v>
          </cell>
        </row>
        <row r="292">
          <cell r="B292" t="str">
            <v>Trần Kim Tươi</v>
          </cell>
          <cell r="E292">
            <v>1523340</v>
          </cell>
        </row>
        <row r="293">
          <cell r="B293" t="str">
            <v>Trương Thị Định</v>
          </cell>
          <cell r="E293">
            <v>1450800</v>
          </cell>
        </row>
        <row r="294">
          <cell r="B294" t="str">
            <v>Trương Thị Bắc</v>
          </cell>
          <cell r="E294">
            <v>1450800</v>
          </cell>
        </row>
        <row r="295">
          <cell r="B295" t="str">
            <v>Trương Phú Cường</v>
          </cell>
          <cell r="E295">
            <v>1658348</v>
          </cell>
        </row>
        <row r="296">
          <cell r="B296" t="str">
            <v>Võ Tấn Đức</v>
          </cell>
          <cell r="E296">
            <v>1450800</v>
          </cell>
        </row>
        <row r="297">
          <cell r="B297" t="str">
            <v>Ngô Ngọc Của</v>
          </cell>
          <cell r="E297">
            <v>1389757</v>
          </cell>
        </row>
        <row r="298">
          <cell r="B298" t="str">
            <v>Phạm Thị Hoàng Diễm</v>
          </cell>
          <cell r="E298">
            <v>1389757</v>
          </cell>
        </row>
        <row r="299">
          <cell r="B299" t="str">
            <v>Trần Văn Lý</v>
          </cell>
          <cell r="E299">
            <v>3545178</v>
          </cell>
        </row>
        <row r="300">
          <cell r="B300" t="str">
            <v>Lê Thị Huyền</v>
          </cell>
          <cell r="E300">
            <v>5704064</v>
          </cell>
        </row>
        <row r="301">
          <cell r="B301" t="str">
            <v>Đỗ Công Thành</v>
          </cell>
          <cell r="E301">
            <v>9889114</v>
          </cell>
        </row>
        <row r="302">
          <cell r="B302" t="str">
            <v>Trần Thị Thảo Vân</v>
          </cell>
          <cell r="E302">
            <v>6447714</v>
          </cell>
        </row>
        <row r="303">
          <cell r="B303" t="str">
            <v>Nguyễn Thụy Nghiêm</v>
          </cell>
          <cell r="E303">
            <v>5304550</v>
          </cell>
        </row>
        <row r="304">
          <cell r="B304" t="str">
            <v>Huỳnh Như Ý</v>
          </cell>
          <cell r="E304">
            <v>4554419</v>
          </cell>
        </row>
        <row r="305">
          <cell r="B305" t="str">
            <v>Nguyễn Chiến Thắng</v>
          </cell>
          <cell r="E305">
            <v>3804273</v>
          </cell>
        </row>
        <row r="306">
          <cell r="B306" t="str">
            <v>Huỳnh Văn Hiếu</v>
          </cell>
          <cell r="E306">
            <v>6103348</v>
          </cell>
        </row>
        <row r="307">
          <cell r="B307" t="str">
            <v>Trịnh Tuấn Vũ</v>
          </cell>
          <cell r="E307">
            <v>3939387</v>
          </cell>
        </row>
        <row r="308">
          <cell r="B308" t="str">
            <v>Nguyễn Trung Dũng</v>
          </cell>
          <cell r="E308">
            <v>6550523</v>
          </cell>
        </row>
        <row r="309">
          <cell r="B309" t="str">
            <v>Bùi Đức Phước</v>
          </cell>
          <cell r="E309">
            <v>5304550</v>
          </cell>
        </row>
        <row r="310">
          <cell r="B310" t="str">
            <v>Võ Thị Tuyết</v>
          </cell>
          <cell r="E310">
            <v>3573141</v>
          </cell>
        </row>
        <row r="311">
          <cell r="B311" t="str">
            <v>Trần Anh Mỹ</v>
          </cell>
          <cell r="E311">
            <v>3804273</v>
          </cell>
        </row>
        <row r="312">
          <cell r="B312" t="str">
            <v>Lê Thị Nữ</v>
          </cell>
          <cell r="E312">
            <v>5491955</v>
          </cell>
        </row>
        <row r="313">
          <cell r="B313" t="str">
            <v>Lưu Hoàng Bảo Châu</v>
          </cell>
          <cell r="E313">
            <v>3555396</v>
          </cell>
        </row>
        <row r="314">
          <cell r="B314" t="str">
            <v>Lê Tiến Dũng</v>
          </cell>
          <cell r="E314">
            <v>5060195</v>
          </cell>
        </row>
        <row r="315">
          <cell r="B315" t="str">
            <v>Lê Trần Thanh Nga</v>
          </cell>
          <cell r="E315">
            <v>3315052</v>
          </cell>
        </row>
        <row r="316">
          <cell r="B316" t="str">
            <v>Trần Khánh Huy</v>
          </cell>
          <cell r="E316">
            <v>3641199</v>
          </cell>
        </row>
        <row r="317">
          <cell r="B317" t="str">
            <v>Phạm Huy Hoàng</v>
          </cell>
          <cell r="E317">
            <v>4554412</v>
          </cell>
        </row>
        <row r="318">
          <cell r="B318" t="str">
            <v>Nguyễn Thị Thảo</v>
          </cell>
          <cell r="E318">
            <v>4951455</v>
          </cell>
        </row>
        <row r="319">
          <cell r="B319" t="str">
            <v>Nguyễn Thị Nhung</v>
          </cell>
          <cell r="E319">
            <v>5848267</v>
          </cell>
        </row>
        <row r="320">
          <cell r="B320" t="str">
            <v>Nguyễn Việt Tiến</v>
          </cell>
          <cell r="E320">
            <v>5304550</v>
          </cell>
        </row>
        <row r="321">
          <cell r="B321" t="str">
            <v>Nguyễn Thị Tất</v>
          </cell>
          <cell r="E321">
            <v>7359512</v>
          </cell>
        </row>
        <row r="322">
          <cell r="B322" t="str">
            <v>Sỹ Thị Chung</v>
          </cell>
          <cell r="E322">
            <v>7727488</v>
          </cell>
        </row>
        <row r="323">
          <cell r="B323" t="str">
            <v>Phạm Huỳnh Kim Ngân</v>
          </cell>
          <cell r="E323">
            <v>1666807</v>
          </cell>
        </row>
        <row r="324">
          <cell r="B324" t="str">
            <v>Nguyễn Đan Trường</v>
          </cell>
          <cell r="E324">
            <v>4256460</v>
          </cell>
        </row>
        <row r="325">
          <cell r="B325" t="str">
            <v>Nguyễn Yến Nhi</v>
          </cell>
          <cell r="E325">
            <v>5892707</v>
          </cell>
        </row>
        <row r="326">
          <cell r="B326" t="str">
            <v>Nguyễn Khắc Huân</v>
          </cell>
          <cell r="E326">
            <v>9392810</v>
          </cell>
        </row>
        <row r="327">
          <cell r="B327" t="str">
            <v>Lương Thị Thắm</v>
          </cell>
          <cell r="E327">
            <v>4115815</v>
          </cell>
        </row>
        <row r="328">
          <cell r="B328" t="str">
            <v>Hà Thị Hậu</v>
          </cell>
          <cell r="E328">
            <v>5722415</v>
          </cell>
        </row>
        <row r="329">
          <cell r="B329" t="str">
            <v>Lư Diễm Phúc</v>
          </cell>
          <cell r="E329">
            <v>4073574</v>
          </cell>
        </row>
        <row r="330">
          <cell r="B330" t="str">
            <v>Nguyễn Thị Trang</v>
          </cell>
          <cell r="E330">
            <v>5848267</v>
          </cell>
        </row>
        <row r="331">
          <cell r="B331"/>
          <cell r="E331">
            <v>2174976955</v>
          </cell>
        </row>
        <row r="332">
          <cell r="B332"/>
          <cell r="E332"/>
        </row>
        <row r="333">
          <cell r="B333"/>
          <cell r="E333"/>
        </row>
        <row r="334">
          <cell r="B334"/>
          <cell r="E334"/>
        </row>
        <row r="335">
          <cell r="B335"/>
          <cell r="E335"/>
        </row>
        <row r="336">
          <cell r="B336"/>
          <cell r="E336"/>
        </row>
        <row r="337">
          <cell r="B337"/>
          <cell r="E337" t="str">
            <v>Kế toán trưởng</v>
          </cell>
        </row>
        <row r="338">
          <cell r="E338"/>
        </row>
        <row r="339">
          <cell r="E339"/>
        </row>
        <row r="340">
          <cell r="E340"/>
        </row>
        <row r="341">
          <cell r="E341"/>
        </row>
        <row r="342">
          <cell r="E342"/>
        </row>
        <row r="343">
          <cell r="E343"/>
        </row>
        <row r="344">
          <cell r="B344"/>
          <cell r="E344" t="str">
            <v xml:space="preserve"> Nguyễn Kính</v>
          </cell>
        </row>
        <row r="345">
          <cell r="B345"/>
          <cell r="E345"/>
        </row>
        <row r="346">
          <cell r="B346"/>
          <cell r="E346"/>
        </row>
        <row r="347">
          <cell r="B347"/>
          <cell r="E347"/>
        </row>
        <row r="348">
          <cell r="B348"/>
          <cell r="E348"/>
        </row>
        <row r="349">
          <cell r="B349"/>
          <cell r="E349"/>
        </row>
        <row r="350">
          <cell r="B350"/>
          <cell r="E350"/>
        </row>
        <row r="351">
          <cell r="B351"/>
          <cell r="E351"/>
        </row>
        <row r="352">
          <cell r="B352"/>
          <cell r="E352"/>
        </row>
        <row r="353">
          <cell r="B353"/>
          <cell r="E353"/>
        </row>
        <row r="354">
          <cell r="B354"/>
          <cell r="E354"/>
        </row>
        <row r="355">
          <cell r="B355"/>
          <cell r="E355"/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Base"/>
      <sheetName val="vniBase"/>
      <sheetName val="abcBase"/>
    </sheetNames>
    <definedNames>
      <definedName name="VND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BD81-B669-418C-883B-A1F780B6BD5A}">
  <dimension ref="A1:S47"/>
  <sheetViews>
    <sheetView topLeftCell="A16" zoomScaleNormal="100" workbookViewId="0">
      <selection activeCell="A8" sqref="A8:N8"/>
    </sheetView>
  </sheetViews>
  <sheetFormatPr defaultColWidth="9.140625" defaultRowHeight="15.75" x14ac:dyDescent="0.25"/>
  <cols>
    <col min="1" max="1" width="5.28515625" style="6" customWidth="1"/>
    <col min="2" max="2" width="22.7109375" style="6" customWidth="1"/>
    <col min="3" max="4" width="17" style="6" customWidth="1"/>
    <col min="5" max="5" width="14.42578125" style="6" customWidth="1"/>
    <col min="6" max="6" width="7.28515625" style="6" customWidth="1"/>
    <col min="7" max="7" width="6.5703125" style="6" customWidth="1"/>
    <col min="8" max="8" width="6" style="6" customWidth="1"/>
    <col min="9" max="9" width="7.42578125" style="6" customWidth="1"/>
    <col min="10" max="11" width="15.140625" style="6" customWidth="1"/>
    <col min="12" max="12" width="6.42578125" style="6" customWidth="1"/>
    <col min="13" max="13" width="6.28515625" style="6" customWidth="1"/>
    <col min="14" max="14" width="4.5703125" style="6" customWidth="1"/>
    <col min="15" max="15" width="5" style="6" hidden="1" customWidth="1"/>
    <col min="16" max="17" width="14.85546875" style="5" customWidth="1"/>
    <col min="18" max="18" width="15.5703125" style="5" customWidth="1"/>
    <col min="19" max="19" width="15.42578125" style="6" customWidth="1"/>
    <col min="20" max="16384" width="9.140625" style="6"/>
  </cols>
  <sheetData>
    <row r="1" spans="1:18" ht="17.25" customHeight="1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76"/>
      <c r="O1" s="4"/>
    </row>
    <row r="2" spans="1:18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97"/>
      <c r="O2" s="8"/>
    </row>
    <row r="3" spans="1:18" ht="21" customHeight="1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97"/>
      <c r="O3" s="8"/>
    </row>
    <row r="4" spans="1:18" ht="5.25" customHeight="1" x14ac:dyDescent="0.25">
      <c r="A4" s="10"/>
      <c r="C4" s="11"/>
    </row>
    <row r="5" spans="1:18" ht="24" customHeight="1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10"/>
    </row>
    <row r="6" spans="1:18" s="14" customFormat="1" x14ac:dyDescent="0.25">
      <c r="A6" s="299" t="s">
        <v>69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12"/>
      <c r="P6" s="13"/>
      <c r="Q6" s="13"/>
      <c r="R6" s="13"/>
    </row>
    <row r="7" spans="1:18" ht="18.75" customHeight="1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  <c r="O7" s="15"/>
    </row>
    <row r="8" spans="1:18" ht="19.5" customHeight="1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18"/>
    </row>
    <row r="9" spans="1:18" ht="19.5" customHeight="1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18"/>
    </row>
    <row r="10" spans="1:18" ht="18" customHeight="1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19"/>
    </row>
    <row r="11" spans="1:18" ht="20.25" customHeight="1" x14ac:dyDescent="0.25">
      <c r="A11" s="283" t="s">
        <v>65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20"/>
    </row>
    <row r="12" spans="1:18" x14ac:dyDescent="0.25">
      <c r="N12" s="21" t="s">
        <v>9</v>
      </c>
      <c r="O12" s="22"/>
    </row>
    <row r="13" spans="1:18" ht="21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8"/>
      <c r="M13" s="289"/>
      <c r="N13" s="272" t="s">
        <v>15</v>
      </c>
      <c r="O13" s="4"/>
    </row>
    <row r="14" spans="1:18" ht="36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1" t="s">
        <v>22</v>
      </c>
      <c r="K14" s="271"/>
      <c r="L14" s="272" t="s">
        <v>23</v>
      </c>
      <c r="M14" s="272" t="s">
        <v>24</v>
      </c>
      <c r="N14" s="273"/>
      <c r="O14" s="4"/>
    </row>
    <row r="15" spans="1:18" ht="123.7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3" t="s">
        <v>61</v>
      </c>
      <c r="K15" s="23" t="s">
        <v>62</v>
      </c>
      <c r="L15" s="273"/>
      <c r="M15" s="273"/>
      <c r="N15" s="273"/>
      <c r="O15" s="4"/>
    </row>
    <row r="16" spans="1:18" ht="18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4" t="s">
        <v>25</v>
      </c>
      <c r="K16" s="24" t="s">
        <v>26</v>
      </c>
      <c r="L16" s="274"/>
      <c r="M16" s="274"/>
      <c r="N16" s="274"/>
      <c r="O16" s="4"/>
    </row>
    <row r="17" spans="1:19" ht="21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26">
        <v>7</v>
      </c>
      <c r="I17" s="25">
        <v>8</v>
      </c>
      <c r="J17" s="277">
        <v>9</v>
      </c>
      <c r="K17" s="278"/>
      <c r="L17" s="25">
        <v>10</v>
      </c>
      <c r="M17" s="25">
        <v>11</v>
      </c>
      <c r="N17" s="25">
        <v>12</v>
      </c>
      <c r="O17" s="27"/>
    </row>
    <row r="18" spans="1:19" s="32" customFormat="1" ht="24" customHeight="1" x14ac:dyDescent="0.25">
      <c r="A18" s="23"/>
      <c r="B18" s="268" t="s">
        <v>13</v>
      </c>
      <c r="C18" s="269"/>
      <c r="D18" s="270"/>
      <c r="E18" s="28">
        <f>+E19+E25+E26</f>
        <v>62010000</v>
      </c>
      <c r="F18" s="28"/>
      <c r="G18" s="28"/>
      <c r="H18" s="28"/>
      <c r="I18" s="28"/>
      <c r="J18" s="28">
        <f>+J19+J25+J26</f>
        <v>53352000</v>
      </c>
      <c r="K18" s="28">
        <f>+K19+K25+K26</f>
        <v>8658000</v>
      </c>
      <c r="L18" s="29"/>
      <c r="M18" s="29"/>
      <c r="N18" s="29"/>
      <c r="O18" s="30"/>
      <c r="P18" s="5"/>
      <c r="Q18" s="5"/>
      <c r="R18" s="31"/>
    </row>
    <row r="19" spans="1:19" ht="25.5" customHeight="1" x14ac:dyDescent="0.25">
      <c r="A19" s="33" t="s">
        <v>27</v>
      </c>
      <c r="B19" s="279" t="s">
        <v>28</v>
      </c>
      <c r="C19" s="280"/>
      <c r="D19" s="281"/>
      <c r="E19" s="34">
        <f>+SUM(E20:E24)</f>
        <v>62010000</v>
      </c>
      <c r="F19" s="34"/>
      <c r="G19" s="34"/>
      <c r="H19" s="34"/>
      <c r="I19" s="34"/>
      <c r="J19" s="34">
        <f>+SUM(J20:J24)</f>
        <v>53352000</v>
      </c>
      <c r="K19" s="34">
        <f>+SUM(K20:K24)</f>
        <v>8658000</v>
      </c>
      <c r="L19" s="34"/>
      <c r="M19" s="34"/>
      <c r="N19" s="34"/>
      <c r="O19" s="35"/>
      <c r="P19" s="5" t="s">
        <v>29</v>
      </c>
      <c r="Q19" s="5" t="s">
        <v>30</v>
      </c>
      <c r="R19" s="5" t="s">
        <v>31</v>
      </c>
    </row>
    <row r="20" spans="1:19" ht="27.75" customHeight="1" x14ac:dyDescent="0.25">
      <c r="A20" s="36">
        <f>IF(B20="","",COUNTA($B$20:B20))</f>
        <v>1</v>
      </c>
      <c r="B20" s="37" t="s">
        <v>35</v>
      </c>
      <c r="C20" s="38" t="s">
        <v>36</v>
      </c>
      <c r="D20" s="39" t="s">
        <v>34</v>
      </c>
      <c r="E20" s="40">
        <f t="shared" ref="E20:E24" si="0">SUM(F20:M20)</f>
        <v>12870000</v>
      </c>
      <c r="F20" s="40"/>
      <c r="G20" s="41"/>
      <c r="H20" s="40"/>
      <c r="I20" s="41"/>
      <c r="J20" s="40">
        <v>4212000</v>
      </c>
      <c r="K20" s="40">
        <v>8658000</v>
      </c>
      <c r="L20" s="40"/>
      <c r="M20" s="40"/>
      <c r="N20" s="42"/>
      <c r="O20" s="43" t="e">
        <f>+COUNTIF('[1]03'!B19:$B$345,'3716-040'!B20)</f>
        <v>#VALUE!</v>
      </c>
      <c r="P20" s="5" t="e">
        <f>+SUMIF('[2]C8 (BS)'!$C:$C,B20,'[2]C8 (BS)'!$E:$E)</f>
        <v>#VALUE!</v>
      </c>
      <c r="Q20" s="5" t="e">
        <f>+SUMIF([2]C9!$C:$C,B20,[2]C9!$E:$E)</f>
        <v>#VALUE!</v>
      </c>
      <c r="R20" s="5" t="e">
        <f>+SUMIF([2]TD9!$B:$B,B20,[2]TD9!$E:$E)</f>
        <v>#VALUE!</v>
      </c>
    </row>
    <row r="21" spans="1:19" ht="27.75" customHeight="1" x14ac:dyDescent="0.25">
      <c r="A21" s="36">
        <f>IF(B21="","",COUNTA($B$20:B21))</f>
        <v>2</v>
      </c>
      <c r="B21" s="37" t="s">
        <v>32</v>
      </c>
      <c r="C21" s="38" t="s">
        <v>33</v>
      </c>
      <c r="D21" s="39" t="s">
        <v>34</v>
      </c>
      <c r="E21" s="40">
        <f t="shared" si="0"/>
        <v>11934000</v>
      </c>
      <c r="F21" s="40"/>
      <c r="G21" s="41"/>
      <c r="H21" s="40"/>
      <c r="I21" s="41"/>
      <c r="J21" s="40">
        <v>11934000</v>
      </c>
      <c r="K21" s="40"/>
      <c r="L21" s="40"/>
      <c r="M21" s="40"/>
      <c r="N21" s="42"/>
      <c r="O21" s="43"/>
    </row>
    <row r="22" spans="1:19" ht="27.75" customHeight="1" x14ac:dyDescent="0.25">
      <c r="A22" s="36">
        <f>IF(B22="","",COUNTA($B$20:B22))</f>
        <v>3</v>
      </c>
      <c r="B22" s="37" t="s">
        <v>37</v>
      </c>
      <c r="C22" s="38" t="s">
        <v>38</v>
      </c>
      <c r="D22" s="39" t="s">
        <v>34</v>
      </c>
      <c r="E22" s="40">
        <f t="shared" si="0"/>
        <v>11934000</v>
      </c>
      <c r="F22" s="40"/>
      <c r="G22" s="41"/>
      <c r="H22" s="40"/>
      <c r="I22" s="41"/>
      <c r="J22" s="40">
        <v>11934000</v>
      </c>
      <c r="K22" s="40"/>
      <c r="L22" s="40"/>
      <c r="M22" s="40"/>
      <c r="N22" s="42"/>
      <c r="O22" s="43"/>
    </row>
    <row r="23" spans="1:19" ht="27.75" customHeight="1" x14ac:dyDescent="0.25">
      <c r="A23" s="36">
        <f>IF(B23="","",COUNTA($B$20:B23))</f>
        <v>4</v>
      </c>
      <c r="B23" s="37" t="s">
        <v>39</v>
      </c>
      <c r="C23" s="38" t="s">
        <v>40</v>
      </c>
      <c r="D23" s="39" t="s">
        <v>34</v>
      </c>
      <c r="E23" s="40">
        <f t="shared" si="0"/>
        <v>12542400</v>
      </c>
      <c r="F23" s="40"/>
      <c r="G23" s="41"/>
      <c r="H23" s="40"/>
      <c r="I23" s="41"/>
      <c r="J23" s="40">
        <v>12542400</v>
      </c>
      <c r="K23" s="40"/>
      <c r="L23" s="40"/>
      <c r="M23" s="40"/>
      <c r="N23" s="42"/>
      <c r="O23" s="43"/>
    </row>
    <row r="24" spans="1:19" ht="27.75" customHeight="1" x14ac:dyDescent="0.25">
      <c r="A24" s="36">
        <f>IF(B24="","",COUNTA($B$20:B24))</f>
        <v>5</v>
      </c>
      <c r="B24" s="37" t="s">
        <v>41</v>
      </c>
      <c r="C24" s="38" t="s">
        <v>42</v>
      </c>
      <c r="D24" s="39" t="s">
        <v>34</v>
      </c>
      <c r="E24" s="40">
        <f t="shared" si="0"/>
        <v>12729600</v>
      </c>
      <c r="F24" s="40"/>
      <c r="G24" s="41"/>
      <c r="H24" s="40"/>
      <c r="I24" s="41"/>
      <c r="J24" s="40">
        <v>12729600</v>
      </c>
      <c r="K24" s="40"/>
      <c r="L24" s="40"/>
      <c r="M24" s="40"/>
      <c r="N24" s="42"/>
      <c r="O24" s="43"/>
    </row>
    <row r="25" spans="1:19" ht="28.5" customHeight="1" x14ac:dyDescent="0.25">
      <c r="A25" s="23" t="s">
        <v>43</v>
      </c>
      <c r="B25" s="268" t="s">
        <v>44</v>
      </c>
      <c r="C25" s="269"/>
      <c r="D25" s="270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3" t="e">
        <f>+COUNTIF('[1]03'!B283:$B$345,'3716-040'!B25)</f>
        <v>#VALUE!</v>
      </c>
      <c r="P25" s="5" t="e">
        <f>+SUMIF('[2]C8 (BS)'!$C:$C,B25,'[2]C8 (BS)'!$E:$E)</f>
        <v>#VALUE!</v>
      </c>
      <c r="Q25" s="5" t="e">
        <f>+SUMIF([2]C9!$C:$C,B25,[2]C9!$E:$E)</f>
        <v>#VALUE!</v>
      </c>
      <c r="R25" s="5" t="e">
        <f>+SUMIF([2]TD9!$B:$B,B25,[2]TD9!$E:$E)</f>
        <v>#VALUE!</v>
      </c>
    </row>
    <row r="26" spans="1:19" ht="28.5" customHeight="1" x14ac:dyDescent="0.25">
      <c r="A26" s="23" t="s">
        <v>45</v>
      </c>
      <c r="B26" s="268" t="s">
        <v>46</v>
      </c>
      <c r="C26" s="269"/>
      <c r="D26" s="270"/>
      <c r="E26" s="45"/>
      <c r="F26" s="45"/>
      <c r="G26" s="45"/>
      <c r="H26" s="45"/>
      <c r="I26" s="45"/>
      <c r="J26" s="45"/>
      <c r="K26" s="45"/>
      <c r="L26" s="44"/>
      <c r="M26" s="44"/>
      <c r="N26" s="44"/>
      <c r="O26" s="43" t="e">
        <f>+COUNTIF('[1]03'!B294:$B$345,'3716-040'!B26)</f>
        <v>#VALUE!</v>
      </c>
      <c r="P26" s="5" t="e">
        <f>+SUMIF('[2]C8 (BS)'!$C:$C,B26,'[2]C8 (BS)'!$E:$E)</f>
        <v>#VALUE!</v>
      </c>
      <c r="Q26" s="5" t="e">
        <f>+SUMIF([2]C9!$C:$C,B26,[2]C9!$E:$E)</f>
        <v>#VALUE!</v>
      </c>
      <c r="R26" s="5" t="e">
        <f>+SUMIF([2]TD9!$B:$B,B26,[2]TD9!$E:$E)</f>
        <v>#VALUE!</v>
      </c>
    </row>
    <row r="27" spans="1:19" s="5" customFormat="1" ht="21.75" customHeight="1" x14ac:dyDescent="0.25">
      <c r="A27" s="36"/>
      <c r="B27" s="33" t="s">
        <v>47</v>
      </c>
      <c r="C27" s="36"/>
      <c r="D27" s="36"/>
      <c r="E27" s="46">
        <f>+E26+E25+E19</f>
        <v>62010000</v>
      </c>
      <c r="F27" s="46"/>
      <c r="G27" s="46"/>
      <c r="H27" s="46"/>
      <c r="I27" s="46"/>
      <c r="J27" s="46">
        <f>+J26+J25+J19</f>
        <v>53352000</v>
      </c>
      <c r="K27" s="46">
        <f>+K26+K25+K19</f>
        <v>8658000</v>
      </c>
      <c r="L27" s="46"/>
      <c r="M27" s="46"/>
      <c r="N27" s="46"/>
      <c r="O27" s="47"/>
      <c r="P27" s="48" t="e">
        <f>+SUM(P20:P26)</f>
        <v>#VALUE!</v>
      </c>
      <c r="Q27" s="48" t="e">
        <f>+SUM(Q20:Q26)</f>
        <v>#VALUE!</v>
      </c>
      <c r="R27" s="48" t="e">
        <f>+SUM(R20:R26)</f>
        <v>#VALUE!</v>
      </c>
      <c r="S27" s="49" t="e">
        <f>+P27+Q27+R27</f>
        <v>#VALUE!</v>
      </c>
    </row>
    <row r="28" spans="1:19" s="5" customFormat="1" x14ac:dyDescent="0.25">
      <c r="A28" s="282" t="str">
        <f>"Số tiền bằng chữ: "&amp;SUBSTITUTE([3]!VND(E27),",","")&amp;" đồng."</f>
        <v>Số tiền bằng chữ: Sáu mươi hai triệu không trăm mười ngàn đồng.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50"/>
      <c r="P28" s="5">
        <f>+'[2]C8 (BS)'!$E$171</f>
        <v>83000000</v>
      </c>
      <c r="Q28" s="5">
        <f>+[2]C9!$E$333</f>
        <v>340125000</v>
      </c>
      <c r="R28" s="5">
        <f>+[2]TD9!$E$331</f>
        <v>2174976955</v>
      </c>
    </row>
    <row r="29" spans="1:19" s="5" customFormat="1" x14ac:dyDescent="0.25">
      <c r="A29" s="283" t="s">
        <v>48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0"/>
      <c r="P29" s="5" t="e">
        <f>+P27-P28</f>
        <v>#VALUE!</v>
      </c>
      <c r="Q29" s="5" t="e">
        <f>+Q27-Q28</f>
        <v>#VALUE!</v>
      </c>
      <c r="R29" s="5" t="e">
        <f>+R27-R28</f>
        <v>#VALUE!</v>
      </c>
    </row>
    <row r="30" spans="1:19" s="5" customFormat="1" x14ac:dyDescent="0.25">
      <c r="A30" s="275" t="s">
        <v>68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51"/>
      <c r="P30" s="5">
        <f>+E27-'[1]08'!E18</f>
        <v>-1175086641</v>
      </c>
    </row>
    <row r="31" spans="1:19" s="5" customFormat="1" x14ac:dyDescent="0.25">
      <c r="A31" s="52"/>
      <c r="B31" s="6"/>
      <c r="C31" s="6"/>
      <c r="D31" s="6"/>
      <c r="E31" s="6"/>
      <c r="F31" s="6"/>
      <c r="G31" s="53"/>
      <c r="H31" s="53"/>
      <c r="I31" s="54"/>
      <c r="J31" s="54"/>
      <c r="K31" s="54" t="s">
        <v>66</v>
      </c>
      <c r="L31" s="53"/>
      <c r="M31" s="53"/>
      <c r="N31" s="53"/>
      <c r="O31" s="53"/>
      <c r="P31" s="55"/>
      <c r="Q31" s="55"/>
    </row>
    <row r="32" spans="1:19" s="5" customFormat="1" x14ac:dyDescent="0.25">
      <c r="A32" s="267" t="s">
        <v>49</v>
      </c>
      <c r="B32" s="267"/>
      <c r="C32" s="267"/>
      <c r="D32" s="3"/>
      <c r="E32" s="276" t="s">
        <v>50</v>
      </c>
      <c r="F32" s="276"/>
      <c r="G32" s="276"/>
      <c r="H32" s="4"/>
      <c r="I32" s="10"/>
      <c r="J32" s="10"/>
      <c r="K32" s="10" t="s">
        <v>51</v>
      </c>
      <c r="L32" s="15"/>
      <c r="M32" s="15"/>
      <c r="N32" s="15"/>
      <c r="O32" s="15"/>
      <c r="P32" s="56"/>
      <c r="Q32" s="56"/>
    </row>
    <row r="33" spans="1:19" s="5" customFormat="1" ht="13.5" customHeight="1" x14ac:dyDescent="0.25">
      <c r="A33" s="2"/>
      <c r="B33" s="6"/>
      <c r="C33" s="6"/>
      <c r="D33" s="6"/>
      <c r="E33" s="6"/>
      <c r="F33" s="6"/>
      <c r="G33" s="6"/>
      <c r="H33" s="6"/>
      <c r="I33" s="6"/>
      <c r="J33" s="6"/>
      <c r="K33" s="10" t="s">
        <v>52</v>
      </c>
      <c r="L33" s="6"/>
      <c r="M33" s="6"/>
      <c r="N33" s="6"/>
      <c r="O33" s="6"/>
    </row>
    <row r="34" spans="1:19" s="5" customFormat="1" ht="17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9" ht="25.5" customHeight="1" x14ac:dyDescent="0.25"/>
    <row r="36" spans="1:19" ht="12" customHeight="1" x14ac:dyDescent="0.25">
      <c r="C36" s="9"/>
      <c r="D36" s="9"/>
      <c r="E36" s="9"/>
    </row>
    <row r="37" spans="1:19" x14ac:dyDescent="0.25">
      <c r="A37" s="265" t="s">
        <v>53</v>
      </c>
      <c r="B37" s="265"/>
      <c r="C37" s="265"/>
      <c r="D37" s="32"/>
      <c r="E37" s="265" t="s">
        <v>54</v>
      </c>
      <c r="F37" s="265"/>
      <c r="G37" s="265"/>
      <c r="H37" s="57"/>
      <c r="I37" s="57"/>
      <c r="J37" s="57"/>
      <c r="K37" s="57" t="s">
        <v>55</v>
      </c>
      <c r="L37" s="32"/>
      <c r="M37" s="32"/>
      <c r="N37" s="32"/>
      <c r="O37" s="32"/>
      <c r="P37" s="58"/>
      <c r="Q37" s="58"/>
    </row>
    <row r="38" spans="1:19" ht="4.5" customHeight="1" x14ac:dyDescent="0.25"/>
    <row r="39" spans="1:19" ht="15" customHeight="1" x14ac:dyDescent="0.25">
      <c r="A39" s="265" t="s">
        <v>56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57"/>
      <c r="P39" s="58"/>
      <c r="Q39" s="58"/>
    </row>
    <row r="40" spans="1:19" x14ac:dyDescent="0.25">
      <c r="A40" s="267" t="s">
        <v>57</v>
      </c>
      <c r="B40" s="267"/>
      <c r="C40" s="267"/>
      <c r="D40" s="267"/>
      <c r="E40" s="267"/>
      <c r="H40" s="15"/>
      <c r="I40" s="10"/>
      <c r="J40" s="10"/>
      <c r="K40" s="10" t="s">
        <v>58</v>
      </c>
      <c r="L40" s="15"/>
      <c r="M40" s="15"/>
      <c r="N40" s="15"/>
      <c r="O40" s="15"/>
      <c r="P40" s="56"/>
      <c r="Q40" s="56"/>
      <c r="S40" s="32"/>
    </row>
    <row r="41" spans="1:19" x14ac:dyDescent="0.25">
      <c r="A41" s="266" t="s">
        <v>59</v>
      </c>
      <c r="B41" s="266"/>
      <c r="C41" s="266"/>
      <c r="D41" s="266"/>
      <c r="E41" s="266"/>
      <c r="I41" s="54"/>
      <c r="J41" s="54"/>
      <c r="K41" s="54" t="s">
        <v>67</v>
      </c>
      <c r="L41" s="53"/>
      <c r="M41" s="53"/>
      <c r="N41" s="53"/>
      <c r="O41" s="53"/>
      <c r="P41" s="55"/>
      <c r="Q41" s="55"/>
    </row>
    <row r="42" spans="1:19" ht="15" customHeight="1" x14ac:dyDescent="0.25">
      <c r="A42" s="266"/>
      <c r="B42" s="266"/>
      <c r="C42" s="266"/>
      <c r="D42" s="266"/>
      <c r="E42" s="266"/>
      <c r="I42" s="54"/>
      <c r="J42" s="54"/>
      <c r="K42" s="54" t="s">
        <v>60</v>
      </c>
      <c r="L42" s="53"/>
      <c r="M42" s="53"/>
      <c r="N42" s="53"/>
      <c r="O42" s="53"/>
      <c r="P42" s="55"/>
      <c r="Q42" s="55"/>
    </row>
    <row r="43" spans="1:19" x14ac:dyDescent="0.25">
      <c r="I43" s="266"/>
      <c r="J43" s="266"/>
      <c r="K43" s="266"/>
      <c r="L43" s="266"/>
      <c r="M43" s="266"/>
      <c r="N43" s="266"/>
      <c r="O43" s="54"/>
    </row>
    <row r="44" spans="1:19" ht="16.899999999999999" hidden="1" customHeight="1" x14ac:dyDescent="0.25">
      <c r="A44" s="267" t="s">
        <v>57</v>
      </c>
      <c r="B44" s="267"/>
      <c r="C44" s="267"/>
      <c r="D44" s="267"/>
      <c r="E44" s="267"/>
      <c r="I44" s="267"/>
      <c r="J44" s="267"/>
      <c r="K44" s="267"/>
      <c r="L44" s="267"/>
      <c r="M44" s="267"/>
      <c r="N44" s="267"/>
      <c r="O44" s="10"/>
    </row>
    <row r="45" spans="1:19" x14ac:dyDescent="0.25">
      <c r="A45" s="266"/>
      <c r="B45" s="266"/>
      <c r="C45" s="266"/>
      <c r="D45" s="266"/>
      <c r="E45" s="266"/>
      <c r="I45" s="266"/>
      <c r="J45" s="266"/>
      <c r="K45" s="266"/>
      <c r="L45" s="266"/>
      <c r="M45" s="266"/>
      <c r="N45" s="266"/>
      <c r="O45" s="54"/>
    </row>
    <row r="47" spans="1:19" s="59" customForma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5"/>
      <c r="Q47" s="5"/>
      <c r="R47" s="5"/>
    </row>
  </sheetData>
  <autoFilter ref="A17:S27" xr:uid="{00000000-0009-0000-0000-000000000000}"/>
  <mergeCells count="44">
    <mergeCell ref="A9:N9"/>
    <mergeCell ref="I1:N1"/>
    <mergeCell ref="I2:N3"/>
    <mergeCell ref="A5:N5"/>
    <mergeCell ref="A6:N6"/>
    <mergeCell ref="A8:N8"/>
    <mergeCell ref="A10:N10"/>
    <mergeCell ref="A11:N11"/>
    <mergeCell ref="A13:A16"/>
    <mergeCell ref="B13:B16"/>
    <mergeCell ref="C13:D13"/>
    <mergeCell ref="E13:E16"/>
    <mergeCell ref="F13:M13"/>
    <mergeCell ref="N13:N16"/>
    <mergeCell ref="C14:C16"/>
    <mergeCell ref="D14:D16"/>
    <mergeCell ref="F14:F16"/>
    <mergeCell ref="G14:G16"/>
    <mergeCell ref="H14:H16"/>
    <mergeCell ref="B25:D25"/>
    <mergeCell ref="J14:K14"/>
    <mergeCell ref="L14:L16"/>
    <mergeCell ref="A30:N30"/>
    <mergeCell ref="A32:C32"/>
    <mergeCell ref="E32:G32"/>
    <mergeCell ref="I14:I16"/>
    <mergeCell ref="M14:M16"/>
    <mergeCell ref="J17:K17"/>
    <mergeCell ref="B18:D18"/>
    <mergeCell ref="B19:D19"/>
    <mergeCell ref="A28:N28"/>
    <mergeCell ref="A29:N29"/>
    <mergeCell ref="B26:D26"/>
    <mergeCell ref="A37:C37"/>
    <mergeCell ref="E37:G37"/>
    <mergeCell ref="A45:E45"/>
    <mergeCell ref="I45:N45"/>
    <mergeCell ref="A39:N39"/>
    <mergeCell ref="A40:E40"/>
    <mergeCell ref="A41:E41"/>
    <mergeCell ref="A42:E42"/>
    <mergeCell ref="I43:N43"/>
    <mergeCell ref="A44:E44"/>
    <mergeCell ref="I44:N44"/>
  </mergeCells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7C7C5-8FC8-4088-A078-5CD12A62606F}">
  <dimension ref="A1:S46"/>
  <sheetViews>
    <sheetView topLeftCell="A13" zoomScaleNormal="100" workbookViewId="0">
      <selection activeCell="K37" sqref="K37"/>
    </sheetView>
  </sheetViews>
  <sheetFormatPr defaultColWidth="9.140625" defaultRowHeight="12.75" x14ac:dyDescent="0.2"/>
  <cols>
    <col min="1" max="1" width="5.28515625" style="65" customWidth="1"/>
    <col min="2" max="2" width="22.7109375" style="65" customWidth="1"/>
    <col min="3" max="4" width="17" style="65" customWidth="1"/>
    <col min="5" max="5" width="14.42578125" style="65" customWidth="1"/>
    <col min="6" max="6" width="6.7109375" style="65" customWidth="1"/>
    <col min="7" max="7" width="6.5703125" style="65" customWidth="1"/>
    <col min="8" max="8" width="5.7109375" style="65" customWidth="1"/>
    <col min="9" max="9" width="7.42578125" style="65" customWidth="1"/>
    <col min="10" max="11" width="16.140625" style="65" customWidth="1"/>
    <col min="12" max="12" width="5.7109375" style="65" customWidth="1"/>
    <col min="13" max="13" width="6.28515625" style="65" customWidth="1"/>
    <col min="14" max="14" width="4.5703125" style="65" customWidth="1"/>
    <col min="15" max="15" width="5" style="65" hidden="1" customWidth="1"/>
    <col min="16" max="17" width="14.85546875" style="64" customWidth="1"/>
    <col min="18" max="18" width="15.5703125" style="64" customWidth="1"/>
    <col min="19" max="19" width="15.42578125" style="65" customWidth="1"/>
    <col min="20" max="16384" width="9.140625" style="65"/>
  </cols>
  <sheetData>
    <row r="1" spans="1:18" ht="12" customHeight="1" x14ac:dyDescent="0.2">
      <c r="A1" s="60" t="s">
        <v>0</v>
      </c>
      <c r="B1" s="61"/>
      <c r="C1" s="61"/>
      <c r="D1" s="61"/>
      <c r="E1" s="61"/>
      <c r="F1" s="62"/>
      <c r="G1" s="62"/>
      <c r="H1" s="62"/>
      <c r="I1" s="301" t="s">
        <v>1</v>
      </c>
      <c r="J1" s="301"/>
      <c r="K1" s="301"/>
      <c r="L1" s="301"/>
      <c r="M1" s="301"/>
      <c r="N1" s="301"/>
      <c r="O1" s="63"/>
    </row>
    <row r="2" spans="1:18" ht="12" customHeight="1" x14ac:dyDescent="0.2">
      <c r="A2" s="60" t="s">
        <v>2</v>
      </c>
      <c r="C2" s="61"/>
      <c r="F2" s="66"/>
      <c r="G2" s="66"/>
      <c r="H2" s="66"/>
      <c r="I2" s="302" t="s">
        <v>3</v>
      </c>
      <c r="J2" s="302"/>
      <c r="K2" s="302"/>
      <c r="L2" s="302"/>
      <c r="M2" s="302"/>
      <c r="N2" s="302"/>
      <c r="O2" s="67"/>
    </row>
    <row r="3" spans="1:18" ht="12" customHeight="1" x14ac:dyDescent="0.2">
      <c r="A3" s="60" t="s">
        <v>4</v>
      </c>
      <c r="C3" s="68"/>
      <c r="F3" s="66"/>
      <c r="G3" s="66"/>
      <c r="H3" s="66"/>
      <c r="I3" s="302"/>
      <c r="J3" s="302"/>
      <c r="K3" s="302"/>
      <c r="L3" s="302"/>
      <c r="M3" s="302"/>
      <c r="N3" s="302"/>
      <c r="O3" s="67"/>
    </row>
    <row r="4" spans="1:18" ht="5.25" customHeight="1" x14ac:dyDescent="0.2">
      <c r="A4" s="69"/>
      <c r="C4" s="70"/>
    </row>
    <row r="5" spans="1:18" ht="14.25" customHeight="1" x14ac:dyDescent="0.2">
      <c r="A5" s="303" t="s">
        <v>5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69"/>
    </row>
    <row r="6" spans="1:18" s="73" customFormat="1" ht="10.5" customHeight="1" x14ac:dyDescent="0.2">
      <c r="A6" s="304" t="s">
        <v>70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71"/>
      <c r="P6" s="72"/>
      <c r="Q6" s="72"/>
      <c r="R6" s="72"/>
    </row>
    <row r="7" spans="1:18" ht="10.5" customHeight="1" x14ac:dyDescent="0.2">
      <c r="A7" s="74"/>
      <c r="B7" s="74"/>
      <c r="C7" s="74"/>
      <c r="D7" s="75" t="s">
        <v>75</v>
      </c>
      <c r="E7" s="74"/>
      <c r="F7" s="76" t="s">
        <v>76</v>
      </c>
      <c r="G7" s="74"/>
      <c r="H7" s="74"/>
      <c r="I7" s="74"/>
      <c r="J7" s="74"/>
      <c r="K7" s="74"/>
      <c r="L7" s="74"/>
      <c r="M7" s="74"/>
      <c r="N7" s="74"/>
      <c r="O7" s="74"/>
    </row>
    <row r="8" spans="1:18" x14ac:dyDescent="0.2">
      <c r="A8" s="300" t="s">
        <v>6</v>
      </c>
      <c r="B8" s="300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77"/>
    </row>
    <row r="9" spans="1:18" ht="12" customHeight="1" x14ac:dyDescent="0.2">
      <c r="A9" s="300" t="s">
        <v>7</v>
      </c>
      <c r="B9" s="300"/>
      <c r="C9" s="300"/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77"/>
    </row>
    <row r="10" spans="1:18" x14ac:dyDescent="0.2">
      <c r="A10" s="305" t="s">
        <v>8</v>
      </c>
      <c r="B10" s="305"/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78"/>
    </row>
    <row r="11" spans="1:18" x14ac:dyDescent="0.2">
      <c r="A11" s="306" t="s">
        <v>83</v>
      </c>
      <c r="B11" s="306"/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M11" s="306"/>
      <c r="N11" s="306"/>
      <c r="O11" s="79"/>
    </row>
    <row r="12" spans="1:18" x14ac:dyDescent="0.2">
      <c r="N12" s="80" t="s">
        <v>9</v>
      </c>
      <c r="O12" s="81"/>
    </row>
    <row r="13" spans="1:18" x14ac:dyDescent="0.2">
      <c r="A13" s="307" t="s">
        <v>10</v>
      </c>
      <c r="B13" s="307" t="s">
        <v>11</v>
      </c>
      <c r="C13" s="310" t="s">
        <v>12</v>
      </c>
      <c r="D13" s="311"/>
      <c r="E13" s="307" t="s">
        <v>13</v>
      </c>
      <c r="F13" s="312" t="s">
        <v>14</v>
      </c>
      <c r="G13" s="313"/>
      <c r="H13" s="313"/>
      <c r="I13" s="313"/>
      <c r="J13" s="313"/>
      <c r="K13" s="313"/>
      <c r="L13" s="313"/>
      <c r="M13" s="314"/>
      <c r="N13" s="307" t="s">
        <v>15</v>
      </c>
      <c r="O13" s="63"/>
    </row>
    <row r="14" spans="1:18" x14ac:dyDescent="0.2">
      <c r="A14" s="308"/>
      <c r="B14" s="308"/>
      <c r="C14" s="307" t="s">
        <v>16</v>
      </c>
      <c r="D14" s="315" t="s">
        <v>17</v>
      </c>
      <c r="E14" s="308"/>
      <c r="F14" s="307" t="s">
        <v>18</v>
      </c>
      <c r="G14" s="307" t="s">
        <v>19</v>
      </c>
      <c r="H14" s="318" t="s">
        <v>20</v>
      </c>
      <c r="I14" s="307" t="s">
        <v>21</v>
      </c>
      <c r="J14" s="324" t="s">
        <v>22</v>
      </c>
      <c r="K14" s="324"/>
      <c r="L14" s="307" t="s">
        <v>23</v>
      </c>
      <c r="M14" s="307" t="s">
        <v>24</v>
      </c>
      <c r="N14" s="308"/>
      <c r="O14" s="63"/>
    </row>
    <row r="15" spans="1:18" ht="80.25" customHeight="1" x14ac:dyDescent="0.2">
      <c r="A15" s="308"/>
      <c r="B15" s="308"/>
      <c r="C15" s="308"/>
      <c r="D15" s="316"/>
      <c r="E15" s="308"/>
      <c r="F15" s="308"/>
      <c r="G15" s="308"/>
      <c r="H15" s="319"/>
      <c r="I15" s="308"/>
      <c r="J15" s="82" t="s">
        <v>77</v>
      </c>
      <c r="K15" s="82" t="s">
        <v>80</v>
      </c>
      <c r="L15" s="308"/>
      <c r="M15" s="308"/>
      <c r="N15" s="308"/>
      <c r="O15" s="63"/>
    </row>
    <row r="16" spans="1:18" x14ac:dyDescent="0.2">
      <c r="A16" s="309"/>
      <c r="B16" s="309"/>
      <c r="C16" s="309"/>
      <c r="D16" s="317"/>
      <c r="E16" s="309"/>
      <c r="F16" s="309"/>
      <c r="G16" s="309"/>
      <c r="H16" s="320"/>
      <c r="I16" s="309"/>
      <c r="J16" s="82" t="s">
        <v>25</v>
      </c>
      <c r="K16" s="82" t="s">
        <v>26</v>
      </c>
      <c r="L16" s="309"/>
      <c r="M16" s="309"/>
      <c r="N16" s="309"/>
      <c r="O16" s="63"/>
    </row>
    <row r="17" spans="1:19" x14ac:dyDescent="0.2">
      <c r="A17" s="83">
        <v>1</v>
      </c>
      <c r="B17" s="83">
        <v>2</v>
      </c>
      <c r="C17" s="83">
        <v>3</v>
      </c>
      <c r="D17" s="83"/>
      <c r="E17" s="83">
        <v>4</v>
      </c>
      <c r="F17" s="83">
        <v>5</v>
      </c>
      <c r="G17" s="83">
        <v>6</v>
      </c>
      <c r="H17" s="84">
        <v>7</v>
      </c>
      <c r="I17" s="83">
        <v>8</v>
      </c>
      <c r="J17" s="327">
        <v>9</v>
      </c>
      <c r="K17" s="328"/>
      <c r="L17" s="83">
        <v>10</v>
      </c>
      <c r="M17" s="83">
        <v>11</v>
      </c>
      <c r="N17" s="83">
        <v>12</v>
      </c>
      <c r="O17" s="85"/>
    </row>
    <row r="18" spans="1:19" s="91" customFormat="1" x14ac:dyDescent="0.2">
      <c r="A18" s="86"/>
      <c r="B18" s="321" t="s">
        <v>13</v>
      </c>
      <c r="C18" s="322"/>
      <c r="D18" s="323"/>
      <c r="E18" s="87">
        <f>+E19+E22+E23</f>
        <v>14904000</v>
      </c>
      <c r="F18" s="87"/>
      <c r="G18" s="87"/>
      <c r="H18" s="87"/>
      <c r="I18" s="87"/>
      <c r="J18" s="87">
        <f>+J19+J22+J23</f>
        <v>7452000</v>
      </c>
      <c r="K18" s="87">
        <f>+K19+K22+K23</f>
        <v>7452000</v>
      </c>
      <c r="L18" s="88"/>
      <c r="M18" s="88"/>
      <c r="N18" s="88"/>
      <c r="O18" s="89"/>
      <c r="P18" s="64"/>
      <c r="Q18" s="64"/>
      <c r="R18" s="90"/>
    </row>
    <row r="19" spans="1:19" ht="13.5" x14ac:dyDescent="0.2">
      <c r="A19" s="92" t="s">
        <v>27</v>
      </c>
      <c r="B19" s="329" t="s">
        <v>28</v>
      </c>
      <c r="C19" s="330"/>
      <c r="D19" s="331"/>
      <c r="E19" s="93">
        <f>+SUM(E20:E21)</f>
        <v>14904000</v>
      </c>
      <c r="F19" s="93"/>
      <c r="G19" s="93"/>
      <c r="H19" s="93"/>
      <c r="I19" s="93"/>
      <c r="J19" s="93">
        <f>+SUM(J20:J21)</f>
        <v>7452000</v>
      </c>
      <c r="K19" s="93">
        <f>+SUM(K20:K21)</f>
        <v>7452000</v>
      </c>
      <c r="L19" s="93"/>
      <c r="M19" s="93"/>
      <c r="N19" s="93"/>
      <c r="O19" s="94"/>
      <c r="P19" s="64" t="s">
        <v>29</v>
      </c>
      <c r="Q19" s="64" t="s">
        <v>30</v>
      </c>
      <c r="R19" s="64" t="s">
        <v>31</v>
      </c>
    </row>
    <row r="20" spans="1:19" x14ac:dyDescent="0.2">
      <c r="A20" s="95">
        <f>IF(B20="","",COUNTA($B$20:B20))</f>
        <v>1</v>
      </c>
      <c r="B20" s="96" t="s">
        <v>71</v>
      </c>
      <c r="C20" s="97" t="s">
        <v>72</v>
      </c>
      <c r="D20" s="98" t="s">
        <v>34</v>
      </c>
      <c r="E20" s="99">
        <f t="shared" ref="E20:E21" si="0">SUM(F20:M20)</f>
        <v>7452000</v>
      </c>
      <c r="F20" s="99"/>
      <c r="G20" s="100"/>
      <c r="H20" s="99"/>
      <c r="I20" s="100"/>
      <c r="J20" s="99">
        <v>7452000</v>
      </c>
      <c r="K20" s="99"/>
      <c r="L20" s="99"/>
      <c r="M20" s="99"/>
      <c r="N20" s="101"/>
      <c r="O20" s="102" t="e">
        <f>+COUNTIF('[1]03'!B19:$B$345,'3716-070'!B20)</f>
        <v>#VALUE!</v>
      </c>
      <c r="P20" s="64" t="e">
        <f>+SUMIF('[2]C8 (BS)'!$C:$C,B20,'[2]C8 (BS)'!$E:$E)</f>
        <v>#VALUE!</v>
      </c>
      <c r="Q20" s="64" t="e">
        <f>+SUMIF([2]C9!$C:$C,B20,[2]C9!$E:$E)</f>
        <v>#VALUE!</v>
      </c>
      <c r="R20" s="64" t="e">
        <f>+SUMIF([2]TD9!$B:$B,B20,[2]TD9!$E:$E)</f>
        <v>#VALUE!</v>
      </c>
    </row>
    <row r="21" spans="1:19" x14ac:dyDescent="0.2">
      <c r="A21" s="95">
        <f>IF(B21="","",COUNTA($B$20:B21))</f>
        <v>2</v>
      </c>
      <c r="B21" s="96" t="s">
        <v>73</v>
      </c>
      <c r="C21" s="97" t="s">
        <v>74</v>
      </c>
      <c r="D21" s="98" t="s">
        <v>34</v>
      </c>
      <c r="E21" s="99">
        <f t="shared" si="0"/>
        <v>7452000</v>
      </c>
      <c r="F21" s="99"/>
      <c r="G21" s="100"/>
      <c r="H21" s="99"/>
      <c r="I21" s="100"/>
      <c r="J21" s="99"/>
      <c r="K21" s="99">
        <v>7452000</v>
      </c>
      <c r="L21" s="99"/>
      <c r="M21" s="99"/>
      <c r="N21" s="101"/>
      <c r="O21" s="102"/>
    </row>
    <row r="22" spans="1:19" ht="24.75" customHeight="1" x14ac:dyDescent="0.2">
      <c r="A22" s="86" t="s">
        <v>43</v>
      </c>
      <c r="B22" s="321" t="s">
        <v>44</v>
      </c>
      <c r="C22" s="322"/>
      <c r="D22" s="32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2" t="e">
        <f>+COUNTIF('[1]03'!B283:$B$345,'3716-070'!B22)</f>
        <v>#VALUE!</v>
      </c>
      <c r="P22" s="64" t="e">
        <f>+SUMIF('[2]C8 (BS)'!$C:$C,B22,'[2]C8 (BS)'!$E:$E)</f>
        <v>#VALUE!</v>
      </c>
      <c r="Q22" s="64" t="e">
        <f>+SUMIF([2]C9!$C:$C,B22,[2]C9!$E:$E)</f>
        <v>#VALUE!</v>
      </c>
      <c r="R22" s="64" t="e">
        <f>+SUMIF([2]TD9!$B:$B,B22,[2]TD9!$E:$E)</f>
        <v>#VALUE!</v>
      </c>
    </row>
    <row r="23" spans="1:19" ht="24.75" customHeight="1" x14ac:dyDescent="0.2">
      <c r="A23" s="86" t="s">
        <v>45</v>
      </c>
      <c r="B23" s="321" t="s">
        <v>46</v>
      </c>
      <c r="C23" s="322"/>
      <c r="D23" s="323"/>
      <c r="E23" s="104"/>
      <c r="F23" s="104"/>
      <c r="G23" s="104"/>
      <c r="H23" s="104"/>
      <c r="I23" s="104"/>
      <c r="J23" s="104"/>
      <c r="K23" s="104"/>
      <c r="L23" s="103"/>
      <c r="M23" s="103"/>
      <c r="N23" s="103"/>
      <c r="O23" s="102" t="e">
        <f>+COUNTIF('[1]03'!B294:$B$345,'3716-070'!B23)</f>
        <v>#VALUE!</v>
      </c>
      <c r="P23" s="64" t="e">
        <f>+SUMIF('[2]C8 (BS)'!$C:$C,B23,'[2]C8 (BS)'!$E:$E)</f>
        <v>#VALUE!</v>
      </c>
      <c r="Q23" s="64" t="e">
        <f>+SUMIF([2]C9!$C:$C,B23,[2]C9!$E:$E)</f>
        <v>#VALUE!</v>
      </c>
      <c r="R23" s="64" t="e">
        <f>+SUMIF([2]TD9!$B:$B,B23,[2]TD9!$E:$E)</f>
        <v>#VALUE!</v>
      </c>
    </row>
    <row r="24" spans="1:19" s="64" customFormat="1" x14ac:dyDescent="0.2">
      <c r="A24" s="95"/>
      <c r="B24" s="92" t="s">
        <v>47</v>
      </c>
      <c r="C24" s="95"/>
      <c r="D24" s="95"/>
      <c r="E24" s="105">
        <f>+E23+E22+E19</f>
        <v>14904000</v>
      </c>
      <c r="F24" s="105"/>
      <c r="G24" s="105"/>
      <c r="H24" s="105"/>
      <c r="I24" s="105"/>
      <c r="J24" s="105">
        <f>+J23+J22+J19</f>
        <v>7452000</v>
      </c>
      <c r="K24" s="105">
        <f>+K23+K22+K19</f>
        <v>7452000</v>
      </c>
      <c r="L24" s="105"/>
      <c r="M24" s="105"/>
      <c r="N24" s="105"/>
      <c r="O24" s="105"/>
      <c r="P24" s="106" t="e">
        <f>+SUM(P20:P23)</f>
        <v>#VALUE!</v>
      </c>
      <c r="Q24" s="106" t="e">
        <f>+SUM(Q20:Q23)</f>
        <v>#VALUE!</v>
      </c>
      <c r="R24" s="106" t="e">
        <f>+SUM(R20:R23)</f>
        <v>#VALUE!</v>
      </c>
      <c r="S24" s="107" t="e">
        <f>+P24+Q24+R24</f>
        <v>#VALUE!</v>
      </c>
    </row>
    <row r="25" spans="1:19" s="64" customFormat="1" x14ac:dyDescent="0.2">
      <c r="A25" s="332" t="str">
        <f>"Số tiền bằng chữ: "&amp;SUBSTITUTE([3]!VND(E24),",","")&amp;" đồng."</f>
        <v>Số tiền bằng chữ: Mười bốn triệu chín trăm lẻ bốn ngàn đồng.</v>
      </c>
      <c r="B25" s="332"/>
      <c r="C25" s="332"/>
      <c r="D25" s="332"/>
      <c r="E25" s="332"/>
      <c r="F25" s="332"/>
      <c r="G25" s="332"/>
      <c r="H25" s="332"/>
      <c r="I25" s="332"/>
      <c r="J25" s="332"/>
      <c r="K25" s="332"/>
      <c r="L25" s="332"/>
      <c r="M25" s="332"/>
      <c r="N25" s="332"/>
      <c r="O25" s="108"/>
      <c r="P25" s="64">
        <f>+'[2]C8 (BS)'!$E$171</f>
        <v>83000000</v>
      </c>
      <c r="Q25" s="64">
        <f>+[2]C9!$E$333</f>
        <v>340125000</v>
      </c>
      <c r="R25" s="64">
        <f>+[2]TD9!$E$331</f>
        <v>2174976955</v>
      </c>
    </row>
    <row r="26" spans="1:19" s="64" customFormat="1" x14ac:dyDescent="0.2">
      <c r="A26" s="306" t="s">
        <v>48</v>
      </c>
      <c r="B26" s="306"/>
      <c r="C26" s="306"/>
      <c r="D26" s="306"/>
      <c r="E26" s="306"/>
      <c r="F26" s="306"/>
      <c r="G26" s="306"/>
      <c r="H26" s="306"/>
      <c r="I26" s="306"/>
      <c r="J26" s="306"/>
      <c r="K26" s="306"/>
      <c r="L26" s="306"/>
      <c r="M26" s="306"/>
      <c r="N26" s="306"/>
      <c r="O26" s="79"/>
      <c r="P26" s="64" t="e">
        <f>+P24-P25</f>
        <v>#VALUE!</v>
      </c>
      <c r="Q26" s="64" t="e">
        <f>+Q24-Q25</f>
        <v>#VALUE!</v>
      </c>
      <c r="R26" s="64" t="e">
        <f>+R24-R25</f>
        <v>#VALUE!</v>
      </c>
    </row>
    <row r="27" spans="1:19" s="64" customFormat="1" x14ac:dyDescent="0.2">
      <c r="A27" s="325" t="s">
        <v>81</v>
      </c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109"/>
      <c r="P27" s="64">
        <f>+E24-'[1]08'!E18</f>
        <v>-1222192641</v>
      </c>
    </row>
    <row r="28" spans="1:19" s="64" customFormat="1" x14ac:dyDescent="0.2">
      <c r="A28" s="110"/>
      <c r="B28" s="65"/>
      <c r="C28" s="65"/>
      <c r="D28" s="65"/>
      <c r="E28" s="65"/>
      <c r="F28" s="65"/>
      <c r="G28" s="111"/>
      <c r="H28" s="111"/>
      <c r="I28" s="112"/>
      <c r="J28" s="112"/>
      <c r="K28" s="112" t="s">
        <v>82</v>
      </c>
      <c r="L28" s="111"/>
      <c r="M28" s="111"/>
      <c r="N28" s="111"/>
      <c r="O28" s="111"/>
      <c r="P28" s="113"/>
      <c r="Q28" s="113"/>
    </row>
    <row r="29" spans="1:19" s="64" customFormat="1" x14ac:dyDescent="0.2">
      <c r="A29" s="326" t="s">
        <v>49</v>
      </c>
      <c r="B29" s="326"/>
      <c r="C29" s="326"/>
      <c r="D29" s="62"/>
      <c r="E29" s="301" t="s">
        <v>50</v>
      </c>
      <c r="F29" s="301"/>
      <c r="G29" s="301"/>
      <c r="H29" s="63"/>
      <c r="I29" s="69"/>
      <c r="J29" s="69"/>
      <c r="K29" s="69" t="s">
        <v>51</v>
      </c>
      <c r="L29" s="74"/>
      <c r="M29" s="74"/>
      <c r="N29" s="74"/>
      <c r="O29" s="74"/>
      <c r="P29" s="114"/>
      <c r="Q29" s="114"/>
    </row>
    <row r="30" spans="1:19" s="64" customFormat="1" ht="12.75" customHeight="1" x14ac:dyDescent="0.2">
      <c r="A30" s="61"/>
      <c r="B30" s="65"/>
      <c r="C30" s="65"/>
      <c r="D30" s="65"/>
      <c r="E30" s="65"/>
      <c r="F30" s="65"/>
      <c r="G30" s="65"/>
      <c r="H30" s="65"/>
      <c r="I30" s="65"/>
      <c r="J30" s="65"/>
      <c r="K30" s="69" t="s">
        <v>52</v>
      </c>
      <c r="L30" s="65"/>
      <c r="M30" s="65"/>
      <c r="N30" s="65"/>
      <c r="O30" s="65"/>
    </row>
    <row r="31" spans="1:19" s="64" customFormat="1" ht="8.25" customHeight="1" x14ac:dyDescent="0.2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</row>
    <row r="32" spans="1:19" ht="25.5" customHeight="1" x14ac:dyDescent="0.2"/>
    <row r="33" spans="1:19" ht="12" customHeight="1" x14ac:dyDescent="0.2">
      <c r="C33" s="68"/>
      <c r="D33" s="68"/>
      <c r="E33" s="68"/>
    </row>
    <row r="34" spans="1:19" x14ac:dyDescent="0.2">
      <c r="A34" s="333" t="s">
        <v>53</v>
      </c>
      <c r="B34" s="333"/>
      <c r="C34" s="333"/>
      <c r="D34" s="91"/>
      <c r="E34" s="333" t="s">
        <v>54</v>
      </c>
      <c r="F34" s="333"/>
      <c r="G34" s="333"/>
      <c r="H34" s="115"/>
      <c r="I34" s="115"/>
      <c r="J34" s="115"/>
      <c r="K34" s="115" t="s">
        <v>55</v>
      </c>
      <c r="L34" s="91"/>
      <c r="M34" s="91"/>
      <c r="N34" s="91"/>
      <c r="O34" s="91"/>
      <c r="P34" s="116"/>
      <c r="Q34" s="116"/>
    </row>
    <row r="35" spans="1:19" ht="4.5" hidden="1" customHeight="1" x14ac:dyDescent="0.2"/>
    <row r="36" spans="1:19" x14ac:dyDescent="0.2">
      <c r="A36" s="333" t="s">
        <v>56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115"/>
      <c r="P36" s="116"/>
      <c r="Q36" s="116"/>
    </row>
    <row r="37" spans="1:19" ht="12" customHeight="1" x14ac:dyDescent="0.2">
      <c r="A37" s="115"/>
      <c r="B37" s="115"/>
      <c r="C37" s="115"/>
      <c r="D37" s="115"/>
      <c r="E37" s="115"/>
      <c r="F37" s="115"/>
      <c r="G37" s="115"/>
      <c r="H37" s="115"/>
      <c r="I37" s="115"/>
      <c r="J37" s="115"/>
      <c r="K37" s="118" t="s">
        <v>67</v>
      </c>
      <c r="L37" s="119"/>
      <c r="M37" s="119"/>
      <c r="N37" s="119"/>
      <c r="O37" s="119"/>
      <c r="P37" s="116"/>
      <c r="Q37" s="116"/>
    </row>
    <row r="38" spans="1:19" s="121" customFormat="1" ht="12.75" customHeight="1" x14ac:dyDescent="0.25">
      <c r="A38" s="333" t="s">
        <v>57</v>
      </c>
      <c r="B38" s="333"/>
      <c r="C38" s="333"/>
      <c r="D38" s="333"/>
      <c r="E38" s="333"/>
      <c r="H38" s="122"/>
      <c r="I38" s="123"/>
      <c r="J38" s="123"/>
      <c r="K38" s="120" t="s">
        <v>78</v>
      </c>
      <c r="L38" s="124"/>
      <c r="M38" s="124"/>
      <c r="N38" s="124"/>
      <c r="O38" s="124"/>
      <c r="P38" s="125"/>
      <c r="Q38" s="125"/>
      <c r="R38" s="126"/>
      <c r="S38" s="122"/>
    </row>
    <row r="39" spans="1:19" s="121" customFormat="1" ht="11.25" customHeight="1" x14ac:dyDescent="0.25">
      <c r="A39" s="333"/>
      <c r="B39" s="333"/>
      <c r="C39" s="333"/>
      <c r="D39" s="333"/>
      <c r="E39" s="333"/>
      <c r="H39" s="122"/>
      <c r="I39" s="123"/>
      <c r="J39" s="123"/>
      <c r="K39" s="120" t="s">
        <v>79</v>
      </c>
      <c r="L39" s="124"/>
      <c r="M39" s="124"/>
      <c r="N39" s="124"/>
      <c r="O39" s="124"/>
      <c r="P39" s="125"/>
      <c r="Q39" s="125"/>
      <c r="R39" s="126"/>
      <c r="S39" s="122"/>
    </row>
    <row r="40" spans="1:19" ht="11.25" customHeight="1" x14ac:dyDescent="0.2">
      <c r="A40" s="334" t="s">
        <v>59</v>
      </c>
      <c r="B40" s="334"/>
      <c r="C40" s="334"/>
      <c r="D40" s="334"/>
      <c r="E40" s="334"/>
      <c r="I40" s="112"/>
      <c r="J40" s="112"/>
      <c r="K40" s="112" t="s">
        <v>60</v>
      </c>
      <c r="L40" s="111"/>
      <c r="M40" s="111"/>
      <c r="N40" s="111"/>
      <c r="O40" s="111"/>
      <c r="P40" s="113"/>
      <c r="Q40" s="113"/>
    </row>
    <row r="41" spans="1:19" ht="15" customHeight="1" x14ac:dyDescent="0.2">
      <c r="A41" s="334"/>
      <c r="B41" s="334"/>
      <c r="C41" s="334"/>
      <c r="D41" s="334"/>
      <c r="E41" s="334"/>
      <c r="I41" s="112"/>
      <c r="J41" s="112"/>
      <c r="K41" s="112"/>
      <c r="L41" s="111"/>
      <c r="M41" s="111"/>
      <c r="N41" s="111"/>
      <c r="O41" s="111"/>
      <c r="P41" s="113"/>
      <c r="Q41" s="113"/>
    </row>
    <row r="42" spans="1:19" x14ac:dyDescent="0.2">
      <c r="I42" s="334"/>
      <c r="J42" s="334"/>
      <c r="K42" s="334"/>
      <c r="L42" s="334"/>
      <c r="M42" s="334"/>
      <c r="N42" s="334"/>
      <c r="O42" s="112"/>
    </row>
    <row r="43" spans="1:19" ht="16.899999999999999" hidden="1" customHeight="1" x14ac:dyDescent="0.2">
      <c r="A43" s="326" t="s">
        <v>57</v>
      </c>
      <c r="B43" s="326"/>
      <c r="C43" s="326"/>
      <c r="D43" s="326"/>
      <c r="E43" s="326"/>
      <c r="I43" s="326"/>
      <c r="J43" s="326"/>
      <c r="K43" s="326"/>
      <c r="L43" s="326"/>
      <c r="M43" s="326"/>
      <c r="N43" s="326"/>
      <c r="O43" s="69"/>
    </row>
    <row r="44" spans="1:19" x14ac:dyDescent="0.2">
      <c r="A44" s="334"/>
      <c r="B44" s="334"/>
      <c r="C44" s="334"/>
      <c r="D44" s="334"/>
      <c r="E44" s="334"/>
      <c r="I44" s="334"/>
      <c r="J44" s="334"/>
      <c r="K44" s="334"/>
      <c r="L44" s="334"/>
      <c r="M44" s="334"/>
      <c r="N44" s="334"/>
      <c r="O44" s="112"/>
    </row>
    <row r="46" spans="1:19" s="117" customForma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4"/>
      <c r="Q46" s="64"/>
      <c r="R46" s="64"/>
    </row>
  </sheetData>
  <autoFilter ref="A17:S24" xr:uid="{00000000-0009-0000-0000-000000000000}"/>
  <mergeCells count="44">
    <mergeCell ref="A34:C34"/>
    <mergeCell ref="E34:G34"/>
    <mergeCell ref="A44:E44"/>
    <mergeCell ref="I44:N44"/>
    <mergeCell ref="A38:E39"/>
    <mergeCell ref="A36:N36"/>
    <mergeCell ref="A40:E40"/>
    <mergeCell ref="A41:E41"/>
    <mergeCell ref="I42:N42"/>
    <mergeCell ref="A43:E43"/>
    <mergeCell ref="I43:N43"/>
    <mergeCell ref="B22:D22"/>
    <mergeCell ref="J14:K14"/>
    <mergeCell ref="L14:L16"/>
    <mergeCell ref="A27:N27"/>
    <mergeCell ref="A29:C29"/>
    <mergeCell ref="E29:G29"/>
    <mergeCell ref="I14:I16"/>
    <mergeCell ref="M14:M16"/>
    <mergeCell ref="J17:K17"/>
    <mergeCell ref="B18:D18"/>
    <mergeCell ref="B19:D19"/>
    <mergeCell ref="A25:N25"/>
    <mergeCell ref="A26:N26"/>
    <mergeCell ref="B23:D23"/>
    <mergeCell ref="A10:N10"/>
    <mergeCell ref="A11:N11"/>
    <mergeCell ref="A13:A16"/>
    <mergeCell ref="B13:B16"/>
    <mergeCell ref="C13:D13"/>
    <mergeCell ref="E13:E16"/>
    <mergeCell ref="F13:M13"/>
    <mergeCell ref="N13:N16"/>
    <mergeCell ref="C14:C16"/>
    <mergeCell ref="D14:D16"/>
    <mergeCell ref="F14:F16"/>
    <mergeCell ref="G14:G16"/>
    <mergeCell ref="H14:H16"/>
    <mergeCell ref="A9:N9"/>
    <mergeCell ref="I1:N1"/>
    <mergeCell ref="I2:N3"/>
    <mergeCell ref="A5:N5"/>
    <mergeCell ref="A6:N6"/>
    <mergeCell ref="A8:N8"/>
  </mergeCells>
  <printOptions horizontalCentered="1"/>
  <pageMargins left="0" right="0" top="0" bottom="0" header="0.15748031496062992" footer="0.15748031496062992"/>
  <pageSetup paperSize="9" scale="95" orientation="landscape" r:id="rId1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8868B-D046-483F-A09F-81A556749F84}">
  <dimension ref="A1:S48"/>
  <sheetViews>
    <sheetView topLeftCell="A7" zoomScaleNormal="100" workbookViewId="0">
      <selection activeCell="A7" sqref="A7"/>
    </sheetView>
  </sheetViews>
  <sheetFormatPr defaultColWidth="9.140625" defaultRowHeight="15.75" x14ac:dyDescent="0.25"/>
  <cols>
    <col min="1" max="1" width="5.28515625" style="6" customWidth="1"/>
    <col min="2" max="2" width="22.7109375" style="6" customWidth="1"/>
    <col min="3" max="4" width="17" style="6" customWidth="1"/>
    <col min="5" max="5" width="14.42578125" style="6" customWidth="1"/>
    <col min="6" max="6" width="7.28515625" style="6" customWidth="1"/>
    <col min="7" max="7" width="6.5703125" style="6" customWidth="1"/>
    <col min="8" max="8" width="6" style="6" customWidth="1"/>
    <col min="9" max="9" width="7.42578125" style="6" customWidth="1"/>
    <col min="10" max="11" width="15.140625" style="6" customWidth="1"/>
    <col min="12" max="12" width="6.42578125" style="6" customWidth="1"/>
    <col min="13" max="13" width="6.28515625" style="6" customWidth="1"/>
    <col min="14" max="14" width="4.5703125" style="6" customWidth="1"/>
    <col min="15" max="15" width="5" style="6" hidden="1" customWidth="1"/>
    <col min="16" max="17" width="14.85546875" style="5" customWidth="1"/>
    <col min="18" max="18" width="15.5703125" style="5" customWidth="1"/>
    <col min="19" max="19" width="15.42578125" style="6" customWidth="1"/>
    <col min="20" max="16384" width="9.140625" style="6"/>
  </cols>
  <sheetData>
    <row r="1" spans="1:18" ht="17.25" customHeight="1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76"/>
      <c r="O1" s="128"/>
    </row>
    <row r="2" spans="1:18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97"/>
      <c r="O2" s="129"/>
    </row>
    <row r="3" spans="1:18" ht="21" customHeight="1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97"/>
      <c r="O3" s="129"/>
    </row>
    <row r="4" spans="1:18" ht="5.25" customHeight="1" x14ac:dyDescent="0.25">
      <c r="A4" s="137"/>
      <c r="C4" s="11"/>
    </row>
    <row r="5" spans="1:18" ht="24" customHeight="1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137"/>
    </row>
    <row r="6" spans="1:18" s="14" customFormat="1" x14ac:dyDescent="0.25">
      <c r="A6" s="299" t="s">
        <v>90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130"/>
      <c r="P6" s="13"/>
      <c r="Q6" s="13"/>
      <c r="R6" s="13"/>
    </row>
    <row r="7" spans="1:18" ht="18.75" customHeight="1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  <c r="O7" s="15"/>
    </row>
    <row r="8" spans="1:18" ht="19.5" customHeight="1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127"/>
    </row>
    <row r="9" spans="1:18" ht="19.5" customHeight="1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127"/>
    </row>
    <row r="10" spans="1:18" ht="18" customHeight="1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133"/>
    </row>
    <row r="11" spans="1:18" ht="20.25" customHeight="1" x14ac:dyDescent="0.25">
      <c r="A11" s="283" t="s">
        <v>84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132"/>
    </row>
    <row r="12" spans="1:18" x14ac:dyDescent="0.25">
      <c r="N12" s="21" t="s">
        <v>9</v>
      </c>
      <c r="O12" s="22"/>
    </row>
    <row r="13" spans="1:18" ht="22.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8"/>
      <c r="M13" s="289"/>
      <c r="N13" s="272" t="s">
        <v>15</v>
      </c>
      <c r="O13" s="128"/>
    </row>
    <row r="14" spans="1:18" ht="30.7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1" t="s">
        <v>22</v>
      </c>
      <c r="K14" s="271"/>
      <c r="L14" s="272" t="s">
        <v>23</v>
      </c>
      <c r="M14" s="272" t="s">
        <v>24</v>
      </c>
      <c r="N14" s="273"/>
      <c r="O14" s="128"/>
    </row>
    <row r="15" spans="1:18" ht="123.7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135" t="s">
        <v>85</v>
      </c>
      <c r="K15" s="135" t="s">
        <v>86</v>
      </c>
      <c r="L15" s="273"/>
      <c r="M15" s="273"/>
      <c r="N15" s="273"/>
      <c r="O15" s="128"/>
    </row>
    <row r="16" spans="1:18" ht="18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4" t="s">
        <v>25</v>
      </c>
      <c r="K16" s="24" t="s">
        <v>26</v>
      </c>
      <c r="L16" s="274"/>
      <c r="M16" s="274"/>
      <c r="N16" s="274"/>
      <c r="O16" s="128"/>
    </row>
    <row r="17" spans="1:19" ht="21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134">
        <v>7</v>
      </c>
      <c r="I17" s="25">
        <v>8</v>
      </c>
      <c r="J17" s="277">
        <v>9</v>
      </c>
      <c r="K17" s="278"/>
      <c r="L17" s="25">
        <v>10</v>
      </c>
      <c r="M17" s="25">
        <v>11</v>
      </c>
      <c r="N17" s="25">
        <v>12</v>
      </c>
      <c r="O17" s="27"/>
    </row>
    <row r="18" spans="1:19" s="32" customFormat="1" ht="24" customHeight="1" x14ac:dyDescent="0.25">
      <c r="A18" s="135"/>
      <c r="B18" s="268" t="s">
        <v>13</v>
      </c>
      <c r="C18" s="269"/>
      <c r="D18" s="270"/>
      <c r="E18" s="28">
        <f>+E19+E25+E26</f>
        <v>25295400</v>
      </c>
      <c r="F18" s="28"/>
      <c r="G18" s="28"/>
      <c r="H18" s="28"/>
      <c r="I18" s="28"/>
      <c r="J18" s="28">
        <f>+J19+J25+J26</f>
        <v>18252000</v>
      </c>
      <c r="K18" s="28">
        <f>+K19+K25+K26</f>
        <v>7043400</v>
      </c>
      <c r="L18" s="29"/>
      <c r="M18" s="29"/>
      <c r="N18" s="29"/>
      <c r="O18" s="30"/>
      <c r="P18" s="5"/>
      <c r="Q18" s="5"/>
      <c r="R18" s="31"/>
    </row>
    <row r="19" spans="1:19" ht="25.5" customHeight="1" x14ac:dyDescent="0.25">
      <c r="A19" s="33" t="s">
        <v>27</v>
      </c>
      <c r="B19" s="279" t="s">
        <v>28</v>
      </c>
      <c r="C19" s="280"/>
      <c r="D19" s="281"/>
      <c r="E19" s="34">
        <f>+SUM(E20:E24)</f>
        <v>25295400</v>
      </c>
      <c r="F19" s="34"/>
      <c r="G19" s="34"/>
      <c r="H19" s="34"/>
      <c r="I19" s="34"/>
      <c r="J19" s="34">
        <f>+SUM(J20:J24)</f>
        <v>18252000</v>
      </c>
      <c r="K19" s="34">
        <f>+SUM(K20:K24)</f>
        <v>7043400</v>
      </c>
      <c r="L19" s="34"/>
      <c r="M19" s="34"/>
      <c r="N19" s="34"/>
      <c r="O19" s="35"/>
      <c r="P19" s="5" t="s">
        <v>29</v>
      </c>
      <c r="Q19" s="5" t="s">
        <v>30</v>
      </c>
      <c r="R19" s="5" t="s">
        <v>31</v>
      </c>
    </row>
    <row r="20" spans="1:19" ht="26.25" customHeight="1" x14ac:dyDescent="0.25">
      <c r="A20" s="36">
        <f>IF(B20="","",COUNTA($B$20:B20))</f>
        <v>1</v>
      </c>
      <c r="B20" s="37" t="s">
        <v>32</v>
      </c>
      <c r="C20" s="38" t="s">
        <v>33</v>
      </c>
      <c r="D20" s="39" t="s">
        <v>34</v>
      </c>
      <c r="E20" s="40">
        <f t="shared" ref="E20:E22" si="0">SUM(F20:M20)</f>
        <v>4305600</v>
      </c>
      <c r="F20" s="40"/>
      <c r="G20" s="41"/>
      <c r="H20" s="40"/>
      <c r="I20" s="41"/>
      <c r="J20" s="40">
        <v>4305600</v>
      </c>
      <c r="K20" s="40"/>
      <c r="L20" s="40"/>
      <c r="M20" s="40"/>
      <c r="N20" s="42"/>
      <c r="O20" s="43"/>
    </row>
    <row r="21" spans="1:19" ht="26.25" customHeight="1" x14ac:dyDescent="0.25">
      <c r="A21" s="36">
        <f>IF(B21="","",COUNTA($B$20:B21))</f>
        <v>2</v>
      </c>
      <c r="B21" s="37" t="s">
        <v>37</v>
      </c>
      <c r="C21" s="38" t="s">
        <v>38</v>
      </c>
      <c r="D21" s="39" t="s">
        <v>34</v>
      </c>
      <c r="E21" s="40">
        <f t="shared" si="0"/>
        <v>4305600</v>
      </c>
      <c r="F21" s="40"/>
      <c r="G21" s="41"/>
      <c r="H21" s="40"/>
      <c r="I21" s="41"/>
      <c r="J21" s="40">
        <v>4305600</v>
      </c>
      <c r="K21" s="40"/>
      <c r="L21" s="40"/>
      <c r="M21" s="40"/>
      <c r="N21" s="42"/>
      <c r="O21" s="43"/>
    </row>
    <row r="22" spans="1:19" ht="26.25" customHeight="1" x14ac:dyDescent="0.25">
      <c r="A22" s="36">
        <f>IF(B22="","",COUNTA($B$20:B22))</f>
        <v>3</v>
      </c>
      <c r="B22" s="37" t="s">
        <v>39</v>
      </c>
      <c r="C22" s="38" t="s">
        <v>40</v>
      </c>
      <c r="D22" s="39" t="s">
        <v>34</v>
      </c>
      <c r="E22" s="40">
        <f t="shared" si="0"/>
        <v>5522400</v>
      </c>
      <c r="F22" s="40"/>
      <c r="G22" s="41"/>
      <c r="H22" s="40"/>
      <c r="I22" s="41"/>
      <c r="J22" s="40">
        <v>5522400</v>
      </c>
      <c r="K22" s="40"/>
      <c r="L22" s="40"/>
      <c r="M22" s="40"/>
      <c r="N22" s="42"/>
      <c r="O22" s="43"/>
    </row>
    <row r="23" spans="1:19" ht="26.25" customHeight="1" x14ac:dyDescent="0.25">
      <c r="A23" s="36">
        <f>IF(B23="","",COUNTA($B$20:B23))</f>
        <v>4</v>
      </c>
      <c r="B23" s="37" t="s">
        <v>41</v>
      </c>
      <c r="C23" s="38" t="s">
        <v>42</v>
      </c>
      <c r="D23" s="39" t="s">
        <v>34</v>
      </c>
      <c r="E23" s="40">
        <f t="shared" ref="E23" si="1">SUM(F23:M23)</f>
        <v>4118400</v>
      </c>
      <c r="F23" s="40"/>
      <c r="G23" s="41"/>
      <c r="H23" s="40"/>
      <c r="I23" s="41"/>
      <c r="J23" s="40">
        <v>4118400</v>
      </c>
      <c r="K23" s="40"/>
      <c r="L23" s="40"/>
      <c r="M23" s="40"/>
      <c r="N23" s="42"/>
      <c r="O23" s="43"/>
    </row>
    <row r="24" spans="1:19" ht="26.25" customHeight="1" x14ac:dyDescent="0.25">
      <c r="A24" s="36">
        <f>IF(B24="","",COUNTA($B$20:B24))</f>
        <v>5</v>
      </c>
      <c r="B24" s="37" t="s">
        <v>35</v>
      </c>
      <c r="C24" s="38" t="s">
        <v>36</v>
      </c>
      <c r="D24" s="39" t="s">
        <v>34</v>
      </c>
      <c r="E24" s="40">
        <f t="shared" ref="E24" si="2">SUM(F24:M24)</f>
        <v>7043400</v>
      </c>
      <c r="F24" s="40"/>
      <c r="G24" s="41"/>
      <c r="H24" s="40"/>
      <c r="I24" s="41"/>
      <c r="J24" s="40"/>
      <c r="K24" s="40">
        <v>7043400</v>
      </c>
      <c r="L24" s="40"/>
      <c r="M24" s="40"/>
      <c r="N24" s="42"/>
      <c r="O24" s="43" t="e">
        <f>+COUNTIF('[1]03'!B23:$B$345,'3716-186'!B24)</f>
        <v>#VALUE!</v>
      </c>
      <c r="P24" s="5" t="e">
        <f>+SUMIF('[2]C8 (BS)'!$C:$C,B24,'[2]C8 (BS)'!$E:$E)</f>
        <v>#VALUE!</v>
      </c>
      <c r="Q24" s="5" t="e">
        <f>+SUMIF([2]C9!$C:$C,B24,[2]C9!$E:$E)</f>
        <v>#VALUE!</v>
      </c>
      <c r="R24" s="5" t="e">
        <f>+SUMIF([2]TD9!$B:$B,B24,[2]TD9!$E:$E)</f>
        <v>#VALUE!</v>
      </c>
    </row>
    <row r="25" spans="1:19" ht="28.5" customHeight="1" x14ac:dyDescent="0.25">
      <c r="A25" s="135" t="s">
        <v>43</v>
      </c>
      <c r="B25" s="268" t="s">
        <v>44</v>
      </c>
      <c r="C25" s="269"/>
      <c r="D25" s="270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3" t="e">
        <f>+COUNTIF('[1]03'!B283:$B$345,'3716-186'!B25)</f>
        <v>#VALUE!</v>
      </c>
      <c r="P25" s="5" t="e">
        <f>+SUMIF('[2]C8 (BS)'!$C:$C,B25,'[2]C8 (BS)'!$E:$E)</f>
        <v>#VALUE!</v>
      </c>
      <c r="Q25" s="5" t="e">
        <f>+SUMIF([2]C9!$C:$C,B25,[2]C9!$E:$E)</f>
        <v>#VALUE!</v>
      </c>
      <c r="R25" s="5" t="e">
        <f>+SUMIF([2]TD9!$B:$B,B25,[2]TD9!$E:$E)</f>
        <v>#VALUE!</v>
      </c>
    </row>
    <row r="26" spans="1:19" ht="28.5" customHeight="1" x14ac:dyDescent="0.25">
      <c r="A26" s="135" t="s">
        <v>45</v>
      </c>
      <c r="B26" s="268" t="s">
        <v>46</v>
      </c>
      <c r="C26" s="269"/>
      <c r="D26" s="270"/>
      <c r="E26" s="45"/>
      <c r="F26" s="45"/>
      <c r="G26" s="45"/>
      <c r="H26" s="45"/>
      <c r="I26" s="45"/>
      <c r="J26" s="45"/>
      <c r="K26" s="45"/>
      <c r="L26" s="44"/>
      <c r="M26" s="44"/>
      <c r="N26" s="44"/>
      <c r="O26" s="43" t="e">
        <f>+COUNTIF('[1]03'!B294:$B$345,'3716-186'!B26)</f>
        <v>#VALUE!</v>
      </c>
      <c r="P26" s="5" t="e">
        <f>+SUMIF('[2]C8 (BS)'!$C:$C,B26,'[2]C8 (BS)'!$E:$E)</f>
        <v>#VALUE!</v>
      </c>
      <c r="Q26" s="5" t="e">
        <f>+SUMIF([2]C9!$C:$C,B26,[2]C9!$E:$E)</f>
        <v>#VALUE!</v>
      </c>
      <c r="R26" s="5" t="e">
        <f>+SUMIF([2]TD9!$B:$B,B26,[2]TD9!$E:$E)</f>
        <v>#VALUE!</v>
      </c>
    </row>
    <row r="27" spans="1:19" s="5" customFormat="1" ht="18.75" customHeight="1" x14ac:dyDescent="0.25">
      <c r="A27" s="36"/>
      <c r="B27" s="33" t="s">
        <v>47</v>
      </c>
      <c r="C27" s="36"/>
      <c r="D27" s="36"/>
      <c r="E27" s="46">
        <f>+E26+E25+E19</f>
        <v>25295400</v>
      </c>
      <c r="F27" s="46"/>
      <c r="G27" s="46"/>
      <c r="H27" s="46"/>
      <c r="I27" s="46"/>
      <c r="J27" s="46">
        <f>+J26+J25+J19</f>
        <v>18252000</v>
      </c>
      <c r="K27" s="46">
        <f>+K26+K25+K19</f>
        <v>7043400</v>
      </c>
      <c r="L27" s="46"/>
      <c r="M27" s="46"/>
      <c r="N27" s="46"/>
      <c r="O27" s="47"/>
      <c r="P27" s="48" t="e">
        <f>+SUM(P20:P26)</f>
        <v>#VALUE!</v>
      </c>
      <c r="Q27" s="48" t="e">
        <f>+SUM(Q20:Q26)</f>
        <v>#VALUE!</v>
      </c>
      <c r="R27" s="48" t="e">
        <f>+SUM(R20:R26)</f>
        <v>#VALUE!</v>
      </c>
      <c r="S27" s="49" t="e">
        <f>+P27+Q27+R27</f>
        <v>#VALUE!</v>
      </c>
    </row>
    <row r="28" spans="1:19" s="5" customFormat="1" x14ac:dyDescent="0.25">
      <c r="A28" s="282" t="str">
        <f>"Số tiền bằng chữ: "&amp;SUBSTITUTE([3]!VND(E27),",","")&amp;" đồng."</f>
        <v>Số tiền bằng chữ: Hai mươi lăm triệu hai trăm chín mươi lăm ngàn bốn trăm đồng.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131"/>
      <c r="P28" s="5">
        <f>+'[2]C8 (BS)'!$E$171</f>
        <v>83000000</v>
      </c>
      <c r="Q28" s="5">
        <f>+[2]C9!$E$333</f>
        <v>340125000</v>
      </c>
      <c r="R28" s="5">
        <f>+[2]TD9!$E$331</f>
        <v>2174976955</v>
      </c>
    </row>
    <row r="29" spans="1:19" s="5" customFormat="1" x14ac:dyDescent="0.25">
      <c r="A29" s="283" t="s">
        <v>48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132"/>
      <c r="P29" s="5" t="e">
        <f>+P27-P28</f>
        <v>#VALUE!</v>
      </c>
      <c r="Q29" s="5" t="e">
        <f>+Q27-Q28</f>
        <v>#VALUE!</v>
      </c>
      <c r="R29" s="5" t="e">
        <f>+R27-R28</f>
        <v>#VALUE!</v>
      </c>
    </row>
    <row r="30" spans="1:19" s="5" customFormat="1" x14ac:dyDescent="0.25">
      <c r="A30" s="275" t="s">
        <v>87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136"/>
      <c r="P30" s="5">
        <f>+E27-'[1]08'!E18</f>
        <v>-1211801241</v>
      </c>
    </row>
    <row r="31" spans="1:19" s="5" customFormat="1" x14ac:dyDescent="0.25">
      <c r="A31" s="52"/>
      <c r="B31" s="6"/>
      <c r="C31" s="6"/>
      <c r="D31" s="6"/>
      <c r="E31" s="6"/>
      <c r="F31" s="6"/>
      <c r="G31" s="53"/>
      <c r="H31" s="53"/>
      <c r="I31" s="138"/>
      <c r="J31" s="138"/>
      <c r="K31" s="138" t="s">
        <v>89</v>
      </c>
      <c r="L31" s="53"/>
      <c r="M31" s="53"/>
      <c r="N31" s="53"/>
      <c r="O31" s="53"/>
      <c r="P31" s="55"/>
      <c r="Q31" s="55"/>
    </row>
    <row r="32" spans="1:19" s="5" customFormat="1" x14ac:dyDescent="0.25">
      <c r="A32" s="267" t="s">
        <v>49</v>
      </c>
      <c r="B32" s="267"/>
      <c r="C32" s="267"/>
      <c r="D32" s="3"/>
      <c r="E32" s="276" t="s">
        <v>50</v>
      </c>
      <c r="F32" s="276"/>
      <c r="G32" s="276"/>
      <c r="H32" s="128"/>
      <c r="I32" s="137"/>
      <c r="J32" s="137"/>
      <c r="K32" s="137" t="s">
        <v>88</v>
      </c>
      <c r="L32" s="15"/>
      <c r="M32" s="15"/>
      <c r="N32" s="15"/>
      <c r="O32" s="15"/>
      <c r="P32" s="56"/>
      <c r="Q32" s="56"/>
    </row>
    <row r="33" spans="1:19" s="5" customFormat="1" ht="13.5" customHeight="1" x14ac:dyDescent="0.25">
      <c r="A33" s="2"/>
      <c r="B33" s="6"/>
      <c r="C33" s="6"/>
      <c r="D33" s="6"/>
      <c r="E33" s="6"/>
      <c r="F33" s="6"/>
      <c r="G33" s="6"/>
      <c r="H33" s="6"/>
      <c r="I33" s="6"/>
      <c r="J33" s="6"/>
      <c r="K33" s="137"/>
      <c r="L33" s="6"/>
      <c r="M33" s="6"/>
      <c r="N33" s="6"/>
      <c r="O33" s="6"/>
    </row>
    <row r="34" spans="1:19" s="5" customFormat="1" ht="17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6" spans="1:19" ht="12" customHeight="1" x14ac:dyDescent="0.25">
      <c r="C36" s="9"/>
      <c r="D36" s="9"/>
      <c r="E36" s="9"/>
    </row>
    <row r="37" spans="1:19" x14ac:dyDescent="0.25">
      <c r="A37" s="265" t="s">
        <v>53</v>
      </c>
      <c r="B37" s="265"/>
      <c r="C37" s="265"/>
      <c r="D37" s="32"/>
      <c r="E37" s="265" t="s">
        <v>54</v>
      </c>
      <c r="F37" s="265"/>
      <c r="G37" s="265"/>
      <c r="H37" s="139"/>
      <c r="I37" s="139"/>
      <c r="J37" s="139"/>
      <c r="K37" s="139" t="s">
        <v>55</v>
      </c>
      <c r="L37" s="32"/>
      <c r="M37" s="32"/>
      <c r="N37" s="32"/>
      <c r="O37" s="32"/>
      <c r="P37" s="58"/>
      <c r="Q37" s="58"/>
    </row>
    <row r="38" spans="1:19" ht="4.5" customHeight="1" x14ac:dyDescent="0.25"/>
    <row r="39" spans="1:19" ht="15" customHeight="1" x14ac:dyDescent="0.25">
      <c r="A39" s="265" t="s">
        <v>56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139"/>
      <c r="P39" s="58"/>
      <c r="Q39" s="58"/>
    </row>
    <row r="40" spans="1:19" ht="15" customHeight="1" x14ac:dyDescent="0.25">
      <c r="A40" s="139"/>
      <c r="B40" s="139"/>
      <c r="C40" s="139"/>
      <c r="D40" s="139"/>
      <c r="E40" s="139"/>
      <c r="F40" s="139"/>
      <c r="G40" s="139"/>
      <c r="H40" s="139"/>
      <c r="I40" s="139"/>
      <c r="J40" s="139"/>
      <c r="K40" s="138" t="s">
        <v>67</v>
      </c>
      <c r="L40" s="139"/>
      <c r="M40" s="139"/>
      <c r="N40" s="139"/>
      <c r="O40" s="139"/>
      <c r="P40" s="58"/>
      <c r="Q40" s="58"/>
    </row>
    <row r="41" spans="1:19" x14ac:dyDescent="0.25">
      <c r="A41" s="267" t="s">
        <v>57</v>
      </c>
      <c r="B41" s="267"/>
      <c r="C41" s="267"/>
      <c r="D41" s="267"/>
      <c r="E41" s="267"/>
      <c r="H41" s="15"/>
      <c r="I41" s="137"/>
      <c r="J41" s="137"/>
      <c r="K41" s="137" t="s">
        <v>78</v>
      </c>
      <c r="L41" s="15"/>
      <c r="M41" s="15"/>
      <c r="N41" s="15"/>
      <c r="O41" s="15"/>
      <c r="P41" s="56"/>
      <c r="Q41" s="56"/>
      <c r="S41" s="32"/>
    </row>
    <row r="42" spans="1:19" x14ac:dyDescent="0.25">
      <c r="A42" s="266" t="s">
        <v>59</v>
      </c>
      <c r="B42" s="266"/>
      <c r="C42" s="266"/>
      <c r="D42" s="266"/>
      <c r="E42" s="266"/>
      <c r="I42" s="138"/>
      <c r="J42" s="138"/>
      <c r="K42" s="137" t="s">
        <v>79</v>
      </c>
      <c r="L42" s="53"/>
      <c r="M42" s="53"/>
      <c r="N42" s="53"/>
      <c r="O42" s="53"/>
      <c r="P42" s="55"/>
      <c r="Q42" s="55"/>
    </row>
    <row r="43" spans="1:19" ht="15" customHeight="1" x14ac:dyDescent="0.25">
      <c r="A43" s="266"/>
      <c r="B43" s="266"/>
      <c r="C43" s="266"/>
      <c r="D43" s="266"/>
      <c r="E43" s="266"/>
      <c r="I43" s="138"/>
      <c r="J43" s="138"/>
      <c r="K43" s="138" t="s">
        <v>60</v>
      </c>
      <c r="L43" s="53"/>
      <c r="M43" s="53"/>
      <c r="N43" s="53"/>
      <c r="O43" s="53"/>
      <c r="P43" s="55"/>
      <c r="Q43" s="55"/>
    </row>
    <row r="44" spans="1:19" x14ac:dyDescent="0.25">
      <c r="I44" s="266"/>
      <c r="J44" s="266"/>
      <c r="K44" s="266"/>
      <c r="L44" s="266"/>
      <c r="M44" s="266"/>
      <c r="N44" s="266"/>
      <c r="O44" s="138"/>
    </row>
    <row r="45" spans="1:19" ht="16.899999999999999" hidden="1" customHeight="1" x14ac:dyDescent="0.25">
      <c r="A45" s="267" t="s">
        <v>57</v>
      </c>
      <c r="B45" s="267"/>
      <c r="C45" s="267"/>
      <c r="D45" s="267"/>
      <c r="E45" s="267"/>
      <c r="I45" s="267"/>
      <c r="J45" s="267"/>
      <c r="K45" s="267"/>
      <c r="L45" s="267"/>
      <c r="M45" s="267"/>
      <c r="N45" s="267"/>
      <c r="O45" s="137"/>
    </row>
    <row r="46" spans="1:19" x14ac:dyDescent="0.25">
      <c r="A46" s="266"/>
      <c r="B46" s="266"/>
      <c r="C46" s="266"/>
      <c r="D46" s="266"/>
      <c r="E46" s="266"/>
      <c r="I46" s="266"/>
      <c r="J46" s="266"/>
      <c r="K46" s="266"/>
      <c r="L46" s="266"/>
      <c r="M46" s="266"/>
      <c r="N46" s="266"/>
      <c r="O46" s="138"/>
    </row>
    <row r="48" spans="1:19" s="59" customForma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5"/>
      <c r="Q48" s="5"/>
      <c r="R48" s="5"/>
    </row>
  </sheetData>
  <autoFilter ref="A17:S27" xr:uid="{00000000-0009-0000-0000-000000000000}"/>
  <mergeCells count="44">
    <mergeCell ref="A37:C37"/>
    <mergeCell ref="E37:G37"/>
    <mergeCell ref="A46:E46"/>
    <mergeCell ref="I46:N46"/>
    <mergeCell ref="A39:N39"/>
    <mergeCell ref="A41:E41"/>
    <mergeCell ref="A42:E42"/>
    <mergeCell ref="A43:E43"/>
    <mergeCell ref="I44:N44"/>
    <mergeCell ref="A45:E45"/>
    <mergeCell ref="I45:N45"/>
    <mergeCell ref="B25:D25"/>
    <mergeCell ref="J14:K14"/>
    <mergeCell ref="L14:L16"/>
    <mergeCell ref="A30:N30"/>
    <mergeCell ref="A32:C32"/>
    <mergeCell ref="E32:G32"/>
    <mergeCell ref="I14:I16"/>
    <mergeCell ref="M14:M16"/>
    <mergeCell ref="J17:K17"/>
    <mergeCell ref="B18:D18"/>
    <mergeCell ref="B19:D19"/>
    <mergeCell ref="A28:N28"/>
    <mergeCell ref="A29:N29"/>
    <mergeCell ref="B26:D26"/>
    <mergeCell ref="A10:N10"/>
    <mergeCell ref="A11:N11"/>
    <mergeCell ref="A13:A16"/>
    <mergeCell ref="B13:B16"/>
    <mergeCell ref="C13:D13"/>
    <mergeCell ref="E13:E16"/>
    <mergeCell ref="F13:M13"/>
    <mergeCell ref="N13:N16"/>
    <mergeCell ref="C14:C16"/>
    <mergeCell ref="D14:D16"/>
    <mergeCell ref="F14:F16"/>
    <mergeCell ref="G14:G16"/>
    <mergeCell ref="H14:H16"/>
    <mergeCell ref="A9:N9"/>
    <mergeCell ref="I1:N1"/>
    <mergeCell ref="I2:N3"/>
    <mergeCell ref="A5:N5"/>
    <mergeCell ref="A6:N6"/>
    <mergeCell ref="A8:N8"/>
  </mergeCells>
  <printOptions horizontalCentered="1"/>
  <pageMargins left="0" right="0" top="0.39370078740157483" bottom="0.19685039370078741" header="0.15748031496062992" footer="0.15748031496062992"/>
  <pageSetup paperSize="9" scale="95" orientation="landscape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7D59-9628-4469-8988-63EC20B134E1}">
  <dimension ref="A1:T47"/>
  <sheetViews>
    <sheetView topLeftCell="A25" zoomScaleNormal="100" workbookViewId="0">
      <selection activeCell="L38" sqref="L38:L41"/>
    </sheetView>
  </sheetViews>
  <sheetFormatPr defaultColWidth="9.140625" defaultRowHeight="12.75" x14ac:dyDescent="0.2"/>
  <cols>
    <col min="1" max="1" width="5.28515625" style="65" customWidth="1"/>
    <col min="2" max="2" width="22.7109375" style="65" customWidth="1"/>
    <col min="3" max="3" width="12.7109375" style="65" customWidth="1"/>
    <col min="4" max="4" width="16.28515625" style="65" customWidth="1"/>
    <col min="5" max="5" width="14.42578125" style="65" customWidth="1"/>
    <col min="6" max="6" width="6.7109375" style="65" customWidth="1"/>
    <col min="7" max="7" width="6.5703125" style="65" customWidth="1"/>
    <col min="8" max="8" width="5.7109375" style="65" customWidth="1"/>
    <col min="9" max="9" width="6.42578125" style="65" customWidth="1"/>
    <col min="10" max="12" width="14.5703125" style="65" customWidth="1"/>
    <col min="13" max="13" width="5.7109375" style="65" customWidth="1"/>
    <col min="14" max="14" width="6.28515625" style="65" customWidth="1"/>
    <col min="15" max="15" width="4.5703125" style="65" customWidth="1"/>
    <col min="16" max="16" width="5" style="65" hidden="1" customWidth="1"/>
    <col min="17" max="18" width="14.85546875" style="64" customWidth="1"/>
    <col min="19" max="19" width="15.5703125" style="64" customWidth="1"/>
    <col min="20" max="20" width="15.42578125" style="65" customWidth="1"/>
    <col min="21" max="16384" width="9.140625" style="65"/>
  </cols>
  <sheetData>
    <row r="1" spans="1:19" ht="6.75" customHeight="1" x14ac:dyDescent="0.2">
      <c r="A1" s="60" t="s">
        <v>0</v>
      </c>
      <c r="B1" s="61"/>
      <c r="C1" s="61"/>
      <c r="D1" s="61"/>
      <c r="E1" s="61"/>
      <c r="F1" s="62"/>
      <c r="G1" s="62"/>
      <c r="H1" s="62"/>
      <c r="I1" s="301" t="s">
        <v>1</v>
      </c>
      <c r="J1" s="301"/>
      <c r="K1" s="301"/>
      <c r="L1" s="301"/>
      <c r="M1" s="301"/>
      <c r="N1" s="301"/>
      <c r="O1" s="301"/>
      <c r="P1" s="141"/>
    </row>
    <row r="2" spans="1:19" ht="6.75" customHeight="1" x14ac:dyDescent="0.2">
      <c r="A2" s="60" t="s">
        <v>2</v>
      </c>
      <c r="C2" s="61"/>
      <c r="F2" s="66"/>
      <c r="G2" s="66"/>
      <c r="H2" s="66"/>
      <c r="I2" s="302" t="s">
        <v>3</v>
      </c>
      <c r="J2" s="302"/>
      <c r="K2" s="302"/>
      <c r="L2" s="302"/>
      <c r="M2" s="302"/>
      <c r="N2" s="302"/>
      <c r="O2" s="302"/>
      <c r="P2" s="142"/>
    </row>
    <row r="3" spans="1:19" ht="6.75" customHeight="1" x14ac:dyDescent="0.2">
      <c r="A3" s="60" t="s">
        <v>4</v>
      </c>
      <c r="C3" s="68"/>
      <c r="F3" s="66"/>
      <c r="G3" s="66"/>
      <c r="H3" s="66"/>
      <c r="I3" s="302"/>
      <c r="J3" s="302"/>
      <c r="K3" s="302"/>
      <c r="L3" s="302"/>
      <c r="M3" s="302"/>
      <c r="N3" s="302"/>
      <c r="O3" s="302"/>
      <c r="P3" s="142"/>
    </row>
    <row r="4" spans="1:19" ht="5.25" customHeight="1" x14ac:dyDescent="0.2">
      <c r="A4" s="148"/>
      <c r="C4" s="70"/>
    </row>
    <row r="5" spans="1:19" ht="14.25" customHeight="1" x14ac:dyDescent="0.2">
      <c r="A5" s="303" t="s">
        <v>5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148"/>
    </row>
    <row r="6" spans="1:19" s="73" customFormat="1" ht="10.5" customHeight="1" x14ac:dyDescent="0.2">
      <c r="A6" s="304" t="s">
        <v>104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304"/>
      <c r="P6" s="143"/>
      <c r="Q6" s="72"/>
      <c r="R6" s="72"/>
      <c r="S6" s="72"/>
    </row>
    <row r="7" spans="1:19" ht="10.5" customHeight="1" x14ac:dyDescent="0.2">
      <c r="A7" s="74"/>
      <c r="B7" s="74"/>
      <c r="C7" s="74"/>
      <c r="D7" s="75" t="s">
        <v>75</v>
      </c>
      <c r="E7" s="74"/>
      <c r="F7" s="76" t="s">
        <v>76</v>
      </c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1:19" x14ac:dyDescent="0.2">
      <c r="A8" s="300" t="s">
        <v>6</v>
      </c>
      <c r="B8" s="300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140"/>
    </row>
    <row r="9" spans="1:19" ht="12" customHeight="1" x14ac:dyDescent="0.2">
      <c r="A9" s="300" t="s">
        <v>7</v>
      </c>
      <c r="B9" s="300"/>
      <c r="C9" s="300"/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0"/>
      <c r="P9" s="140"/>
    </row>
    <row r="10" spans="1:19" x14ac:dyDescent="0.2">
      <c r="A10" s="305" t="s">
        <v>8</v>
      </c>
      <c r="B10" s="305"/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305"/>
      <c r="P10" s="144"/>
    </row>
    <row r="11" spans="1:19" x14ac:dyDescent="0.2">
      <c r="A11" s="306" t="s">
        <v>101</v>
      </c>
      <c r="B11" s="306"/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M11" s="306"/>
      <c r="N11" s="306"/>
      <c r="O11" s="306"/>
      <c r="P11" s="145"/>
    </row>
    <row r="12" spans="1:19" x14ac:dyDescent="0.2">
      <c r="O12" s="80" t="s">
        <v>9</v>
      </c>
      <c r="P12" s="81"/>
    </row>
    <row r="13" spans="1:19" x14ac:dyDescent="0.2">
      <c r="A13" s="307" t="s">
        <v>10</v>
      </c>
      <c r="B13" s="307" t="s">
        <v>11</v>
      </c>
      <c r="C13" s="310" t="s">
        <v>12</v>
      </c>
      <c r="D13" s="311"/>
      <c r="E13" s="307" t="s">
        <v>13</v>
      </c>
      <c r="F13" s="312" t="s">
        <v>14</v>
      </c>
      <c r="G13" s="313"/>
      <c r="H13" s="313"/>
      <c r="I13" s="313"/>
      <c r="J13" s="313"/>
      <c r="K13" s="313"/>
      <c r="L13" s="313"/>
      <c r="M13" s="313"/>
      <c r="N13" s="314"/>
      <c r="O13" s="307" t="s">
        <v>15</v>
      </c>
      <c r="P13" s="141"/>
    </row>
    <row r="14" spans="1:19" x14ac:dyDescent="0.2">
      <c r="A14" s="308"/>
      <c r="B14" s="308"/>
      <c r="C14" s="307" t="s">
        <v>16</v>
      </c>
      <c r="D14" s="315" t="s">
        <v>17</v>
      </c>
      <c r="E14" s="308"/>
      <c r="F14" s="307" t="s">
        <v>18</v>
      </c>
      <c r="G14" s="307" t="s">
        <v>19</v>
      </c>
      <c r="H14" s="318" t="s">
        <v>20</v>
      </c>
      <c r="I14" s="307" t="s">
        <v>21</v>
      </c>
      <c r="J14" s="324" t="s">
        <v>22</v>
      </c>
      <c r="K14" s="324"/>
      <c r="L14" s="324"/>
      <c r="M14" s="307" t="s">
        <v>23</v>
      </c>
      <c r="N14" s="307" t="s">
        <v>24</v>
      </c>
      <c r="O14" s="308"/>
      <c r="P14" s="141"/>
    </row>
    <row r="15" spans="1:19" ht="96" customHeight="1" x14ac:dyDescent="0.2">
      <c r="A15" s="308"/>
      <c r="B15" s="308"/>
      <c r="C15" s="308"/>
      <c r="D15" s="316"/>
      <c r="E15" s="308"/>
      <c r="F15" s="308"/>
      <c r="G15" s="308"/>
      <c r="H15" s="319"/>
      <c r="I15" s="308"/>
      <c r="J15" s="82" t="s">
        <v>93</v>
      </c>
      <c r="K15" s="82" t="s">
        <v>92</v>
      </c>
      <c r="L15" s="82" t="s">
        <v>91</v>
      </c>
      <c r="M15" s="308"/>
      <c r="N15" s="308"/>
      <c r="O15" s="308"/>
      <c r="P15" s="141"/>
    </row>
    <row r="16" spans="1:19" x14ac:dyDescent="0.2">
      <c r="A16" s="309"/>
      <c r="B16" s="309"/>
      <c r="C16" s="309"/>
      <c r="D16" s="317"/>
      <c r="E16" s="309"/>
      <c r="F16" s="309"/>
      <c r="G16" s="309"/>
      <c r="H16" s="320"/>
      <c r="I16" s="309"/>
      <c r="J16" s="82" t="s">
        <v>25</v>
      </c>
      <c r="K16" s="82"/>
      <c r="L16" s="82" t="s">
        <v>26</v>
      </c>
      <c r="M16" s="309"/>
      <c r="N16" s="309"/>
      <c r="O16" s="309"/>
      <c r="P16" s="141"/>
    </row>
    <row r="17" spans="1:20" x14ac:dyDescent="0.2">
      <c r="A17" s="83">
        <v>1</v>
      </c>
      <c r="B17" s="83">
        <v>2</v>
      </c>
      <c r="C17" s="83">
        <v>3</v>
      </c>
      <c r="D17" s="83"/>
      <c r="E17" s="83">
        <v>4</v>
      </c>
      <c r="F17" s="83">
        <v>5</v>
      </c>
      <c r="G17" s="83">
        <v>6</v>
      </c>
      <c r="H17" s="149">
        <v>7</v>
      </c>
      <c r="I17" s="83">
        <v>8</v>
      </c>
      <c r="J17" s="327">
        <v>9</v>
      </c>
      <c r="K17" s="335"/>
      <c r="L17" s="328"/>
      <c r="M17" s="83">
        <v>10</v>
      </c>
      <c r="N17" s="83">
        <v>11</v>
      </c>
      <c r="O17" s="83">
        <v>12</v>
      </c>
      <c r="P17" s="85"/>
    </row>
    <row r="18" spans="1:20" s="91" customFormat="1" x14ac:dyDescent="0.2">
      <c r="A18" s="146"/>
      <c r="B18" s="321" t="s">
        <v>13</v>
      </c>
      <c r="C18" s="322"/>
      <c r="D18" s="323"/>
      <c r="E18" s="87">
        <f>+E19+E23+E24</f>
        <v>21762000</v>
      </c>
      <c r="F18" s="87"/>
      <c r="G18" s="87"/>
      <c r="H18" s="87"/>
      <c r="I18" s="87"/>
      <c r="J18" s="87">
        <f>+J19+J23+J24</f>
        <v>4914000</v>
      </c>
      <c r="K18" s="87">
        <f>+K19+K23+K24</f>
        <v>8424000</v>
      </c>
      <c r="L18" s="87">
        <f>+L19+L23+L24</f>
        <v>8424000</v>
      </c>
      <c r="M18" s="88"/>
      <c r="N18" s="88"/>
      <c r="O18" s="88"/>
      <c r="P18" s="89"/>
      <c r="Q18" s="64"/>
      <c r="R18" s="64"/>
      <c r="S18" s="90"/>
    </row>
    <row r="19" spans="1:20" ht="13.5" x14ac:dyDescent="0.2">
      <c r="A19" s="92" t="s">
        <v>27</v>
      </c>
      <c r="B19" s="329" t="s">
        <v>28</v>
      </c>
      <c r="C19" s="330"/>
      <c r="D19" s="331"/>
      <c r="E19" s="93">
        <f>+SUM(E20:E22)</f>
        <v>21762000</v>
      </c>
      <c r="F19" s="93"/>
      <c r="G19" s="93"/>
      <c r="H19" s="93"/>
      <c r="I19" s="93"/>
      <c r="J19" s="93">
        <f>+SUM(J20:J22)</f>
        <v>4914000</v>
      </c>
      <c r="K19" s="93">
        <f>+SUM(K20:K22)</f>
        <v>8424000</v>
      </c>
      <c r="L19" s="93">
        <f>+SUM(L20:L22)</f>
        <v>8424000</v>
      </c>
      <c r="M19" s="93"/>
      <c r="N19" s="93"/>
      <c r="O19" s="93"/>
      <c r="P19" s="94"/>
      <c r="Q19" s="64" t="s">
        <v>29</v>
      </c>
      <c r="R19" s="64" t="s">
        <v>30</v>
      </c>
      <c r="S19" s="64" t="s">
        <v>31</v>
      </c>
    </row>
    <row r="20" spans="1:20" x14ac:dyDescent="0.2">
      <c r="A20" s="95">
        <f>IF(B20="","",COUNTA($B$20:B20))</f>
        <v>1</v>
      </c>
      <c r="B20" s="96" t="s">
        <v>94</v>
      </c>
      <c r="C20" s="97" t="s">
        <v>95</v>
      </c>
      <c r="D20" s="98" t="s">
        <v>34</v>
      </c>
      <c r="E20" s="99">
        <f t="shared" ref="E20:E22" si="0">SUM(F20:N20)</f>
        <v>4914000</v>
      </c>
      <c r="F20" s="99"/>
      <c r="G20" s="100"/>
      <c r="H20" s="99"/>
      <c r="I20" s="100"/>
      <c r="J20" s="99">
        <v>4914000</v>
      </c>
      <c r="K20" s="99"/>
      <c r="L20" s="99"/>
      <c r="M20" s="99"/>
      <c r="N20" s="99"/>
      <c r="O20" s="101"/>
      <c r="P20" s="102" t="e">
        <f>+COUNTIF('[1]03'!B19:$B$345,'3716-282'!B20)</f>
        <v>#VALUE!</v>
      </c>
      <c r="Q20" s="64" t="e">
        <f>+SUMIF('[2]C8 (BS)'!$C:$C,B20,'[2]C8 (BS)'!$E:$E)</f>
        <v>#VALUE!</v>
      </c>
      <c r="R20" s="64" t="e">
        <f>+SUMIF([2]C9!$C:$C,B20,[2]C9!$E:$E)</f>
        <v>#VALUE!</v>
      </c>
      <c r="S20" s="64" t="e">
        <f>+SUMIF([2]TD9!$B:$B,B20,[2]TD9!$E:$E)</f>
        <v>#VALUE!</v>
      </c>
    </row>
    <row r="21" spans="1:20" x14ac:dyDescent="0.2">
      <c r="A21" s="95">
        <f>IF(B21="","",COUNTA($B$20:B21))</f>
        <v>2</v>
      </c>
      <c r="B21" s="96" t="s">
        <v>96</v>
      </c>
      <c r="C21" s="97" t="s">
        <v>97</v>
      </c>
      <c r="D21" s="98" t="s">
        <v>34</v>
      </c>
      <c r="E21" s="99">
        <f t="shared" si="0"/>
        <v>8424000</v>
      </c>
      <c r="F21" s="99"/>
      <c r="G21" s="100"/>
      <c r="H21" s="99"/>
      <c r="I21" s="100"/>
      <c r="J21" s="99"/>
      <c r="K21" s="99">
        <v>8424000</v>
      </c>
      <c r="L21" s="99"/>
      <c r="M21" s="99"/>
      <c r="N21" s="99"/>
      <c r="O21" s="101"/>
      <c r="P21" s="102"/>
    </row>
    <row r="22" spans="1:20" x14ac:dyDescent="0.2">
      <c r="A22" s="95">
        <f>IF(B22="","",COUNTA($B$20:B22))</f>
        <v>3</v>
      </c>
      <c r="B22" s="96" t="s">
        <v>98</v>
      </c>
      <c r="C22" s="97" t="s">
        <v>99</v>
      </c>
      <c r="D22" s="98" t="s">
        <v>34</v>
      </c>
      <c r="E22" s="99">
        <f t="shared" si="0"/>
        <v>8424000</v>
      </c>
      <c r="F22" s="99"/>
      <c r="G22" s="100"/>
      <c r="H22" s="99"/>
      <c r="I22" s="100"/>
      <c r="J22" s="99"/>
      <c r="K22" s="99"/>
      <c r="L22" s="99">
        <v>8424000</v>
      </c>
      <c r="M22" s="99"/>
      <c r="N22" s="99"/>
      <c r="O22" s="101"/>
      <c r="P22" s="102"/>
    </row>
    <row r="23" spans="1:20" ht="24.75" customHeight="1" x14ac:dyDescent="0.2">
      <c r="A23" s="146" t="s">
        <v>43</v>
      </c>
      <c r="B23" s="321" t="s">
        <v>44</v>
      </c>
      <c r="C23" s="322"/>
      <c r="D23" s="32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2" t="e">
        <f>+COUNTIF('[1]03'!B283:$B$345,'3716-282'!B23)</f>
        <v>#VALUE!</v>
      </c>
      <c r="Q23" s="64" t="e">
        <f>+SUMIF('[2]C8 (BS)'!$C:$C,B23,'[2]C8 (BS)'!$E:$E)</f>
        <v>#VALUE!</v>
      </c>
      <c r="R23" s="64" t="e">
        <f>+SUMIF([2]C9!$C:$C,B23,[2]C9!$E:$E)</f>
        <v>#VALUE!</v>
      </c>
      <c r="S23" s="64" t="e">
        <f>+SUMIF([2]TD9!$B:$B,B23,[2]TD9!$E:$E)</f>
        <v>#VALUE!</v>
      </c>
    </row>
    <row r="24" spans="1:20" ht="24.75" customHeight="1" x14ac:dyDescent="0.2">
      <c r="A24" s="146" t="s">
        <v>45</v>
      </c>
      <c r="B24" s="321" t="s">
        <v>46</v>
      </c>
      <c r="C24" s="322"/>
      <c r="D24" s="323"/>
      <c r="E24" s="104"/>
      <c r="F24" s="104"/>
      <c r="G24" s="104"/>
      <c r="H24" s="104"/>
      <c r="I24" s="104"/>
      <c r="J24" s="104"/>
      <c r="K24" s="104"/>
      <c r="L24" s="104"/>
      <c r="M24" s="103"/>
      <c r="N24" s="103"/>
      <c r="O24" s="103"/>
      <c r="P24" s="102" t="e">
        <f>+COUNTIF('[1]03'!B294:$B$345,'3716-282'!B24)</f>
        <v>#VALUE!</v>
      </c>
      <c r="Q24" s="64" t="e">
        <f>+SUMIF('[2]C8 (BS)'!$C:$C,B24,'[2]C8 (BS)'!$E:$E)</f>
        <v>#VALUE!</v>
      </c>
      <c r="R24" s="64" t="e">
        <f>+SUMIF([2]C9!$C:$C,B24,[2]C9!$E:$E)</f>
        <v>#VALUE!</v>
      </c>
      <c r="S24" s="64" t="e">
        <f>+SUMIF([2]TD9!$B:$B,B24,[2]TD9!$E:$E)</f>
        <v>#VALUE!</v>
      </c>
    </row>
    <row r="25" spans="1:20" s="64" customFormat="1" x14ac:dyDescent="0.2">
      <c r="A25" s="95"/>
      <c r="B25" s="92" t="s">
        <v>47</v>
      </c>
      <c r="C25" s="95"/>
      <c r="D25" s="95"/>
      <c r="E25" s="105">
        <f>+E24+E23+E19</f>
        <v>21762000</v>
      </c>
      <c r="F25" s="105"/>
      <c r="G25" s="105"/>
      <c r="H25" s="105"/>
      <c r="I25" s="105"/>
      <c r="J25" s="105">
        <f>+J24+J23+J19</f>
        <v>4914000</v>
      </c>
      <c r="K25" s="105">
        <f>+K24+K23+K19</f>
        <v>8424000</v>
      </c>
      <c r="L25" s="105">
        <f>+L24+L23+L19</f>
        <v>8424000</v>
      </c>
      <c r="M25" s="105"/>
      <c r="N25" s="105"/>
      <c r="O25" s="105"/>
      <c r="P25" s="105"/>
      <c r="Q25" s="106" t="e">
        <f>+SUM(Q20:Q24)</f>
        <v>#VALUE!</v>
      </c>
      <c r="R25" s="106" t="e">
        <f>+SUM(R20:R24)</f>
        <v>#VALUE!</v>
      </c>
      <c r="S25" s="106" t="e">
        <f>+SUM(S20:S24)</f>
        <v>#VALUE!</v>
      </c>
      <c r="T25" s="107" t="e">
        <f>+Q25+R25+S25</f>
        <v>#VALUE!</v>
      </c>
    </row>
    <row r="26" spans="1:20" s="64" customFormat="1" x14ac:dyDescent="0.2">
      <c r="A26" s="332" t="str">
        <f>"Số tiền bằng chữ: "&amp;SUBSTITUTE([3]!VND(E25),",","")&amp;" đồng."</f>
        <v>Số tiền bằng chữ: Hai mươi mốt triệu bảy trăm sáu mươi hai ngàn đồng.</v>
      </c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2"/>
      <c r="P26" s="150"/>
      <c r="Q26" s="64">
        <f>+'[2]C8 (BS)'!$E$171</f>
        <v>83000000</v>
      </c>
      <c r="R26" s="64">
        <f>+[2]C9!$E$333</f>
        <v>340125000</v>
      </c>
      <c r="S26" s="64">
        <f>+[2]TD9!$E$331</f>
        <v>2174976955</v>
      </c>
    </row>
    <row r="27" spans="1:20" s="64" customFormat="1" x14ac:dyDescent="0.2">
      <c r="A27" s="306" t="s">
        <v>48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145"/>
      <c r="Q27" s="64" t="e">
        <f>+Q25-Q26</f>
        <v>#VALUE!</v>
      </c>
      <c r="R27" s="64" t="e">
        <f>+R25-R26</f>
        <v>#VALUE!</v>
      </c>
      <c r="S27" s="64" t="e">
        <f>+S25-S26</f>
        <v>#VALUE!</v>
      </c>
    </row>
    <row r="28" spans="1:20" s="64" customFormat="1" x14ac:dyDescent="0.2">
      <c r="A28" s="325" t="s">
        <v>100</v>
      </c>
      <c r="B28" s="325"/>
      <c r="C28" s="325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147"/>
      <c r="Q28" s="64">
        <f>+E25-'[1]08'!E18</f>
        <v>-1215334641</v>
      </c>
    </row>
    <row r="29" spans="1:20" s="64" customFormat="1" x14ac:dyDescent="0.2">
      <c r="A29" s="110"/>
      <c r="B29" s="65"/>
      <c r="C29" s="65"/>
      <c r="D29" s="65"/>
      <c r="E29" s="65"/>
      <c r="F29" s="65"/>
      <c r="G29" s="111"/>
      <c r="H29" s="111"/>
      <c r="I29" s="152"/>
      <c r="J29" s="152"/>
      <c r="K29" s="152"/>
      <c r="L29" s="152" t="s">
        <v>102</v>
      </c>
      <c r="M29" s="111"/>
      <c r="N29" s="111"/>
      <c r="O29" s="111"/>
      <c r="P29" s="111"/>
      <c r="Q29" s="113"/>
      <c r="R29" s="113"/>
    </row>
    <row r="30" spans="1:20" s="64" customFormat="1" x14ac:dyDescent="0.2">
      <c r="A30" s="326" t="s">
        <v>49</v>
      </c>
      <c r="B30" s="326"/>
      <c r="C30" s="326"/>
      <c r="D30" s="62"/>
      <c r="E30" s="301" t="s">
        <v>50</v>
      </c>
      <c r="F30" s="301"/>
      <c r="G30" s="301"/>
      <c r="H30" s="301"/>
      <c r="I30" s="301"/>
      <c r="J30" s="301"/>
      <c r="K30" s="148"/>
      <c r="L30" s="148" t="s">
        <v>88</v>
      </c>
      <c r="M30" s="74"/>
      <c r="N30" s="74"/>
      <c r="O30" s="74"/>
      <c r="P30" s="74"/>
      <c r="Q30" s="114"/>
      <c r="R30" s="114"/>
    </row>
    <row r="31" spans="1:20" s="64" customFormat="1" ht="12.75" customHeight="1" x14ac:dyDescent="0.2">
      <c r="A31" s="61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148"/>
      <c r="M31" s="65"/>
      <c r="N31" s="65"/>
      <c r="O31" s="65"/>
      <c r="P31" s="65"/>
    </row>
    <row r="32" spans="1:20" s="64" customFormat="1" ht="8.25" customHeight="1" x14ac:dyDescent="0.2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</row>
    <row r="33" spans="1:20" ht="25.5" customHeight="1" x14ac:dyDescent="0.2"/>
    <row r="34" spans="1:20" ht="12" customHeight="1" x14ac:dyDescent="0.2">
      <c r="C34" s="68"/>
      <c r="D34" s="68"/>
      <c r="E34" s="68"/>
    </row>
    <row r="35" spans="1:20" x14ac:dyDescent="0.2">
      <c r="A35" s="333" t="s">
        <v>53</v>
      </c>
      <c r="B35" s="333"/>
      <c r="C35" s="333"/>
      <c r="D35" s="91"/>
      <c r="E35" s="333" t="s">
        <v>54</v>
      </c>
      <c r="F35" s="333"/>
      <c r="G35" s="333"/>
      <c r="H35" s="333"/>
      <c r="I35" s="333"/>
      <c r="J35" s="333"/>
      <c r="K35" s="151"/>
      <c r="L35" s="151" t="s">
        <v>55</v>
      </c>
      <c r="M35" s="91"/>
      <c r="N35" s="91"/>
      <c r="O35" s="91"/>
      <c r="P35" s="91"/>
      <c r="Q35" s="116"/>
      <c r="R35" s="116"/>
    </row>
    <row r="36" spans="1:20" ht="4.5" hidden="1" customHeight="1" x14ac:dyDescent="0.2"/>
    <row r="37" spans="1:20" x14ac:dyDescent="0.2">
      <c r="A37" s="154"/>
      <c r="B37" s="154"/>
      <c r="C37" s="154"/>
      <c r="D37" s="154"/>
      <c r="E37" s="154"/>
      <c r="F37" s="154"/>
      <c r="G37" s="153" t="s">
        <v>103</v>
      </c>
      <c r="H37" s="154"/>
      <c r="I37" s="154"/>
      <c r="J37" s="154"/>
      <c r="K37" s="154"/>
      <c r="L37" s="154"/>
      <c r="M37" s="154"/>
      <c r="N37" s="154"/>
      <c r="O37" s="154"/>
      <c r="P37" s="151"/>
      <c r="Q37" s="116"/>
      <c r="R37" s="116"/>
    </row>
    <row r="38" spans="1:20" ht="12" customHeight="1" x14ac:dyDescent="0.2">
      <c r="A38" s="151"/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18" t="s">
        <v>67</v>
      </c>
      <c r="M38" s="119"/>
      <c r="N38" s="119"/>
      <c r="O38" s="119"/>
      <c r="P38" s="119"/>
      <c r="Q38" s="116"/>
      <c r="R38" s="116"/>
    </row>
    <row r="39" spans="1:20" s="121" customFormat="1" ht="12.75" customHeight="1" x14ac:dyDescent="0.25">
      <c r="A39" s="333" t="s">
        <v>57</v>
      </c>
      <c r="B39" s="333"/>
      <c r="C39" s="333"/>
      <c r="D39" s="333"/>
      <c r="E39" s="333"/>
      <c r="H39" s="122"/>
      <c r="I39" s="123"/>
      <c r="J39" s="123"/>
      <c r="K39" s="123"/>
      <c r="L39" s="120" t="s">
        <v>78</v>
      </c>
      <c r="M39" s="124"/>
      <c r="N39" s="124"/>
      <c r="O39" s="124"/>
      <c r="P39" s="124"/>
      <c r="Q39" s="125"/>
      <c r="R39" s="125"/>
      <c r="S39" s="126"/>
      <c r="T39" s="122"/>
    </row>
    <row r="40" spans="1:20" s="121" customFormat="1" ht="11.25" customHeight="1" x14ac:dyDescent="0.25">
      <c r="A40" s="333"/>
      <c r="B40" s="333"/>
      <c r="C40" s="333"/>
      <c r="D40" s="333"/>
      <c r="E40" s="333"/>
      <c r="H40" s="122"/>
      <c r="I40" s="123"/>
      <c r="J40" s="123"/>
      <c r="K40" s="123"/>
      <c r="L40" s="120" t="s">
        <v>79</v>
      </c>
      <c r="M40" s="124"/>
      <c r="N40" s="124"/>
      <c r="O40" s="124"/>
      <c r="P40" s="124"/>
      <c r="Q40" s="125"/>
      <c r="R40" s="125"/>
      <c r="S40" s="126"/>
      <c r="T40" s="122"/>
    </row>
    <row r="41" spans="1:20" ht="11.25" customHeight="1" x14ac:dyDescent="0.2">
      <c r="A41" s="334" t="s">
        <v>59</v>
      </c>
      <c r="B41" s="334"/>
      <c r="C41" s="334"/>
      <c r="D41" s="334"/>
      <c r="E41" s="334"/>
      <c r="I41" s="152"/>
      <c r="J41" s="152"/>
      <c r="K41" s="152"/>
      <c r="L41" s="152" t="s">
        <v>60</v>
      </c>
      <c r="M41" s="111"/>
      <c r="N41" s="111"/>
      <c r="O41" s="111"/>
      <c r="P41" s="111"/>
      <c r="Q41" s="113"/>
      <c r="R41" s="113"/>
    </row>
    <row r="42" spans="1:20" ht="15" customHeight="1" x14ac:dyDescent="0.2">
      <c r="A42" s="334"/>
      <c r="B42" s="334"/>
      <c r="C42" s="334"/>
      <c r="D42" s="334"/>
      <c r="E42" s="334"/>
      <c r="I42" s="152"/>
      <c r="J42" s="152"/>
      <c r="K42" s="152"/>
      <c r="L42" s="152"/>
      <c r="M42" s="111"/>
      <c r="N42" s="111"/>
      <c r="O42" s="111"/>
      <c r="P42" s="111"/>
      <c r="Q42" s="113"/>
      <c r="R42" s="113"/>
    </row>
    <row r="43" spans="1:20" x14ac:dyDescent="0.2">
      <c r="I43" s="334"/>
      <c r="J43" s="334"/>
      <c r="K43" s="334"/>
      <c r="L43" s="334"/>
      <c r="M43" s="334"/>
      <c r="N43" s="334"/>
      <c r="O43" s="334"/>
      <c r="P43" s="152"/>
    </row>
    <row r="44" spans="1:20" ht="16.899999999999999" hidden="1" customHeight="1" x14ac:dyDescent="0.2">
      <c r="A44" s="326" t="s">
        <v>57</v>
      </c>
      <c r="B44" s="326"/>
      <c r="C44" s="326"/>
      <c r="D44" s="326"/>
      <c r="E44" s="326"/>
      <c r="I44" s="326"/>
      <c r="J44" s="326"/>
      <c r="K44" s="326"/>
      <c r="L44" s="326"/>
      <c r="M44" s="326"/>
      <c r="N44" s="326"/>
      <c r="O44" s="326"/>
      <c r="P44" s="148"/>
    </row>
    <row r="45" spans="1:20" x14ac:dyDescent="0.2">
      <c r="A45" s="334"/>
      <c r="B45" s="334"/>
      <c r="C45" s="334"/>
      <c r="D45" s="334"/>
      <c r="E45" s="334"/>
      <c r="I45" s="334"/>
      <c r="J45" s="334"/>
      <c r="K45" s="334"/>
      <c r="L45" s="334"/>
      <c r="M45" s="334"/>
      <c r="N45" s="334"/>
      <c r="O45" s="334"/>
      <c r="P45" s="152"/>
    </row>
    <row r="47" spans="1:20" s="117" customForma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4"/>
      <c r="R47" s="64"/>
      <c r="S47" s="64"/>
    </row>
  </sheetData>
  <autoFilter ref="A17:T25" xr:uid="{00000000-0009-0000-0000-000000000000}">
    <filterColumn colId="10" hiddenButton="1" showButton="0"/>
  </autoFilter>
  <mergeCells count="43">
    <mergeCell ref="A9:O9"/>
    <mergeCell ref="E30:J30"/>
    <mergeCell ref="E35:J35"/>
    <mergeCell ref="I1:O1"/>
    <mergeCell ref="I2:O3"/>
    <mergeCell ref="A5:O5"/>
    <mergeCell ref="A6:O6"/>
    <mergeCell ref="A8:O8"/>
    <mergeCell ref="A10:O10"/>
    <mergeCell ref="A11:O11"/>
    <mergeCell ref="A13:A16"/>
    <mergeCell ref="B13:B16"/>
    <mergeCell ref="C13:D13"/>
    <mergeCell ref="E13:E16"/>
    <mergeCell ref="F13:N13"/>
    <mergeCell ref="O13:O16"/>
    <mergeCell ref="C14:C16"/>
    <mergeCell ref="D14:D16"/>
    <mergeCell ref="A35:C35"/>
    <mergeCell ref="N14:N16"/>
    <mergeCell ref="J17:L17"/>
    <mergeCell ref="B18:D18"/>
    <mergeCell ref="B19:D19"/>
    <mergeCell ref="B23:D23"/>
    <mergeCell ref="B24:D24"/>
    <mergeCell ref="F14:F16"/>
    <mergeCell ref="G14:G16"/>
    <mergeCell ref="H14:H16"/>
    <mergeCell ref="I14:I16"/>
    <mergeCell ref="J14:L14"/>
    <mergeCell ref="M14:M16"/>
    <mergeCell ref="A26:O26"/>
    <mergeCell ref="A27:O27"/>
    <mergeCell ref="A28:O28"/>
    <mergeCell ref="A30:C30"/>
    <mergeCell ref="A45:E45"/>
    <mergeCell ref="I45:O45"/>
    <mergeCell ref="A39:E40"/>
    <mergeCell ref="A41:E41"/>
    <mergeCell ref="A42:E42"/>
    <mergeCell ref="I43:O43"/>
    <mergeCell ref="A44:E44"/>
    <mergeCell ref="I44:O44"/>
  </mergeCells>
  <printOptions horizontalCentered="1"/>
  <pageMargins left="0" right="0" top="0" bottom="0" header="0.15748031496062992" footer="0.15748031496062992"/>
  <pageSetup paperSize="9" scale="90" orientation="landscape" r:id="rId1"/>
  <colBreaks count="1" manualBreakCount="1">
    <brk id="16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AA6A6-2CAD-41D7-9A03-1A88F0747C7F}">
  <dimension ref="A1:R48"/>
  <sheetViews>
    <sheetView zoomScaleNormal="100" workbookViewId="0">
      <selection activeCell="O7" sqref="O7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21.2851562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156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157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157"/>
    </row>
    <row r="4" spans="1:17" ht="5.25" customHeight="1" x14ac:dyDescent="0.25">
      <c r="A4" s="163"/>
      <c r="C4" s="11"/>
    </row>
    <row r="5" spans="1:17" ht="20.25" customHeight="1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163"/>
    </row>
    <row r="6" spans="1:17" s="14" customFormat="1" ht="21.75" customHeight="1" x14ac:dyDescent="0.25">
      <c r="A6" s="299" t="s">
        <v>117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158"/>
      <c r="O6" s="13"/>
      <c r="P6" s="13"/>
      <c r="Q6" s="13"/>
    </row>
    <row r="7" spans="1:17" ht="21.75" customHeight="1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ht="21.75" customHeight="1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155"/>
    </row>
    <row r="9" spans="1:17" ht="21.75" customHeight="1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155"/>
    </row>
    <row r="10" spans="1:17" ht="21.75" customHeight="1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159"/>
    </row>
    <row r="11" spans="1:17" ht="21.75" customHeight="1" x14ac:dyDescent="0.25">
      <c r="A11" s="283" t="s">
        <v>116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160"/>
    </row>
    <row r="12" spans="1:17" x14ac:dyDescent="0.25">
      <c r="M12" s="21" t="s">
        <v>9</v>
      </c>
      <c r="N12" s="22"/>
    </row>
    <row r="13" spans="1:17" ht="24.7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156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115</v>
      </c>
      <c r="K14" s="272" t="s">
        <v>23</v>
      </c>
      <c r="L14" s="272" t="s">
        <v>24</v>
      </c>
      <c r="M14" s="273"/>
      <c r="N14" s="156"/>
    </row>
    <row r="15" spans="1:17" ht="108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156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156"/>
    </row>
    <row r="17" spans="1:18" ht="21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164">
        <v>7</v>
      </c>
      <c r="I17" s="25">
        <v>8</v>
      </c>
      <c r="J17" s="164">
        <v>9</v>
      </c>
      <c r="K17" s="25">
        <v>10</v>
      </c>
      <c r="L17" s="25">
        <v>11</v>
      </c>
      <c r="M17" s="25">
        <v>12</v>
      </c>
      <c r="N17" s="27"/>
    </row>
    <row r="18" spans="1:18" s="32" customFormat="1" ht="24" customHeight="1" x14ac:dyDescent="0.25">
      <c r="A18" s="161"/>
      <c r="B18" s="268" t="s">
        <v>13</v>
      </c>
      <c r="C18" s="269"/>
      <c r="D18" s="270"/>
      <c r="E18" s="28">
        <f>+E19+E25+E26</f>
        <v>24600000</v>
      </c>
      <c r="F18" s="28"/>
      <c r="G18" s="28"/>
      <c r="H18" s="28"/>
      <c r="I18" s="28"/>
      <c r="J18" s="28">
        <f>+J19+J25+J26</f>
        <v>24600000</v>
      </c>
      <c r="K18" s="29"/>
      <c r="L18" s="29"/>
      <c r="M18" s="29"/>
      <c r="N18" s="30"/>
      <c r="O18" s="5"/>
      <c r="P18" s="5"/>
      <c r="Q18" s="31"/>
    </row>
    <row r="19" spans="1:18" ht="25.5" customHeight="1" x14ac:dyDescent="0.25">
      <c r="A19" s="33" t="s">
        <v>27</v>
      </c>
      <c r="B19" s="279" t="s">
        <v>28</v>
      </c>
      <c r="C19" s="280"/>
      <c r="D19" s="281"/>
      <c r="E19" s="34">
        <f>+SUM(E20:E24)</f>
        <v>24600000</v>
      </c>
      <c r="F19" s="34"/>
      <c r="G19" s="34"/>
      <c r="H19" s="34"/>
      <c r="I19" s="34"/>
      <c r="J19" s="34">
        <f>+SUM(J20:J24)</f>
        <v>24600000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8" ht="28.5" customHeight="1" x14ac:dyDescent="0.25">
      <c r="A20" s="36">
        <f>IF(B20="","",COUNTA($B$20:B20))</f>
        <v>1</v>
      </c>
      <c r="B20" s="37" t="s">
        <v>55</v>
      </c>
      <c r="C20" s="38" t="s">
        <v>105</v>
      </c>
      <c r="D20" s="39" t="s">
        <v>34</v>
      </c>
      <c r="E20" s="40">
        <f t="shared" ref="E20:E24" si="0">SUM(F20:L20)</f>
        <v>7800000</v>
      </c>
      <c r="F20" s="40"/>
      <c r="G20" s="41"/>
      <c r="H20" s="40"/>
      <c r="I20" s="41"/>
      <c r="J20" s="40">
        <v>7800000</v>
      </c>
      <c r="K20" s="40"/>
      <c r="L20" s="40"/>
      <c r="M20" s="42"/>
      <c r="N20" s="43"/>
    </row>
    <row r="21" spans="1:18" ht="28.5" customHeight="1" x14ac:dyDescent="0.25">
      <c r="A21" s="36">
        <f>IF(B21="","",COUNTA($B$20:B21))</f>
        <v>2</v>
      </c>
      <c r="B21" s="37" t="s">
        <v>106</v>
      </c>
      <c r="C21" s="38" t="s">
        <v>107</v>
      </c>
      <c r="D21" s="39" t="s">
        <v>34</v>
      </c>
      <c r="E21" s="40">
        <f t="shared" si="0"/>
        <v>1800000</v>
      </c>
      <c r="F21" s="40"/>
      <c r="G21" s="41"/>
      <c r="H21" s="40"/>
      <c r="I21" s="41"/>
      <c r="J21" s="40">
        <v>1800000</v>
      </c>
      <c r="K21" s="40"/>
      <c r="L21" s="40"/>
      <c r="M21" s="42"/>
      <c r="N21" s="43"/>
    </row>
    <row r="22" spans="1:18" ht="28.5" customHeight="1" x14ac:dyDescent="0.25">
      <c r="A22" s="36">
        <f>IF(B22="","",COUNTA($B$20:B22))</f>
        <v>3</v>
      </c>
      <c r="B22" s="37" t="s">
        <v>108</v>
      </c>
      <c r="C22" s="38" t="s">
        <v>109</v>
      </c>
      <c r="D22" s="39" t="s">
        <v>34</v>
      </c>
      <c r="E22" s="40">
        <f t="shared" si="0"/>
        <v>4500000</v>
      </c>
      <c r="F22" s="40"/>
      <c r="G22" s="41"/>
      <c r="H22" s="40"/>
      <c r="I22" s="41"/>
      <c r="J22" s="40">
        <v>4500000</v>
      </c>
      <c r="K22" s="40"/>
      <c r="L22" s="40"/>
      <c r="M22" s="42"/>
      <c r="N22" s="43"/>
    </row>
    <row r="23" spans="1:18" ht="28.5" customHeight="1" x14ac:dyDescent="0.25">
      <c r="A23" s="36">
        <f>IF(B23="","",COUNTA($B$20:B23))</f>
        <v>4</v>
      </c>
      <c r="B23" s="37" t="s">
        <v>110</v>
      </c>
      <c r="C23" s="38" t="s">
        <v>111</v>
      </c>
      <c r="D23" s="39" t="s">
        <v>34</v>
      </c>
      <c r="E23" s="40">
        <f t="shared" si="0"/>
        <v>3300000</v>
      </c>
      <c r="F23" s="40"/>
      <c r="G23" s="41"/>
      <c r="H23" s="40"/>
      <c r="I23" s="41"/>
      <c r="J23" s="40">
        <v>3300000</v>
      </c>
      <c r="K23" s="40"/>
      <c r="L23" s="40"/>
      <c r="M23" s="42"/>
      <c r="N23" s="43"/>
    </row>
    <row r="24" spans="1:18" ht="28.5" customHeight="1" x14ac:dyDescent="0.25">
      <c r="A24" s="36">
        <f>IF(B24="","",COUNTA($B$20:B24))</f>
        <v>5</v>
      </c>
      <c r="B24" s="37" t="s">
        <v>112</v>
      </c>
      <c r="C24" s="38" t="s">
        <v>113</v>
      </c>
      <c r="D24" s="39" t="s">
        <v>34</v>
      </c>
      <c r="E24" s="40">
        <f t="shared" si="0"/>
        <v>7200000</v>
      </c>
      <c r="F24" s="40"/>
      <c r="G24" s="41"/>
      <c r="H24" s="40"/>
      <c r="I24" s="41"/>
      <c r="J24" s="40">
        <v>7200000</v>
      </c>
      <c r="K24" s="40"/>
      <c r="L24" s="40"/>
      <c r="M24" s="42"/>
      <c r="N24" s="43" t="e">
        <f>+COUNTIF('[1]03'!B23:$B$345,'3716-294'!B24)</f>
        <v>#VALUE!</v>
      </c>
      <c r="O24" s="5" t="e">
        <f>+SUMIF('[2]C8 (BS)'!$C:$C,B24,'[2]C8 (BS)'!$E:$E)</f>
        <v>#VALUE!</v>
      </c>
      <c r="P24" s="5" t="e">
        <f>+SUMIF([2]C9!$C:$C,B24,[2]C9!$E:$E)</f>
        <v>#VALUE!</v>
      </c>
      <c r="Q24" s="5" t="e">
        <f>+SUMIF([2]TD9!$B:$B,B24,[2]TD9!$E:$E)</f>
        <v>#VALUE!</v>
      </c>
    </row>
    <row r="25" spans="1:18" ht="28.5" customHeight="1" x14ac:dyDescent="0.25">
      <c r="A25" s="161" t="s">
        <v>43</v>
      </c>
      <c r="B25" s="268" t="s">
        <v>44</v>
      </c>
      <c r="C25" s="269"/>
      <c r="D25" s="270"/>
      <c r="E25" s="44"/>
      <c r="F25" s="44"/>
      <c r="G25" s="44"/>
      <c r="H25" s="44"/>
      <c r="I25" s="44"/>
      <c r="J25" s="44"/>
      <c r="K25" s="44"/>
      <c r="L25" s="44"/>
      <c r="M25" s="44"/>
      <c r="N25" s="43" t="e">
        <f>+COUNTIF('[1]03'!B283:$B$345,'3716-294'!B25)</f>
        <v>#VALUE!</v>
      </c>
      <c r="O25" s="5" t="e">
        <f>+SUMIF('[2]C8 (BS)'!$C:$C,B25,'[2]C8 (BS)'!$E:$E)</f>
        <v>#VALUE!</v>
      </c>
      <c r="P25" s="5" t="e">
        <f>+SUMIF([2]C9!$C:$C,B25,[2]C9!$E:$E)</f>
        <v>#VALUE!</v>
      </c>
      <c r="Q25" s="5" t="e">
        <f>+SUMIF([2]TD9!$B:$B,B25,[2]TD9!$E:$E)</f>
        <v>#VALUE!</v>
      </c>
    </row>
    <row r="26" spans="1:18" ht="28.5" customHeight="1" x14ac:dyDescent="0.25">
      <c r="A26" s="161" t="s">
        <v>45</v>
      </c>
      <c r="B26" s="268" t="s">
        <v>46</v>
      </c>
      <c r="C26" s="269"/>
      <c r="D26" s="270"/>
      <c r="E26" s="45"/>
      <c r="F26" s="45"/>
      <c r="G26" s="45"/>
      <c r="H26" s="45"/>
      <c r="I26" s="45"/>
      <c r="J26" s="45"/>
      <c r="K26" s="44"/>
      <c r="L26" s="44"/>
      <c r="M26" s="44"/>
      <c r="N26" s="43" t="e">
        <f>+COUNTIF('[1]03'!B294:$B$345,'3716-294'!B26)</f>
        <v>#VALUE!</v>
      </c>
      <c r="O26" s="5" t="e">
        <f>+SUMIF('[2]C8 (BS)'!$C:$C,B26,'[2]C8 (BS)'!$E:$E)</f>
        <v>#VALUE!</v>
      </c>
      <c r="P26" s="5" t="e">
        <f>+SUMIF([2]C9!$C:$C,B26,[2]C9!$E:$E)</f>
        <v>#VALUE!</v>
      </c>
      <c r="Q26" s="5" t="e">
        <f>+SUMIF([2]TD9!$B:$B,B26,[2]TD9!$E:$E)</f>
        <v>#VALUE!</v>
      </c>
    </row>
    <row r="27" spans="1:18" s="5" customFormat="1" ht="18.75" customHeight="1" x14ac:dyDescent="0.25">
      <c r="A27" s="36"/>
      <c r="B27" s="33" t="s">
        <v>47</v>
      </c>
      <c r="C27" s="36"/>
      <c r="D27" s="36"/>
      <c r="E27" s="46">
        <f>+E26+E25+E19</f>
        <v>24600000</v>
      </c>
      <c r="F27" s="46"/>
      <c r="G27" s="46"/>
      <c r="H27" s="46"/>
      <c r="I27" s="46"/>
      <c r="J27" s="46">
        <f>+J26+J25+J19</f>
        <v>24600000</v>
      </c>
      <c r="K27" s="46"/>
      <c r="L27" s="46"/>
      <c r="M27" s="46"/>
      <c r="N27" s="47"/>
      <c r="O27" s="48" t="e">
        <f>+SUM(O20:O26)</f>
        <v>#VALUE!</v>
      </c>
      <c r="P27" s="48" t="e">
        <f>+SUM(P20:P26)</f>
        <v>#VALUE!</v>
      </c>
      <c r="Q27" s="48" t="e">
        <f>+SUM(Q20:Q26)</f>
        <v>#VALUE!</v>
      </c>
      <c r="R27" s="49" t="e">
        <f>+O27+P27+Q27</f>
        <v>#VALUE!</v>
      </c>
    </row>
    <row r="28" spans="1:18" s="5" customFormat="1" ht="20.25" customHeight="1" x14ac:dyDescent="0.25">
      <c r="A28" s="282" t="str">
        <f>"Số tiền bằng chữ: "&amp;SUBSTITUTE([3]!VND(E27),",","")&amp;" đồng."</f>
        <v>Số tiền bằng chữ: Hai mươi bốn triệu sáu trăm ngàn đồng.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165"/>
      <c r="O28" s="5">
        <f>+'[2]C8 (BS)'!$E$171</f>
        <v>83000000</v>
      </c>
      <c r="P28" s="5">
        <f>+[2]C9!$E$333</f>
        <v>340125000</v>
      </c>
      <c r="Q28" s="5">
        <f>+[2]TD9!$E$331</f>
        <v>2174976955</v>
      </c>
    </row>
    <row r="29" spans="1:18" s="5" customFormat="1" ht="20.25" customHeight="1" x14ac:dyDescent="0.25">
      <c r="A29" s="283" t="s">
        <v>48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160"/>
      <c r="O29" s="5" t="e">
        <f>+O27-O28</f>
        <v>#VALUE!</v>
      </c>
      <c r="P29" s="5" t="e">
        <f>+P27-P28</f>
        <v>#VALUE!</v>
      </c>
      <c r="Q29" s="5" t="e">
        <f>+Q27-Q28</f>
        <v>#VALUE!</v>
      </c>
    </row>
    <row r="30" spans="1:18" s="5" customFormat="1" ht="20.25" customHeight="1" x14ac:dyDescent="0.25">
      <c r="A30" s="275" t="s">
        <v>114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162"/>
      <c r="O30" s="5">
        <f>+E27-'[1]08'!E18</f>
        <v>-1212496641</v>
      </c>
    </row>
    <row r="31" spans="1:18" s="5" customFormat="1" x14ac:dyDescent="0.25">
      <c r="A31" s="52"/>
      <c r="B31" s="6"/>
      <c r="C31" s="6"/>
      <c r="D31" s="6"/>
      <c r="E31" s="6"/>
      <c r="F31" s="6"/>
      <c r="G31" s="53"/>
      <c r="H31" s="53"/>
      <c r="I31" s="167"/>
      <c r="J31" s="168" t="s">
        <v>102</v>
      </c>
      <c r="K31" s="53"/>
      <c r="L31" s="53"/>
      <c r="M31" s="53"/>
      <c r="N31" s="53"/>
      <c r="O31" s="55"/>
      <c r="P31" s="55"/>
    </row>
    <row r="32" spans="1:18" s="5" customFormat="1" ht="15.75" customHeight="1" x14ac:dyDescent="0.25">
      <c r="A32" s="267" t="s">
        <v>49</v>
      </c>
      <c r="B32" s="267"/>
      <c r="C32" s="267"/>
      <c r="D32" s="3"/>
      <c r="E32" s="156" t="s">
        <v>50</v>
      </c>
      <c r="F32" s="3"/>
      <c r="G32" s="3"/>
      <c r="H32" s="156"/>
      <c r="I32" s="163"/>
      <c r="J32" s="156" t="s">
        <v>88</v>
      </c>
      <c r="K32" s="15"/>
      <c r="L32" s="15"/>
      <c r="M32" s="15"/>
      <c r="N32" s="15"/>
      <c r="O32" s="56"/>
      <c r="P32" s="56"/>
    </row>
    <row r="33" spans="1:18" s="5" customFormat="1" ht="13.5" customHeight="1" x14ac:dyDescent="0.25">
      <c r="A33" s="2"/>
      <c r="B33" s="6"/>
      <c r="C33" s="6"/>
      <c r="D33" s="6"/>
      <c r="E33" s="170"/>
      <c r="F33" s="6"/>
      <c r="G33" s="6"/>
      <c r="H33" s="6"/>
      <c r="I33" s="6"/>
      <c r="J33" s="156"/>
      <c r="K33" s="6"/>
      <c r="L33" s="6"/>
      <c r="M33" s="6"/>
      <c r="N33" s="6"/>
    </row>
    <row r="34" spans="1:18" s="5" customFormat="1" ht="17.25" customHeight="1" x14ac:dyDescent="0.25">
      <c r="A34" s="6"/>
      <c r="B34" s="6"/>
      <c r="C34" s="6"/>
      <c r="D34" s="6"/>
      <c r="E34" s="170"/>
      <c r="F34" s="6"/>
      <c r="G34" s="6"/>
      <c r="H34" s="6"/>
      <c r="I34" s="6"/>
      <c r="J34" s="156"/>
      <c r="K34" s="6"/>
      <c r="L34" s="6"/>
      <c r="M34" s="6"/>
      <c r="N34" s="6"/>
    </row>
    <row r="35" spans="1:18" x14ac:dyDescent="0.25">
      <c r="E35" s="170"/>
      <c r="J35" s="156"/>
    </row>
    <row r="36" spans="1:18" ht="12" customHeight="1" x14ac:dyDescent="0.25">
      <c r="C36" s="9"/>
      <c r="D36" s="9"/>
      <c r="E36" s="27"/>
      <c r="J36" s="156"/>
    </row>
    <row r="37" spans="1:18" x14ac:dyDescent="0.25">
      <c r="A37" s="265" t="s">
        <v>53</v>
      </c>
      <c r="B37" s="265"/>
      <c r="C37" s="265"/>
      <c r="D37" s="32"/>
      <c r="E37" s="166" t="s">
        <v>54</v>
      </c>
      <c r="F37" s="169"/>
      <c r="G37" s="169"/>
      <c r="H37" s="166"/>
      <c r="I37" s="166"/>
      <c r="J37" s="156" t="s">
        <v>55</v>
      </c>
      <c r="K37" s="32"/>
      <c r="L37" s="32"/>
      <c r="M37" s="32"/>
      <c r="N37" s="32"/>
      <c r="O37" s="58"/>
      <c r="P37" s="58"/>
    </row>
    <row r="38" spans="1:18" ht="4.5" customHeight="1" x14ac:dyDescent="0.25"/>
    <row r="39" spans="1:18" ht="15" customHeight="1" x14ac:dyDescent="0.25">
      <c r="A39" s="265" t="s">
        <v>56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166"/>
      <c r="O39" s="58"/>
      <c r="P39" s="58"/>
    </row>
    <row r="40" spans="1:18" ht="15" customHeight="1" x14ac:dyDescent="0.25">
      <c r="A40" s="166"/>
      <c r="B40" s="166"/>
      <c r="C40" s="166"/>
      <c r="D40" s="166"/>
      <c r="E40" s="166"/>
      <c r="F40" s="166"/>
      <c r="G40" s="166"/>
      <c r="H40" s="166"/>
      <c r="I40" s="166"/>
      <c r="J40" s="167" t="s">
        <v>67</v>
      </c>
      <c r="K40" s="166"/>
      <c r="L40" s="166"/>
      <c r="M40" s="166"/>
      <c r="N40" s="166"/>
      <c r="O40" s="58"/>
      <c r="P40" s="58"/>
    </row>
    <row r="41" spans="1:18" x14ac:dyDescent="0.25">
      <c r="A41" s="267" t="s">
        <v>57</v>
      </c>
      <c r="B41" s="267"/>
      <c r="C41" s="267"/>
      <c r="D41" s="267"/>
      <c r="E41" s="267"/>
      <c r="H41" s="15"/>
      <c r="I41" s="163"/>
      <c r="J41" s="163" t="s">
        <v>78</v>
      </c>
      <c r="K41" s="15"/>
      <c r="L41" s="15"/>
      <c r="M41" s="15"/>
      <c r="N41" s="15"/>
      <c r="O41" s="56"/>
      <c r="P41" s="56"/>
      <c r="R41" s="32"/>
    </row>
    <row r="42" spans="1:18" x14ac:dyDescent="0.25">
      <c r="A42" s="266" t="s">
        <v>59</v>
      </c>
      <c r="B42" s="266"/>
      <c r="C42" s="266"/>
      <c r="D42" s="266"/>
      <c r="E42" s="266"/>
      <c r="I42" s="167"/>
      <c r="J42" s="163" t="s">
        <v>79</v>
      </c>
      <c r="K42" s="53"/>
      <c r="L42" s="53"/>
      <c r="M42" s="53"/>
      <c r="N42" s="53"/>
      <c r="O42" s="55"/>
      <c r="P42" s="55"/>
    </row>
    <row r="43" spans="1:18" ht="15" customHeight="1" x14ac:dyDescent="0.25">
      <c r="A43" s="266"/>
      <c r="B43" s="266"/>
      <c r="C43" s="266"/>
      <c r="D43" s="266"/>
      <c r="E43" s="266"/>
      <c r="I43" s="167"/>
      <c r="J43" s="167" t="s">
        <v>60</v>
      </c>
      <c r="K43" s="53"/>
      <c r="L43" s="53"/>
      <c r="M43" s="53"/>
      <c r="N43" s="53"/>
      <c r="O43" s="55"/>
      <c r="P43" s="55"/>
    </row>
    <row r="44" spans="1:18" x14ac:dyDescent="0.25">
      <c r="I44" s="266"/>
      <c r="J44" s="266"/>
      <c r="K44" s="266"/>
      <c r="L44" s="266"/>
      <c r="M44" s="266"/>
      <c r="N44" s="167"/>
    </row>
    <row r="45" spans="1:18" ht="16.899999999999999" hidden="1" customHeight="1" x14ac:dyDescent="0.25">
      <c r="A45" s="267" t="s">
        <v>57</v>
      </c>
      <c r="B45" s="267"/>
      <c r="C45" s="267"/>
      <c r="D45" s="267"/>
      <c r="E45" s="267"/>
      <c r="I45" s="267"/>
      <c r="J45" s="267"/>
      <c r="K45" s="267"/>
      <c r="L45" s="267"/>
      <c r="M45" s="267"/>
      <c r="N45" s="163"/>
    </row>
    <row r="46" spans="1:18" x14ac:dyDescent="0.25">
      <c r="A46" s="266"/>
      <c r="B46" s="266"/>
      <c r="C46" s="266"/>
      <c r="D46" s="266"/>
      <c r="E46" s="266"/>
      <c r="I46" s="266"/>
      <c r="J46" s="266"/>
      <c r="K46" s="266"/>
      <c r="L46" s="266"/>
      <c r="M46" s="266"/>
      <c r="N46" s="167"/>
    </row>
    <row r="48" spans="1:18" s="59" customForma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5"/>
      <c r="P48" s="5"/>
      <c r="Q48" s="5"/>
    </row>
  </sheetData>
  <autoFilter ref="A17:R27" xr:uid="{00000000-0009-0000-0000-000000000000}"/>
  <mergeCells count="41">
    <mergeCell ref="A46:E46"/>
    <mergeCell ref="I46:M46"/>
    <mergeCell ref="J14:J16"/>
    <mergeCell ref="A39:M39"/>
    <mergeCell ref="A41:E41"/>
    <mergeCell ref="A42:E42"/>
    <mergeCell ref="A43:E43"/>
    <mergeCell ref="I44:M44"/>
    <mergeCell ref="A45:E45"/>
    <mergeCell ref="I45:M45"/>
    <mergeCell ref="A28:M28"/>
    <mergeCell ref="A29:M29"/>
    <mergeCell ref="A30:M30"/>
    <mergeCell ref="A32:C32"/>
    <mergeCell ref="A37:C37"/>
    <mergeCell ref="L14:L16"/>
    <mergeCell ref="B18:D18"/>
    <mergeCell ref="B19:D19"/>
    <mergeCell ref="B25:D25"/>
    <mergeCell ref="B26:D26"/>
    <mergeCell ref="F14:F16"/>
    <mergeCell ref="G14:G16"/>
    <mergeCell ref="H14:H16"/>
    <mergeCell ref="I14:I16"/>
    <mergeCell ref="K14:K16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9:M9"/>
    <mergeCell ref="I1:M1"/>
    <mergeCell ref="I2:M3"/>
    <mergeCell ref="A5:M5"/>
    <mergeCell ref="A6:M6"/>
    <mergeCell ref="A8:M8"/>
  </mergeCells>
  <printOptions horizontalCentered="1"/>
  <pageMargins left="0" right="0" top="0.39370078740157483" bottom="0.39370078740157483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2E25B-EE6F-44D8-A1A1-ECD41F336624}">
  <dimension ref="A1:R48"/>
  <sheetViews>
    <sheetView topLeftCell="A11" zoomScaleNormal="100" workbookViewId="0">
      <selection activeCell="G22" sqref="G22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21.2851562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176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182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182"/>
    </row>
    <row r="4" spans="1:17" ht="5.25" customHeight="1" x14ac:dyDescent="0.25">
      <c r="A4" s="173"/>
      <c r="C4" s="11"/>
    </row>
    <row r="5" spans="1:17" ht="20.25" customHeight="1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173"/>
    </row>
    <row r="6" spans="1:17" s="14" customFormat="1" ht="21.75" customHeight="1" x14ac:dyDescent="0.25">
      <c r="A6" s="299" t="s">
        <v>132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183"/>
      <c r="O6" s="13"/>
      <c r="P6" s="13"/>
      <c r="Q6" s="13"/>
    </row>
    <row r="7" spans="1:17" ht="21.75" customHeight="1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ht="21.75" customHeight="1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181"/>
    </row>
    <row r="9" spans="1:17" ht="21.75" customHeight="1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181"/>
    </row>
    <row r="10" spans="1:17" ht="21.75" customHeight="1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180"/>
    </row>
    <row r="11" spans="1:17" ht="21.75" customHeight="1" x14ac:dyDescent="0.25">
      <c r="A11" s="283" t="s">
        <v>119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179"/>
    </row>
    <row r="12" spans="1:17" x14ac:dyDescent="0.25">
      <c r="M12" s="21" t="s">
        <v>9</v>
      </c>
      <c r="N12" s="22"/>
    </row>
    <row r="13" spans="1:17" ht="24.7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176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118</v>
      </c>
      <c r="K14" s="272" t="s">
        <v>23</v>
      </c>
      <c r="L14" s="272" t="s">
        <v>131</v>
      </c>
      <c r="M14" s="273"/>
      <c r="N14" s="176"/>
    </row>
    <row r="15" spans="1:17" ht="108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176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176"/>
    </row>
    <row r="17" spans="1:18" ht="21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177">
        <v>7</v>
      </c>
      <c r="I17" s="25">
        <v>8</v>
      </c>
      <c r="J17" s="177">
        <v>9</v>
      </c>
      <c r="K17" s="25">
        <v>10</v>
      </c>
      <c r="L17" s="25">
        <v>11</v>
      </c>
      <c r="M17" s="25">
        <v>12</v>
      </c>
      <c r="N17" s="27"/>
    </row>
    <row r="18" spans="1:18" s="32" customFormat="1" ht="24" customHeight="1" x14ac:dyDescent="0.25">
      <c r="A18" s="174"/>
      <c r="B18" s="268" t="s">
        <v>13</v>
      </c>
      <c r="C18" s="269"/>
      <c r="D18" s="270"/>
      <c r="E18" s="28">
        <f>+E19+E25+E26</f>
        <v>5460000</v>
      </c>
      <c r="F18" s="28"/>
      <c r="G18" s="28"/>
      <c r="H18" s="28"/>
      <c r="I18" s="28"/>
      <c r="J18" s="28">
        <f>+J19+J25+J26</f>
        <v>5460000</v>
      </c>
      <c r="K18" s="29"/>
      <c r="L18" s="29"/>
      <c r="M18" s="29"/>
      <c r="N18" s="30"/>
      <c r="O18" s="5"/>
      <c r="P18" s="5"/>
      <c r="Q18" s="31"/>
    </row>
    <row r="19" spans="1:18" ht="25.5" customHeight="1" x14ac:dyDescent="0.25">
      <c r="A19" s="33" t="s">
        <v>27</v>
      </c>
      <c r="B19" s="279" t="s">
        <v>28</v>
      </c>
      <c r="C19" s="280"/>
      <c r="D19" s="281"/>
      <c r="E19" s="34">
        <f>+SUM(E20:E24)</f>
        <v>5460000</v>
      </c>
      <c r="F19" s="34"/>
      <c r="G19" s="34"/>
      <c r="H19" s="34"/>
      <c r="I19" s="34"/>
      <c r="J19" s="34">
        <f>+SUM(J20:J24)</f>
        <v>5460000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8" ht="28.5" customHeight="1" x14ac:dyDescent="0.25">
      <c r="A20" s="36">
        <f>IF(B20="","",COUNTA($B$20:B20))</f>
        <v>1</v>
      </c>
      <c r="B20" s="37" t="s">
        <v>120</v>
      </c>
      <c r="C20" s="38" t="s">
        <v>121</v>
      </c>
      <c r="D20" s="39" t="s">
        <v>34</v>
      </c>
      <c r="E20" s="40">
        <f t="shared" ref="E20:E24" si="0">SUM(F20:L20)</f>
        <v>1020000</v>
      </c>
      <c r="F20" s="40"/>
      <c r="G20" s="41"/>
      <c r="H20" s="40"/>
      <c r="I20" s="41"/>
      <c r="J20" s="40">
        <v>1020000</v>
      </c>
      <c r="K20" s="40"/>
      <c r="L20" s="40"/>
      <c r="M20" s="42"/>
      <c r="N20" s="43"/>
    </row>
    <row r="21" spans="1:18" ht="28.5" customHeight="1" x14ac:dyDescent="0.25">
      <c r="A21" s="36">
        <f>IF(B21="","",COUNTA($B$20:B21))</f>
        <v>2</v>
      </c>
      <c r="B21" s="37" t="s">
        <v>122</v>
      </c>
      <c r="C21" s="38" t="s">
        <v>123</v>
      </c>
      <c r="D21" s="39" t="s">
        <v>34</v>
      </c>
      <c r="E21" s="40">
        <f t="shared" si="0"/>
        <v>1620000</v>
      </c>
      <c r="F21" s="40"/>
      <c r="G21" s="41"/>
      <c r="H21" s="40"/>
      <c r="I21" s="41"/>
      <c r="J21" s="40">
        <v>1620000</v>
      </c>
      <c r="K21" s="40"/>
      <c r="L21" s="40"/>
      <c r="M21" s="42"/>
      <c r="N21" s="43"/>
    </row>
    <row r="22" spans="1:18" ht="28.5" customHeight="1" x14ac:dyDescent="0.25">
      <c r="A22" s="36">
        <f>IF(B22="","",COUNTA($B$20:B22))</f>
        <v>3</v>
      </c>
      <c r="B22" s="37" t="s">
        <v>124</v>
      </c>
      <c r="C22" s="38" t="s">
        <v>125</v>
      </c>
      <c r="D22" s="39" t="s">
        <v>34</v>
      </c>
      <c r="E22" s="40">
        <f t="shared" si="0"/>
        <v>840000</v>
      </c>
      <c r="F22" s="40"/>
      <c r="G22" s="41"/>
      <c r="H22" s="40"/>
      <c r="I22" s="41"/>
      <c r="J22" s="40">
        <v>840000</v>
      </c>
      <c r="K22" s="40"/>
      <c r="L22" s="40"/>
      <c r="M22" s="42"/>
      <c r="N22" s="43"/>
    </row>
    <row r="23" spans="1:18" ht="28.5" customHeight="1" x14ac:dyDescent="0.25">
      <c r="A23" s="36">
        <f>IF(B23="","",COUNTA($B$20:B23))</f>
        <v>4</v>
      </c>
      <c r="B23" s="37" t="s">
        <v>126</v>
      </c>
      <c r="C23" s="38" t="s">
        <v>127</v>
      </c>
      <c r="D23" s="39" t="s">
        <v>34</v>
      </c>
      <c r="E23" s="40">
        <f t="shared" si="0"/>
        <v>960000</v>
      </c>
      <c r="F23" s="40"/>
      <c r="G23" s="41"/>
      <c r="H23" s="40"/>
      <c r="I23" s="41"/>
      <c r="J23" s="40">
        <v>960000</v>
      </c>
      <c r="K23" s="40"/>
      <c r="L23" s="40"/>
      <c r="M23" s="42"/>
      <c r="N23" s="43"/>
    </row>
    <row r="24" spans="1:18" ht="28.5" customHeight="1" x14ac:dyDescent="0.25">
      <c r="A24" s="36">
        <f>IF(B24="","",COUNTA($B$20:B24))</f>
        <v>5</v>
      </c>
      <c r="B24" s="37" t="s">
        <v>128</v>
      </c>
      <c r="C24" s="38" t="s">
        <v>129</v>
      </c>
      <c r="D24" s="39" t="s">
        <v>34</v>
      </c>
      <c r="E24" s="40">
        <f t="shared" si="0"/>
        <v>1020000</v>
      </c>
      <c r="F24" s="40"/>
      <c r="G24" s="41"/>
      <c r="H24" s="40"/>
      <c r="I24" s="41"/>
      <c r="J24" s="40">
        <v>1020000</v>
      </c>
      <c r="K24" s="40"/>
      <c r="L24" s="40"/>
      <c r="M24" s="42"/>
      <c r="N24" s="43" t="e">
        <f>+COUNTIF('[1]03'!B23:$B$345,'3716-299'!B24)</f>
        <v>#VALUE!</v>
      </c>
      <c r="O24" s="5" t="e">
        <f>+SUMIF('[2]C8 (BS)'!$C:$C,B24,'[2]C8 (BS)'!$E:$E)</f>
        <v>#VALUE!</v>
      </c>
      <c r="P24" s="5" t="e">
        <f>+SUMIF([2]C9!$C:$C,B24,[2]C9!$E:$E)</f>
        <v>#VALUE!</v>
      </c>
      <c r="Q24" s="5" t="e">
        <f>+SUMIF([2]TD9!$B:$B,B24,[2]TD9!$E:$E)</f>
        <v>#VALUE!</v>
      </c>
    </row>
    <row r="25" spans="1:18" ht="28.5" customHeight="1" x14ac:dyDescent="0.25">
      <c r="A25" s="174" t="s">
        <v>43</v>
      </c>
      <c r="B25" s="268" t="s">
        <v>44</v>
      </c>
      <c r="C25" s="269"/>
      <c r="D25" s="270"/>
      <c r="E25" s="44"/>
      <c r="F25" s="44"/>
      <c r="G25" s="44"/>
      <c r="H25" s="44"/>
      <c r="I25" s="44"/>
      <c r="J25" s="44"/>
      <c r="K25" s="44"/>
      <c r="L25" s="44"/>
      <c r="M25" s="44"/>
      <c r="N25" s="43" t="e">
        <f>+COUNTIF('[1]03'!B283:$B$345,'3716-299'!B25)</f>
        <v>#VALUE!</v>
      </c>
      <c r="O25" s="5" t="e">
        <f>+SUMIF('[2]C8 (BS)'!$C:$C,B25,'[2]C8 (BS)'!$E:$E)</f>
        <v>#VALUE!</v>
      </c>
      <c r="P25" s="5" t="e">
        <f>+SUMIF([2]C9!$C:$C,B25,[2]C9!$E:$E)</f>
        <v>#VALUE!</v>
      </c>
      <c r="Q25" s="5" t="e">
        <f>+SUMIF([2]TD9!$B:$B,B25,[2]TD9!$E:$E)</f>
        <v>#VALUE!</v>
      </c>
    </row>
    <row r="26" spans="1:18" ht="28.5" customHeight="1" x14ac:dyDescent="0.25">
      <c r="A26" s="174" t="s">
        <v>45</v>
      </c>
      <c r="B26" s="268" t="s">
        <v>46</v>
      </c>
      <c r="C26" s="269"/>
      <c r="D26" s="270"/>
      <c r="E26" s="45"/>
      <c r="F26" s="45"/>
      <c r="G26" s="45"/>
      <c r="H26" s="45"/>
      <c r="I26" s="45"/>
      <c r="J26" s="45"/>
      <c r="K26" s="44"/>
      <c r="L26" s="44"/>
      <c r="M26" s="44"/>
      <c r="N26" s="43" t="e">
        <f>+COUNTIF('[1]03'!B294:$B$345,'3716-299'!B26)</f>
        <v>#VALUE!</v>
      </c>
      <c r="O26" s="5" t="e">
        <f>+SUMIF('[2]C8 (BS)'!$C:$C,B26,'[2]C8 (BS)'!$E:$E)</f>
        <v>#VALUE!</v>
      </c>
      <c r="P26" s="5" t="e">
        <f>+SUMIF([2]C9!$C:$C,B26,[2]C9!$E:$E)</f>
        <v>#VALUE!</v>
      </c>
      <c r="Q26" s="5" t="e">
        <f>+SUMIF([2]TD9!$B:$B,B26,[2]TD9!$E:$E)</f>
        <v>#VALUE!</v>
      </c>
    </row>
    <row r="27" spans="1:18" s="5" customFormat="1" ht="18.75" customHeight="1" x14ac:dyDescent="0.25">
      <c r="A27" s="36"/>
      <c r="B27" s="33" t="s">
        <v>47</v>
      </c>
      <c r="C27" s="36"/>
      <c r="D27" s="36"/>
      <c r="E27" s="46">
        <f>+E26+E25+E19</f>
        <v>5460000</v>
      </c>
      <c r="F27" s="46"/>
      <c r="G27" s="46"/>
      <c r="H27" s="46"/>
      <c r="I27" s="46"/>
      <c r="J27" s="46">
        <f>+J26+J25+J19</f>
        <v>5460000</v>
      </c>
      <c r="K27" s="46"/>
      <c r="L27" s="46"/>
      <c r="M27" s="46"/>
      <c r="N27" s="47"/>
      <c r="O27" s="48" t="e">
        <f>+SUM(O20:O26)</f>
        <v>#VALUE!</v>
      </c>
      <c r="P27" s="48" t="e">
        <f>+SUM(P20:P26)</f>
        <v>#VALUE!</v>
      </c>
      <c r="Q27" s="48" t="e">
        <f>+SUM(Q20:Q26)</f>
        <v>#VALUE!</v>
      </c>
      <c r="R27" s="49" t="e">
        <f>+O27+P27+Q27</f>
        <v>#VALUE!</v>
      </c>
    </row>
    <row r="28" spans="1:18" s="5" customFormat="1" ht="20.25" customHeight="1" x14ac:dyDescent="0.25">
      <c r="A28" s="282" t="str">
        <f>"Số tiền bằng chữ: "&amp;SUBSTITUTE([3]!VND(E27),",","")&amp;" đồng."</f>
        <v>Số tiền bằng chữ: Năm triệu bốn trăm sáu mươi ngàn đồng.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178"/>
      <c r="O28" s="5">
        <f>+'[2]C8 (BS)'!$E$171</f>
        <v>83000000</v>
      </c>
      <c r="P28" s="5">
        <f>+[2]C9!$E$333</f>
        <v>340125000</v>
      </c>
      <c r="Q28" s="5">
        <f>+[2]TD9!$E$331</f>
        <v>2174976955</v>
      </c>
    </row>
    <row r="29" spans="1:18" s="5" customFormat="1" ht="20.25" customHeight="1" x14ac:dyDescent="0.25">
      <c r="A29" s="283" t="s">
        <v>48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179"/>
      <c r="O29" s="5" t="e">
        <f>+O27-O28</f>
        <v>#VALUE!</v>
      </c>
      <c r="P29" s="5" t="e">
        <f>+P27-P28</f>
        <v>#VALUE!</v>
      </c>
      <c r="Q29" s="5" t="e">
        <f>+Q27-Q28</f>
        <v>#VALUE!</v>
      </c>
    </row>
    <row r="30" spans="1:18" s="5" customFormat="1" ht="20.25" customHeight="1" x14ac:dyDescent="0.25">
      <c r="A30" s="275" t="s">
        <v>130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175"/>
      <c r="O30" s="5">
        <f>+E27-'[1]08'!E18</f>
        <v>-1231636641</v>
      </c>
    </row>
    <row r="31" spans="1:18" s="5" customFormat="1" x14ac:dyDescent="0.25">
      <c r="A31" s="52"/>
      <c r="B31" s="6"/>
      <c r="C31" s="6"/>
      <c r="D31" s="6"/>
      <c r="E31" s="6"/>
      <c r="F31" s="6"/>
      <c r="G31" s="53"/>
      <c r="H31" s="53"/>
      <c r="I31" s="172"/>
      <c r="J31" s="168" t="s">
        <v>102</v>
      </c>
      <c r="K31" s="53"/>
      <c r="L31" s="53"/>
      <c r="M31" s="53"/>
      <c r="N31" s="53"/>
      <c r="O31" s="55"/>
      <c r="P31" s="55"/>
    </row>
    <row r="32" spans="1:18" s="5" customFormat="1" ht="15.75" customHeight="1" x14ac:dyDescent="0.25">
      <c r="A32" s="267" t="s">
        <v>49</v>
      </c>
      <c r="B32" s="267"/>
      <c r="C32" s="267"/>
      <c r="D32" s="3"/>
      <c r="E32" s="176" t="s">
        <v>50</v>
      </c>
      <c r="F32" s="3"/>
      <c r="G32" s="3"/>
      <c r="H32" s="176"/>
      <c r="I32" s="173"/>
      <c r="J32" s="176" t="s">
        <v>88</v>
      </c>
      <c r="K32" s="15"/>
      <c r="L32" s="15"/>
      <c r="M32" s="15"/>
      <c r="N32" s="15"/>
      <c r="O32" s="56"/>
      <c r="P32" s="56"/>
    </row>
    <row r="33" spans="1:18" s="5" customFormat="1" ht="13.5" customHeight="1" x14ac:dyDescent="0.25">
      <c r="A33" s="2"/>
      <c r="B33" s="6"/>
      <c r="C33" s="6"/>
      <c r="D33" s="6"/>
      <c r="E33" s="170"/>
      <c r="F33" s="6"/>
      <c r="G33" s="6"/>
      <c r="H33" s="6"/>
      <c r="I33" s="6"/>
      <c r="J33" s="176"/>
      <c r="K33" s="6"/>
      <c r="L33" s="6"/>
      <c r="M33" s="6"/>
      <c r="N33" s="6"/>
    </row>
    <row r="34" spans="1:18" s="5" customFormat="1" ht="17.25" customHeight="1" x14ac:dyDescent="0.25">
      <c r="A34" s="6"/>
      <c r="B34" s="6"/>
      <c r="C34" s="6"/>
      <c r="D34" s="6"/>
      <c r="E34" s="170"/>
      <c r="F34" s="6"/>
      <c r="G34" s="6"/>
      <c r="H34" s="6"/>
      <c r="I34" s="6"/>
      <c r="J34" s="176"/>
      <c r="K34" s="6"/>
      <c r="L34" s="6"/>
      <c r="M34" s="6"/>
      <c r="N34" s="6"/>
    </row>
    <row r="35" spans="1:18" x14ac:dyDescent="0.25">
      <c r="E35" s="170"/>
      <c r="J35" s="176"/>
    </row>
    <row r="36" spans="1:18" ht="12" customHeight="1" x14ac:dyDescent="0.25">
      <c r="C36" s="9"/>
      <c r="D36" s="9"/>
      <c r="E36" s="27"/>
      <c r="J36" s="176"/>
    </row>
    <row r="37" spans="1:18" x14ac:dyDescent="0.25">
      <c r="A37" s="265" t="s">
        <v>53</v>
      </c>
      <c r="B37" s="265"/>
      <c r="C37" s="265"/>
      <c r="D37" s="32"/>
      <c r="E37" s="171" t="s">
        <v>54</v>
      </c>
      <c r="F37" s="169"/>
      <c r="G37" s="169"/>
      <c r="H37" s="171"/>
      <c r="I37" s="171"/>
      <c r="J37" s="176" t="s">
        <v>55</v>
      </c>
      <c r="K37" s="32"/>
      <c r="L37" s="32"/>
      <c r="M37" s="32"/>
      <c r="N37" s="32"/>
      <c r="O37" s="58"/>
      <c r="P37" s="58"/>
    </row>
    <row r="38" spans="1:18" ht="4.5" customHeight="1" x14ac:dyDescent="0.25"/>
    <row r="39" spans="1:18" ht="15" customHeight="1" x14ac:dyDescent="0.25">
      <c r="A39" s="265" t="s">
        <v>56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171"/>
      <c r="O39" s="58"/>
      <c r="P39" s="58"/>
    </row>
    <row r="40" spans="1:18" ht="15" customHeight="1" x14ac:dyDescent="0.25">
      <c r="A40" s="171"/>
      <c r="B40" s="171"/>
      <c r="C40" s="171"/>
      <c r="D40" s="171"/>
      <c r="E40" s="171"/>
      <c r="F40" s="171"/>
      <c r="G40" s="171"/>
      <c r="H40" s="171"/>
      <c r="I40" s="171"/>
      <c r="J40" s="172" t="s">
        <v>67</v>
      </c>
      <c r="K40" s="171"/>
      <c r="L40" s="171"/>
      <c r="M40" s="171"/>
      <c r="N40" s="171"/>
      <c r="O40" s="58"/>
      <c r="P40" s="58"/>
    </row>
    <row r="41" spans="1:18" x14ac:dyDescent="0.25">
      <c r="A41" s="267" t="s">
        <v>57</v>
      </c>
      <c r="B41" s="267"/>
      <c r="C41" s="267"/>
      <c r="D41" s="267"/>
      <c r="E41" s="267"/>
      <c r="H41" s="15"/>
      <c r="I41" s="173"/>
      <c r="J41" s="173" t="s">
        <v>78</v>
      </c>
      <c r="K41" s="15"/>
      <c r="L41" s="15"/>
      <c r="M41" s="15"/>
      <c r="N41" s="15"/>
      <c r="O41" s="56"/>
      <c r="P41" s="56"/>
      <c r="R41" s="32"/>
    </row>
    <row r="42" spans="1:18" x14ac:dyDescent="0.25">
      <c r="A42" s="266" t="s">
        <v>59</v>
      </c>
      <c r="B42" s="266"/>
      <c r="C42" s="266"/>
      <c r="D42" s="266"/>
      <c r="E42" s="266"/>
      <c r="I42" s="172"/>
      <c r="J42" s="173" t="s">
        <v>79</v>
      </c>
      <c r="K42" s="53"/>
      <c r="L42" s="53"/>
      <c r="M42" s="53"/>
      <c r="N42" s="53"/>
      <c r="O42" s="55"/>
      <c r="P42" s="55"/>
    </row>
    <row r="43" spans="1:18" ht="15" customHeight="1" x14ac:dyDescent="0.25">
      <c r="A43" s="266"/>
      <c r="B43" s="266"/>
      <c r="C43" s="266"/>
      <c r="D43" s="266"/>
      <c r="E43" s="266"/>
      <c r="I43" s="172"/>
      <c r="J43" s="172" t="s">
        <v>60</v>
      </c>
      <c r="K43" s="53"/>
      <c r="L43" s="53"/>
      <c r="M43" s="53"/>
      <c r="N43" s="53"/>
      <c r="O43" s="55"/>
      <c r="P43" s="55"/>
    </row>
    <row r="44" spans="1:18" x14ac:dyDescent="0.25">
      <c r="I44" s="266"/>
      <c r="J44" s="266"/>
      <c r="K44" s="266"/>
      <c r="L44" s="266"/>
      <c r="M44" s="266"/>
      <c r="N44" s="172"/>
    </row>
    <row r="45" spans="1:18" ht="16.899999999999999" hidden="1" customHeight="1" x14ac:dyDescent="0.25">
      <c r="A45" s="267" t="s">
        <v>57</v>
      </c>
      <c r="B45" s="267"/>
      <c r="C45" s="267"/>
      <c r="D45" s="267"/>
      <c r="E45" s="267"/>
      <c r="I45" s="267"/>
      <c r="J45" s="267"/>
      <c r="K45" s="267"/>
      <c r="L45" s="267"/>
      <c r="M45" s="267"/>
      <c r="N45" s="173"/>
    </row>
    <row r="46" spans="1:18" x14ac:dyDescent="0.25">
      <c r="A46" s="266"/>
      <c r="B46" s="266"/>
      <c r="C46" s="266"/>
      <c r="D46" s="266"/>
      <c r="E46" s="266"/>
      <c r="I46" s="266"/>
      <c r="J46" s="266"/>
      <c r="K46" s="266"/>
      <c r="L46" s="266"/>
      <c r="M46" s="266"/>
      <c r="N46" s="172"/>
    </row>
    <row r="48" spans="1:18" s="59" customForma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5"/>
      <c r="P48" s="5"/>
      <c r="Q48" s="5"/>
    </row>
  </sheetData>
  <autoFilter ref="A17:R27" xr:uid="{00000000-0009-0000-0000-000000000000}"/>
  <mergeCells count="41">
    <mergeCell ref="A9:M9"/>
    <mergeCell ref="I1:M1"/>
    <mergeCell ref="I2:M3"/>
    <mergeCell ref="A5:M5"/>
    <mergeCell ref="A6:M6"/>
    <mergeCell ref="A8:M8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28:M28"/>
    <mergeCell ref="F14:F16"/>
    <mergeCell ref="G14:G16"/>
    <mergeCell ref="H14:H16"/>
    <mergeCell ref="I14:I16"/>
    <mergeCell ref="J14:J16"/>
    <mergeCell ref="K14:K16"/>
    <mergeCell ref="L14:L16"/>
    <mergeCell ref="B18:D18"/>
    <mergeCell ref="B19:D19"/>
    <mergeCell ref="B25:D25"/>
    <mergeCell ref="B26:D26"/>
    <mergeCell ref="A46:E46"/>
    <mergeCell ref="I46:M46"/>
    <mergeCell ref="A29:M29"/>
    <mergeCell ref="A30:M30"/>
    <mergeCell ref="A32:C32"/>
    <mergeCell ref="A37:C37"/>
    <mergeCell ref="A39:M39"/>
    <mergeCell ref="A41:E41"/>
    <mergeCell ref="A42:E42"/>
    <mergeCell ref="A43:E43"/>
    <mergeCell ref="I44:M44"/>
    <mergeCell ref="A45:E45"/>
    <mergeCell ref="I45:M45"/>
  </mergeCells>
  <printOptions horizontalCentered="1"/>
  <pageMargins left="0" right="0" top="0.39370078740157483" bottom="0.39370078740157483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BDB11-A38D-42F9-922D-AF2B7F67CAA9}">
  <dimension ref="A1:R183"/>
  <sheetViews>
    <sheetView topLeftCell="A10" zoomScaleNormal="100" workbookViewId="0">
      <selection activeCell="A9" sqref="A9:M9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.7109375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19.8554687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189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195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195"/>
    </row>
    <row r="4" spans="1:17" ht="5.25" customHeight="1" x14ac:dyDescent="0.25">
      <c r="A4" s="186"/>
      <c r="C4" s="11"/>
    </row>
    <row r="5" spans="1:17" ht="18.75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186"/>
    </row>
    <row r="6" spans="1:17" s="14" customFormat="1" x14ac:dyDescent="0.25">
      <c r="A6" s="299" t="s">
        <v>438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196"/>
      <c r="O6" s="13"/>
      <c r="P6" s="13"/>
      <c r="Q6" s="13"/>
    </row>
    <row r="7" spans="1:17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194"/>
    </row>
    <row r="9" spans="1:17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194"/>
    </row>
    <row r="10" spans="1:17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193"/>
    </row>
    <row r="11" spans="1:17" ht="35.25" customHeight="1" x14ac:dyDescent="0.25">
      <c r="A11" s="336" t="s">
        <v>403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192"/>
    </row>
    <row r="12" spans="1:17" x14ac:dyDescent="0.25">
      <c r="M12" s="21" t="s">
        <v>9</v>
      </c>
      <c r="N12" s="22"/>
    </row>
    <row r="13" spans="1:17" ht="16.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189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402</v>
      </c>
      <c r="K14" s="272" t="s">
        <v>23</v>
      </c>
      <c r="L14" s="272" t="s">
        <v>131</v>
      </c>
      <c r="M14" s="273"/>
      <c r="N14" s="189"/>
    </row>
    <row r="15" spans="1:17" ht="99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189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189"/>
    </row>
    <row r="17" spans="1:17" ht="14.25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190">
        <v>7</v>
      </c>
      <c r="I17" s="25">
        <v>8</v>
      </c>
      <c r="J17" s="190">
        <v>9</v>
      </c>
      <c r="K17" s="25">
        <v>10</v>
      </c>
      <c r="L17" s="25">
        <v>11</v>
      </c>
      <c r="M17" s="25">
        <v>12</v>
      </c>
      <c r="N17" s="27"/>
    </row>
    <row r="18" spans="1:17" s="32" customFormat="1" ht="19.5" customHeight="1" x14ac:dyDescent="0.25">
      <c r="A18" s="187"/>
      <c r="B18" s="268" t="s">
        <v>13</v>
      </c>
      <c r="C18" s="269"/>
      <c r="D18" s="270"/>
      <c r="E18" s="28">
        <f>+E19+E160+E161</f>
        <v>6831982582</v>
      </c>
      <c r="F18" s="28"/>
      <c r="G18" s="28"/>
      <c r="H18" s="28"/>
      <c r="I18" s="28"/>
      <c r="J18" s="28">
        <f>+J19+J160+J161</f>
        <v>6831982582</v>
      </c>
      <c r="K18" s="29"/>
      <c r="L18" s="29"/>
      <c r="M18" s="29"/>
      <c r="N18" s="30"/>
      <c r="O18" s="5"/>
      <c r="P18" s="5"/>
      <c r="Q18" s="31"/>
    </row>
    <row r="19" spans="1:17" ht="19.5" customHeight="1" x14ac:dyDescent="0.25">
      <c r="A19" s="33" t="s">
        <v>27</v>
      </c>
      <c r="B19" s="279" t="s">
        <v>28</v>
      </c>
      <c r="C19" s="280"/>
      <c r="D19" s="281"/>
      <c r="E19" s="34">
        <f>+SUM(E20:E159)</f>
        <v>6831982582</v>
      </c>
      <c r="F19" s="34"/>
      <c r="G19" s="34"/>
      <c r="H19" s="34"/>
      <c r="I19" s="34"/>
      <c r="J19" s="34">
        <f>+SUM(J20:J159)</f>
        <v>6831982582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7" ht="18" customHeight="1" x14ac:dyDescent="0.25">
      <c r="A20" s="36">
        <f>IF(B20="","",COUNTA($B$20:B20))</f>
        <v>1</v>
      </c>
      <c r="B20" s="37" t="s">
        <v>55</v>
      </c>
      <c r="C20" s="38" t="s">
        <v>105</v>
      </c>
      <c r="D20" s="39" t="s">
        <v>34</v>
      </c>
      <c r="E20" s="40">
        <f t="shared" ref="E20:E83" si="0">SUM(F20:L20)</f>
        <v>33243180</v>
      </c>
      <c r="F20" s="40"/>
      <c r="G20" s="41"/>
      <c r="H20" s="40"/>
      <c r="I20" s="41"/>
      <c r="J20" s="40">
        <v>33243180</v>
      </c>
      <c r="K20" s="40"/>
      <c r="L20" s="40"/>
      <c r="M20" s="42"/>
      <c r="N20" s="43"/>
    </row>
    <row r="21" spans="1:17" ht="18" customHeight="1" x14ac:dyDescent="0.25">
      <c r="A21" s="36">
        <f>IF(B21="","",COUNTA($B$20:B21))</f>
        <v>2</v>
      </c>
      <c r="B21" s="37" t="s">
        <v>133</v>
      </c>
      <c r="C21" s="38" t="s">
        <v>267</v>
      </c>
      <c r="D21" s="39" t="s">
        <v>34</v>
      </c>
      <c r="E21" s="40">
        <f t="shared" si="0"/>
        <v>33211155</v>
      </c>
      <c r="F21" s="40"/>
      <c r="G21" s="41"/>
      <c r="H21" s="40"/>
      <c r="I21" s="41"/>
      <c r="J21" s="40">
        <v>33211155</v>
      </c>
      <c r="K21" s="40"/>
      <c r="L21" s="40"/>
      <c r="M21" s="42"/>
      <c r="N21" s="43"/>
    </row>
    <row r="22" spans="1:17" ht="18" customHeight="1" x14ac:dyDescent="0.25">
      <c r="A22" s="36">
        <f>IF(B22="","",COUNTA($B$20:B22))</f>
        <v>3</v>
      </c>
      <c r="B22" s="37" t="s">
        <v>134</v>
      </c>
      <c r="C22" s="38" t="s">
        <v>268</v>
      </c>
      <c r="D22" s="39" t="s">
        <v>34</v>
      </c>
      <c r="E22" s="40">
        <f t="shared" si="0"/>
        <v>50483800</v>
      </c>
      <c r="F22" s="40"/>
      <c r="G22" s="41"/>
      <c r="H22" s="40"/>
      <c r="I22" s="41"/>
      <c r="J22" s="40">
        <v>50483800</v>
      </c>
      <c r="K22" s="40"/>
      <c r="L22" s="40"/>
      <c r="M22" s="42"/>
      <c r="N22" s="43"/>
    </row>
    <row r="23" spans="1:17" ht="18" customHeight="1" x14ac:dyDescent="0.25">
      <c r="A23" s="36">
        <f>IF(B23="","",COUNTA($B$20:B23))</f>
        <v>4</v>
      </c>
      <c r="B23" s="37" t="s">
        <v>135</v>
      </c>
      <c r="C23" s="38" t="s">
        <v>269</v>
      </c>
      <c r="D23" s="39" t="s">
        <v>34</v>
      </c>
      <c r="E23" s="40">
        <f t="shared" si="0"/>
        <v>3087222</v>
      </c>
      <c r="F23" s="40"/>
      <c r="G23" s="41"/>
      <c r="H23" s="40"/>
      <c r="I23" s="41"/>
      <c r="J23" s="40">
        <v>3087222</v>
      </c>
      <c r="K23" s="40"/>
      <c r="L23" s="40"/>
      <c r="M23" s="42"/>
      <c r="N23" s="43"/>
    </row>
    <row r="24" spans="1:17" ht="18" customHeight="1" x14ac:dyDescent="0.25">
      <c r="A24" s="36">
        <f>IF(B24="","",COUNTA($B$20:B24))</f>
        <v>5</v>
      </c>
      <c r="B24" s="37" t="s">
        <v>136</v>
      </c>
      <c r="C24" s="38" t="s">
        <v>270</v>
      </c>
      <c r="D24" s="39" t="s">
        <v>34</v>
      </c>
      <c r="E24" s="40">
        <f t="shared" si="0"/>
        <v>3519994</v>
      </c>
      <c r="F24" s="40"/>
      <c r="G24" s="41"/>
      <c r="H24" s="40"/>
      <c r="I24" s="41"/>
      <c r="J24" s="40">
        <v>3519994</v>
      </c>
      <c r="K24" s="40"/>
      <c r="L24" s="40"/>
      <c r="M24" s="42"/>
      <c r="N24" s="43"/>
    </row>
    <row r="25" spans="1:17" ht="18" customHeight="1" x14ac:dyDescent="0.25">
      <c r="A25" s="36">
        <f>IF(B25="","",COUNTA($B$20:B25))</f>
        <v>6</v>
      </c>
      <c r="B25" s="37" t="s">
        <v>137</v>
      </c>
      <c r="C25" s="38" t="s">
        <v>271</v>
      </c>
      <c r="D25" s="39" t="s">
        <v>34</v>
      </c>
      <c r="E25" s="40">
        <f t="shared" si="0"/>
        <v>6078586</v>
      </c>
      <c r="F25" s="40"/>
      <c r="G25" s="41"/>
      <c r="H25" s="40"/>
      <c r="I25" s="41"/>
      <c r="J25" s="40">
        <v>6078586</v>
      </c>
      <c r="K25" s="40"/>
      <c r="L25" s="40"/>
      <c r="M25" s="42"/>
      <c r="N25" s="43"/>
    </row>
    <row r="26" spans="1:17" ht="18" customHeight="1" x14ac:dyDescent="0.25">
      <c r="A26" s="36">
        <f>IF(B26="","",COUNTA($B$20:B26))</f>
        <v>7</v>
      </c>
      <c r="B26" s="37" t="s">
        <v>138</v>
      </c>
      <c r="C26" s="38" t="s">
        <v>272</v>
      </c>
      <c r="D26" s="39" t="s">
        <v>34</v>
      </c>
      <c r="E26" s="40">
        <f t="shared" si="0"/>
        <v>46559589</v>
      </c>
      <c r="F26" s="40"/>
      <c r="G26" s="41"/>
      <c r="H26" s="40"/>
      <c r="I26" s="41"/>
      <c r="J26" s="40">
        <v>46559589</v>
      </c>
      <c r="K26" s="40"/>
      <c r="L26" s="40"/>
      <c r="M26" s="42"/>
      <c r="N26" s="43"/>
    </row>
    <row r="27" spans="1:17" ht="18" customHeight="1" x14ac:dyDescent="0.25">
      <c r="A27" s="36">
        <f>IF(B27="","",COUNTA($B$20:B27))</f>
        <v>8</v>
      </c>
      <c r="B27" s="37" t="s">
        <v>120</v>
      </c>
      <c r="C27" s="38" t="s">
        <v>121</v>
      </c>
      <c r="D27" s="39" t="s">
        <v>34</v>
      </c>
      <c r="E27" s="40">
        <f t="shared" si="0"/>
        <v>47017600</v>
      </c>
      <c r="F27" s="40"/>
      <c r="G27" s="41"/>
      <c r="H27" s="40"/>
      <c r="I27" s="41"/>
      <c r="J27" s="40">
        <v>47017600</v>
      </c>
      <c r="K27" s="40"/>
      <c r="L27" s="40"/>
      <c r="M27" s="42"/>
      <c r="N27" s="43"/>
    </row>
    <row r="28" spans="1:17" ht="18" customHeight="1" x14ac:dyDescent="0.25">
      <c r="A28" s="36">
        <f>IF(B28="","",COUNTA($B$20:B28))</f>
        <v>9</v>
      </c>
      <c r="B28" s="37" t="s">
        <v>126</v>
      </c>
      <c r="C28" s="38" t="s">
        <v>127</v>
      </c>
      <c r="D28" s="39" t="s">
        <v>34</v>
      </c>
      <c r="E28" s="40">
        <f t="shared" si="0"/>
        <v>60450200</v>
      </c>
      <c r="F28" s="40"/>
      <c r="G28" s="41"/>
      <c r="H28" s="40"/>
      <c r="I28" s="41"/>
      <c r="J28" s="40">
        <v>60450200</v>
      </c>
      <c r="K28" s="40"/>
      <c r="L28" s="40"/>
      <c r="M28" s="42"/>
      <c r="N28" s="43"/>
    </row>
    <row r="29" spans="1:17" ht="18" customHeight="1" x14ac:dyDescent="0.25">
      <c r="A29" s="36">
        <f>IF(B29="","",COUNTA($B$20:B29))</f>
        <v>10</v>
      </c>
      <c r="B29" s="37" t="s">
        <v>139</v>
      </c>
      <c r="C29" s="38" t="s">
        <v>273</v>
      </c>
      <c r="D29" s="39" t="s">
        <v>34</v>
      </c>
      <c r="E29" s="40">
        <f t="shared" si="0"/>
        <v>17948969</v>
      </c>
      <c r="F29" s="40"/>
      <c r="G29" s="41"/>
      <c r="H29" s="40"/>
      <c r="I29" s="41"/>
      <c r="J29" s="40">
        <v>17948969</v>
      </c>
      <c r="K29" s="40"/>
      <c r="L29" s="40"/>
      <c r="M29" s="42"/>
      <c r="N29" s="43"/>
    </row>
    <row r="30" spans="1:17" ht="18" customHeight="1" x14ac:dyDescent="0.25">
      <c r="A30" s="36">
        <f>IF(B30="","",COUNTA($B$20:B30))</f>
        <v>11</v>
      </c>
      <c r="B30" s="37" t="s">
        <v>122</v>
      </c>
      <c r="C30" s="38" t="s">
        <v>123</v>
      </c>
      <c r="D30" s="39" t="s">
        <v>34</v>
      </c>
      <c r="E30" s="40">
        <f t="shared" si="0"/>
        <v>93215000</v>
      </c>
      <c r="F30" s="40"/>
      <c r="G30" s="41"/>
      <c r="H30" s="40"/>
      <c r="I30" s="41"/>
      <c r="J30" s="40">
        <v>93215000</v>
      </c>
      <c r="K30" s="40"/>
      <c r="L30" s="40"/>
      <c r="M30" s="42"/>
      <c r="N30" s="43"/>
    </row>
    <row r="31" spans="1:17" ht="18" customHeight="1" x14ac:dyDescent="0.25">
      <c r="A31" s="36">
        <f>IF(B31="","",COUNTA($B$20:B31))</f>
        <v>12</v>
      </c>
      <c r="B31" s="37" t="s">
        <v>124</v>
      </c>
      <c r="C31" s="38" t="s">
        <v>125</v>
      </c>
      <c r="D31" s="39" t="s">
        <v>34</v>
      </c>
      <c r="E31" s="40">
        <f t="shared" si="0"/>
        <v>48102600</v>
      </c>
      <c r="F31" s="40"/>
      <c r="G31" s="41"/>
      <c r="H31" s="40"/>
      <c r="I31" s="41"/>
      <c r="J31" s="40">
        <v>48102600</v>
      </c>
      <c r="K31" s="40"/>
      <c r="L31" s="40"/>
      <c r="M31" s="42"/>
      <c r="N31" s="43"/>
    </row>
    <row r="32" spans="1:17" ht="18" customHeight="1" x14ac:dyDescent="0.25">
      <c r="A32" s="36">
        <f>IF(B32="","",COUNTA($B$20:B32))</f>
        <v>13</v>
      </c>
      <c r="B32" s="37" t="s">
        <v>140</v>
      </c>
      <c r="C32" s="38" t="s">
        <v>274</v>
      </c>
      <c r="D32" s="39" t="s">
        <v>34</v>
      </c>
      <c r="E32" s="40">
        <f t="shared" si="0"/>
        <v>65404200</v>
      </c>
      <c r="F32" s="40"/>
      <c r="G32" s="41"/>
      <c r="H32" s="40"/>
      <c r="I32" s="41"/>
      <c r="J32" s="40">
        <v>65404200</v>
      </c>
      <c r="K32" s="40"/>
      <c r="L32" s="40"/>
      <c r="M32" s="42"/>
      <c r="N32" s="43"/>
    </row>
    <row r="33" spans="1:14" ht="18" customHeight="1" x14ac:dyDescent="0.25">
      <c r="A33" s="36">
        <f>IF(B33="","",COUNTA($B$20:B33))</f>
        <v>14</v>
      </c>
      <c r="B33" s="37" t="s">
        <v>141</v>
      </c>
      <c r="C33" s="38" t="s">
        <v>275</v>
      </c>
      <c r="D33" s="39" t="s">
        <v>34</v>
      </c>
      <c r="E33" s="40">
        <f t="shared" si="0"/>
        <v>57524400</v>
      </c>
      <c r="F33" s="40"/>
      <c r="G33" s="41"/>
      <c r="H33" s="40"/>
      <c r="I33" s="41"/>
      <c r="J33" s="40">
        <v>57524400</v>
      </c>
      <c r="K33" s="40"/>
      <c r="L33" s="40"/>
      <c r="M33" s="42"/>
      <c r="N33" s="43"/>
    </row>
    <row r="34" spans="1:14" ht="18" customHeight="1" x14ac:dyDescent="0.25">
      <c r="A34" s="36">
        <f>IF(B34="","",COUNTA($B$20:B34))</f>
        <v>15</v>
      </c>
      <c r="B34" s="37" t="s">
        <v>142</v>
      </c>
      <c r="C34" s="38" t="s">
        <v>276</v>
      </c>
      <c r="D34" s="39" t="s">
        <v>34</v>
      </c>
      <c r="E34" s="40">
        <f t="shared" si="0"/>
        <v>4460795</v>
      </c>
      <c r="F34" s="40"/>
      <c r="G34" s="41"/>
      <c r="H34" s="40"/>
      <c r="I34" s="41"/>
      <c r="J34" s="40">
        <v>4460795</v>
      </c>
      <c r="K34" s="40"/>
      <c r="L34" s="40"/>
      <c r="M34" s="42"/>
      <c r="N34" s="43"/>
    </row>
    <row r="35" spans="1:14" ht="18" customHeight="1" x14ac:dyDescent="0.25">
      <c r="A35" s="36">
        <f>IF(B35="","",COUNTA($B$20:B35))</f>
        <v>16</v>
      </c>
      <c r="B35" s="37" t="s">
        <v>143</v>
      </c>
      <c r="C35" s="38" t="s">
        <v>277</v>
      </c>
      <c r="D35" s="39" t="s">
        <v>34</v>
      </c>
      <c r="E35" s="40">
        <f t="shared" si="0"/>
        <v>42481118</v>
      </c>
      <c r="F35" s="40"/>
      <c r="G35" s="41"/>
      <c r="H35" s="40"/>
      <c r="I35" s="41"/>
      <c r="J35" s="40">
        <v>42481118</v>
      </c>
      <c r="K35" s="40"/>
      <c r="L35" s="40"/>
      <c r="M35" s="42"/>
      <c r="N35" s="43"/>
    </row>
    <row r="36" spans="1:14" ht="18" customHeight="1" x14ac:dyDescent="0.25">
      <c r="A36" s="36">
        <f>IF(B36="","",COUNTA($B$20:B36))</f>
        <v>17</v>
      </c>
      <c r="B36" s="37" t="s">
        <v>144</v>
      </c>
      <c r="C36" s="38" t="s">
        <v>278</v>
      </c>
      <c r="D36" s="39" t="s">
        <v>34</v>
      </c>
      <c r="E36" s="40">
        <f t="shared" si="0"/>
        <v>51099000</v>
      </c>
      <c r="F36" s="40"/>
      <c r="G36" s="41"/>
      <c r="H36" s="40"/>
      <c r="I36" s="41"/>
      <c r="J36" s="40">
        <v>51099000</v>
      </c>
      <c r="K36" s="40"/>
      <c r="L36" s="40"/>
      <c r="M36" s="42"/>
      <c r="N36" s="43"/>
    </row>
    <row r="37" spans="1:14" ht="18" customHeight="1" x14ac:dyDescent="0.25">
      <c r="A37" s="36">
        <f>IF(B37="","",COUNTA($B$20:B37))</f>
        <v>18</v>
      </c>
      <c r="B37" s="37" t="s">
        <v>145</v>
      </c>
      <c r="C37" s="38" t="s">
        <v>279</v>
      </c>
      <c r="D37" s="39" t="s">
        <v>34</v>
      </c>
      <c r="E37" s="40">
        <f t="shared" si="0"/>
        <v>31205444</v>
      </c>
      <c r="F37" s="40"/>
      <c r="G37" s="41"/>
      <c r="H37" s="40"/>
      <c r="I37" s="41"/>
      <c r="J37" s="40">
        <v>31205444</v>
      </c>
      <c r="K37" s="40"/>
      <c r="L37" s="40"/>
      <c r="M37" s="42"/>
      <c r="N37" s="43"/>
    </row>
    <row r="38" spans="1:14" ht="18" customHeight="1" x14ac:dyDescent="0.25">
      <c r="A38" s="36">
        <f>IF(B38="","",COUNTA($B$20:B38))</f>
        <v>19</v>
      </c>
      <c r="B38" s="37" t="s">
        <v>146</v>
      </c>
      <c r="C38" s="38" t="s">
        <v>280</v>
      </c>
      <c r="D38" s="39" t="s">
        <v>34</v>
      </c>
      <c r="E38" s="40">
        <f t="shared" si="0"/>
        <v>16315325</v>
      </c>
      <c r="F38" s="40"/>
      <c r="G38" s="41"/>
      <c r="H38" s="40"/>
      <c r="I38" s="41"/>
      <c r="J38" s="40">
        <v>16315325</v>
      </c>
      <c r="K38" s="40"/>
      <c r="L38" s="40"/>
      <c r="M38" s="42"/>
      <c r="N38" s="43"/>
    </row>
    <row r="39" spans="1:14" ht="18" customHeight="1" x14ac:dyDescent="0.25">
      <c r="A39" s="36">
        <f>IF(B39="","",COUNTA($B$20:B39))</f>
        <v>20</v>
      </c>
      <c r="B39" s="37" t="s">
        <v>147</v>
      </c>
      <c r="C39" s="38" t="s">
        <v>281</v>
      </c>
      <c r="D39" s="39" t="s">
        <v>34</v>
      </c>
      <c r="E39" s="40">
        <f t="shared" si="0"/>
        <v>66381800</v>
      </c>
      <c r="F39" s="40"/>
      <c r="G39" s="41"/>
      <c r="H39" s="40"/>
      <c r="I39" s="41"/>
      <c r="J39" s="40">
        <v>66381800</v>
      </c>
      <c r="K39" s="40"/>
      <c r="L39" s="40"/>
      <c r="M39" s="42"/>
      <c r="N39" s="43"/>
    </row>
    <row r="40" spans="1:14" ht="18" customHeight="1" x14ac:dyDescent="0.25">
      <c r="A40" s="36">
        <f>IF(B40="","",COUNTA($B$20:B40))</f>
        <v>21</v>
      </c>
      <c r="B40" s="37" t="s">
        <v>148</v>
      </c>
      <c r="C40" s="38" t="s">
        <v>282</v>
      </c>
      <c r="D40" s="39" t="s">
        <v>34</v>
      </c>
      <c r="E40" s="40">
        <f t="shared" si="0"/>
        <v>99895049</v>
      </c>
      <c r="F40" s="40"/>
      <c r="G40" s="41"/>
      <c r="H40" s="40"/>
      <c r="I40" s="41"/>
      <c r="J40" s="40">
        <v>99895049</v>
      </c>
      <c r="K40" s="40"/>
      <c r="L40" s="40"/>
      <c r="M40" s="42"/>
      <c r="N40" s="43"/>
    </row>
    <row r="41" spans="1:14" ht="18" customHeight="1" x14ac:dyDescent="0.25">
      <c r="A41" s="36">
        <f>IF(B41="","",COUNTA($B$20:B41))</f>
        <v>22</v>
      </c>
      <c r="B41" s="37" t="s">
        <v>149</v>
      </c>
      <c r="C41" s="38" t="s">
        <v>283</v>
      </c>
      <c r="D41" s="39" t="s">
        <v>34</v>
      </c>
      <c r="E41" s="40">
        <f t="shared" si="0"/>
        <v>42300562</v>
      </c>
      <c r="F41" s="40"/>
      <c r="G41" s="41"/>
      <c r="H41" s="40"/>
      <c r="I41" s="41"/>
      <c r="J41" s="40">
        <v>42300562</v>
      </c>
      <c r="K41" s="40"/>
      <c r="L41" s="40"/>
      <c r="M41" s="42"/>
      <c r="N41" s="43"/>
    </row>
    <row r="42" spans="1:14" ht="18" customHeight="1" x14ac:dyDescent="0.25">
      <c r="A42" s="36">
        <f>IF(B42="","",COUNTA($B$20:B42))</f>
        <v>23</v>
      </c>
      <c r="B42" s="37" t="s">
        <v>150</v>
      </c>
      <c r="C42" s="38" t="s">
        <v>284</v>
      </c>
      <c r="D42" s="39" t="s">
        <v>34</v>
      </c>
      <c r="E42" s="40">
        <f t="shared" si="0"/>
        <v>4041778</v>
      </c>
      <c r="F42" s="40"/>
      <c r="G42" s="41"/>
      <c r="H42" s="40"/>
      <c r="I42" s="41"/>
      <c r="J42" s="40">
        <v>4041778</v>
      </c>
      <c r="K42" s="40"/>
      <c r="L42" s="40"/>
      <c r="M42" s="42"/>
      <c r="N42" s="43"/>
    </row>
    <row r="43" spans="1:14" ht="18" customHeight="1" x14ac:dyDescent="0.25">
      <c r="A43" s="36">
        <f>IF(B43="","",COUNTA($B$20:B43))</f>
        <v>24</v>
      </c>
      <c r="B43" s="37" t="s">
        <v>151</v>
      </c>
      <c r="C43" s="38" t="s">
        <v>285</v>
      </c>
      <c r="D43" s="39" t="s">
        <v>34</v>
      </c>
      <c r="E43" s="40">
        <f t="shared" si="0"/>
        <v>26540010</v>
      </c>
      <c r="F43" s="40"/>
      <c r="G43" s="41"/>
      <c r="H43" s="40"/>
      <c r="I43" s="41"/>
      <c r="J43" s="40">
        <v>26540010</v>
      </c>
      <c r="K43" s="40"/>
      <c r="L43" s="40"/>
      <c r="M43" s="42"/>
      <c r="N43" s="43"/>
    </row>
    <row r="44" spans="1:14" ht="18" customHeight="1" x14ac:dyDescent="0.25">
      <c r="A44" s="36">
        <f>IF(B44="","",COUNTA($B$20:B44))</f>
        <v>25</v>
      </c>
      <c r="B44" s="37" t="s">
        <v>152</v>
      </c>
      <c r="C44" s="38" t="s">
        <v>286</v>
      </c>
      <c r="D44" s="39" t="s">
        <v>34</v>
      </c>
      <c r="E44" s="40">
        <f t="shared" si="0"/>
        <v>29874155</v>
      </c>
      <c r="F44" s="40"/>
      <c r="G44" s="41"/>
      <c r="H44" s="40"/>
      <c r="I44" s="41"/>
      <c r="J44" s="40">
        <v>29874155</v>
      </c>
      <c r="K44" s="40"/>
      <c r="L44" s="40"/>
      <c r="M44" s="42"/>
      <c r="N44" s="43"/>
    </row>
    <row r="45" spans="1:14" ht="18" customHeight="1" x14ac:dyDescent="0.25">
      <c r="A45" s="36">
        <f>IF(B45="","",COUNTA($B$20:B45))</f>
        <v>26</v>
      </c>
      <c r="B45" s="37" t="s">
        <v>153</v>
      </c>
      <c r="C45" s="38" t="s">
        <v>287</v>
      </c>
      <c r="D45" s="39" t="s">
        <v>34</v>
      </c>
      <c r="E45" s="40">
        <f t="shared" si="0"/>
        <v>453106</v>
      </c>
      <c r="F45" s="40"/>
      <c r="G45" s="41"/>
      <c r="H45" s="40"/>
      <c r="I45" s="41"/>
      <c r="J45" s="40">
        <v>453106</v>
      </c>
      <c r="K45" s="40"/>
      <c r="L45" s="40"/>
      <c r="M45" s="42"/>
      <c r="N45" s="43"/>
    </row>
    <row r="46" spans="1:14" ht="18" customHeight="1" x14ac:dyDescent="0.25">
      <c r="A46" s="36">
        <f>IF(B46="","",COUNTA($B$20:B46))</f>
        <v>27</v>
      </c>
      <c r="B46" s="37" t="s">
        <v>154</v>
      </c>
      <c r="C46" s="38" t="s">
        <v>288</v>
      </c>
      <c r="D46" s="39" t="s">
        <v>34</v>
      </c>
      <c r="E46" s="40">
        <f t="shared" si="0"/>
        <v>8695128</v>
      </c>
      <c r="F46" s="40"/>
      <c r="G46" s="41"/>
      <c r="H46" s="40"/>
      <c r="I46" s="41"/>
      <c r="J46" s="40">
        <v>8695128</v>
      </c>
      <c r="K46" s="40"/>
      <c r="L46" s="40"/>
      <c r="M46" s="42"/>
      <c r="N46" s="43"/>
    </row>
    <row r="47" spans="1:14" ht="18" customHeight="1" x14ac:dyDescent="0.25">
      <c r="A47" s="36">
        <f>IF(B47="","",COUNTA($B$20:B47))</f>
        <v>28</v>
      </c>
      <c r="B47" s="37" t="s">
        <v>155</v>
      </c>
      <c r="C47" s="38" t="s">
        <v>289</v>
      </c>
      <c r="D47" s="39" t="s">
        <v>34</v>
      </c>
      <c r="E47" s="40">
        <f t="shared" si="0"/>
        <v>45046248</v>
      </c>
      <c r="F47" s="40"/>
      <c r="G47" s="41"/>
      <c r="H47" s="40"/>
      <c r="I47" s="41"/>
      <c r="J47" s="40">
        <v>45046248</v>
      </c>
      <c r="K47" s="40"/>
      <c r="L47" s="40"/>
      <c r="M47" s="42"/>
      <c r="N47" s="43"/>
    </row>
    <row r="48" spans="1:14" ht="18" customHeight="1" x14ac:dyDescent="0.25">
      <c r="A48" s="36">
        <f>IF(B48="","",COUNTA($B$20:B48))</f>
        <v>29</v>
      </c>
      <c r="B48" s="37" t="s">
        <v>156</v>
      </c>
      <c r="C48" s="38" t="s">
        <v>290</v>
      </c>
      <c r="D48" s="39" t="s">
        <v>34</v>
      </c>
      <c r="E48" s="40">
        <f t="shared" si="0"/>
        <v>38058855</v>
      </c>
      <c r="F48" s="40"/>
      <c r="G48" s="41"/>
      <c r="H48" s="40"/>
      <c r="I48" s="41"/>
      <c r="J48" s="40">
        <v>38058855</v>
      </c>
      <c r="K48" s="40"/>
      <c r="L48" s="40"/>
      <c r="M48" s="42"/>
      <c r="N48" s="43"/>
    </row>
    <row r="49" spans="1:14" ht="18" customHeight="1" x14ac:dyDescent="0.25">
      <c r="A49" s="36">
        <f>IF(B49="","",COUNTA($B$20:B49))</f>
        <v>30</v>
      </c>
      <c r="B49" s="37" t="s">
        <v>157</v>
      </c>
      <c r="C49" s="38" t="s">
        <v>291</v>
      </c>
      <c r="D49" s="39" t="s">
        <v>34</v>
      </c>
      <c r="E49" s="40">
        <f t="shared" si="0"/>
        <v>56456842</v>
      </c>
      <c r="F49" s="40"/>
      <c r="G49" s="41"/>
      <c r="H49" s="40"/>
      <c r="I49" s="41"/>
      <c r="J49" s="40">
        <v>56456842</v>
      </c>
      <c r="K49" s="40"/>
      <c r="L49" s="40"/>
      <c r="M49" s="42"/>
      <c r="N49" s="43"/>
    </row>
    <row r="50" spans="1:14" ht="18" customHeight="1" x14ac:dyDescent="0.25">
      <c r="A50" s="36">
        <f>IF(B50="","",COUNTA($B$20:B50))</f>
        <v>31</v>
      </c>
      <c r="B50" s="37" t="s">
        <v>158</v>
      </c>
      <c r="C50" s="38" t="s">
        <v>292</v>
      </c>
      <c r="D50" s="39" t="s">
        <v>34</v>
      </c>
      <c r="E50" s="40">
        <f t="shared" si="0"/>
        <v>53020787</v>
      </c>
      <c r="F50" s="40"/>
      <c r="G50" s="41"/>
      <c r="H50" s="40"/>
      <c r="I50" s="41"/>
      <c r="J50" s="40">
        <v>53020787</v>
      </c>
      <c r="K50" s="40"/>
      <c r="L50" s="40"/>
      <c r="M50" s="42"/>
      <c r="N50" s="43"/>
    </row>
    <row r="51" spans="1:14" ht="18" customHeight="1" x14ac:dyDescent="0.25">
      <c r="A51" s="36">
        <f>IF(B51="","",COUNTA($B$20:B51))</f>
        <v>32</v>
      </c>
      <c r="B51" s="37" t="s">
        <v>159</v>
      </c>
      <c r="C51" s="38" t="s">
        <v>293</v>
      </c>
      <c r="D51" s="39" t="s">
        <v>34</v>
      </c>
      <c r="E51" s="40">
        <f t="shared" si="0"/>
        <v>29994682</v>
      </c>
      <c r="F51" s="40"/>
      <c r="G51" s="41"/>
      <c r="H51" s="40"/>
      <c r="I51" s="41"/>
      <c r="J51" s="40">
        <v>29994682</v>
      </c>
      <c r="K51" s="40"/>
      <c r="L51" s="40"/>
      <c r="M51" s="42"/>
      <c r="N51" s="43"/>
    </row>
    <row r="52" spans="1:14" ht="18" customHeight="1" x14ac:dyDescent="0.25">
      <c r="A52" s="36">
        <f>IF(B52="","",COUNTA($B$20:B52))</f>
        <v>33</v>
      </c>
      <c r="B52" s="37" t="s">
        <v>160</v>
      </c>
      <c r="C52" s="38" t="s">
        <v>294</v>
      </c>
      <c r="D52" s="39" t="s">
        <v>34</v>
      </c>
      <c r="E52" s="40">
        <f t="shared" si="0"/>
        <v>25960498</v>
      </c>
      <c r="F52" s="40"/>
      <c r="G52" s="41"/>
      <c r="H52" s="40"/>
      <c r="I52" s="41"/>
      <c r="J52" s="40">
        <v>25960498</v>
      </c>
      <c r="K52" s="40"/>
      <c r="L52" s="40"/>
      <c r="M52" s="42"/>
      <c r="N52" s="43"/>
    </row>
    <row r="53" spans="1:14" ht="18" customHeight="1" x14ac:dyDescent="0.25">
      <c r="A53" s="36">
        <f>IF(B53="","",COUNTA($B$20:B53))</f>
        <v>34</v>
      </c>
      <c r="B53" s="37" t="s">
        <v>161</v>
      </c>
      <c r="C53" s="38" t="s">
        <v>295</v>
      </c>
      <c r="D53" s="39" t="s">
        <v>34</v>
      </c>
      <c r="E53" s="40">
        <f t="shared" si="0"/>
        <v>2032160</v>
      </c>
      <c r="F53" s="40"/>
      <c r="G53" s="41"/>
      <c r="H53" s="40"/>
      <c r="I53" s="41"/>
      <c r="J53" s="40">
        <v>2032160</v>
      </c>
      <c r="K53" s="40"/>
      <c r="L53" s="40"/>
      <c r="M53" s="42"/>
      <c r="N53" s="43"/>
    </row>
    <row r="54" spans="1:14" ht="18" customHeight="1" x14ac:dyDescent="0.25">
      <c r="A54" s="36">
        <f>IF(B54="","",COUNTA($B$20:B54))</f>
        <v>35</v>
      </c>
      <c r="B54" s="37" t="s">
        <v>162</v>
      </c>
      <c r="C54" s="38" t="s">
        <v>296</v>
      </c>
      <c r="D54" s="39" t="s">
        <v>34</v>
      </c>
      <c r="E54" s="40">
        <f t="shared" si="0"/>
        <v>111682251</v>
      </c>
      <c r="F54" s="40"/>
      <c r="G54" s="41"/>
      <c r="H54" s="40"/>
      <c r="I54" s="41"/>
      <c r="J54" s="40">
        <v>111682251</v>
      </c>
      <c r="K54" s="40"/>
      <c r="L54" s="40"/>
      <c r="M54" s="42"/>
      <c r="N54" s="43"/>
    </row>
    <row r="55" spans="1:14" ht="18" customHeight="1" x14ac:dyDescent="0.25">
      <c r="A55" s="36">
        <f>IF(B55="","",COUNTA($B$20:B55))</f>
        <v>36</v>
      </c>
      <c r="B55" s="37" t="s">
        <v>163</v>
      </c>
      <c r="C55" s="38" t="s">
        <v>297</v>
      </c>
      <c r="D55" s="39" t="s">
        <v>34</v>
      </c>
      <c r="E55" s="40">
        <f t="shared" si="0"/>
        <v>31183707</v>
      </c>
      <c r="F55" s="40"/>
      <c r="G55" s="41"/>
      <c r="H55" s="40"/>
      <c r="I55" s="41"/>
      <c r="J55" s="40">
        <v>31183707</v>
      </c>
      <c r="K55" s="40"/>
      <c r="L55" s="40"/>
      <c r="M55" s="42"/>
      <c r="N55" s="43"/>
    </row>
    <row r="56" spans="1:14" ht="18" customHeight="1" x14ac:dyDescent="0.25">
      <c r="A56" s="36">
        <f>IF(B56="","",COUNTA($B$20:B56))</f>
        <v>37</v>
      </c>
      <c r="B56" s="37" t="s">
        <v>164</v>
      </c>
      <c r="C56" s="38" t="s">
        <v>298</v>
      </c>
      <c r="D56" s="39" t="s">
        <v>34</v>
      </c>
      <c r="E56" s="40">
        <f t="shared" si="0"/>
        <v>60891600</v>
      </c>
      <c r="F56" s="40"/>
      <c r="G56" s="41"/>
      <c r="H56" s="40"/>
      <c r="I56" s="41"/>
      <c r="J56" s="40">
        <v>60891600</v>
      </c>
      <c r="K56" s="40"/>
      <c r="L56" s="40"/>
      <c r="M56" s="42"/>
      <c r="N56" s="43"/>
    </row>
    <row r="57" spans="1:14" ht="18" customHeight="1" x14ac:dyDescent="0.25">
      <c r="A57" s="36">
        <f>IF(B57="","",COUNTA($B$20:B57))</f>
        <v>38</v>
      </c>
      <c r="B57" s="37" t="s">
        <v>165</v>
      </c>
      <c r="C57" s="38" t="s">
        <v>299</v>
      </c>
      <c r="D57" s="39" t="s">
        <v>34</v>
      </c>
      <c r="E57" s="40">
        <f t="shared" si="0"/>
        <v>85343359</v>
      </c>
      <c r="F57" s="40"/>
      <c r="G57" s="41"/>
      <c r="H57" s="40"/>
      <c r="I57" s="41"/>
      <c r="J57" s="40">
        <v>85343359</v>
      </c>
      <c r="K57" s="40"/>
      <c r="L57" s="40"/>
      <c r="M57" s="42"/>
      <c r="N57" s="43"/>
    </row>
    <row r="58" spans="1:14" ht="18" customHeight="1" x14ac:dyDescent="0.25">
      <c r="A58" s="36">
        <f>IF(B58="","",COUNTA($B$20:B58))</f>
        <v>39</v>
      </c>
      <c r="B58" s="37" t="s">
        <v>166</v>
      </c>
      <c r="C58" s="38" t="s">
        <v>300</v>
      </c>
      <c r="D58" s="39" t="s">
        <v>34</v>
      </c>
      <c r="E58" s="40">
        <f t="shared" si="0"/>
        <v>6924164</v>
      </c>
      <c r="F58" s="40"/>
      <c r="G58" s="41"/>
      <c r="H58" s="40"/>
      <c r="I58" s="41"/>
      <c r="J58" s="40">
        <v>6924164</v>
      </c>
      <c r="K58" s="40"/>
      <c r="L58" s="40"/>
      <c r="M58" s="42"/>
      <c r="N58" s="43"/>
    </row>
    <row r="59" spans="1:14" ht="18" customHeight="1" x14ac:dyDescent="0.25">
      <c r="A59" s="36">
        <f>IF(B59="","",COUNTA($B$20:B59))</f>
        <v>40</v>
      </c>
      <c r="B59" s="37" t="s">
        <v>167</v>
      </c>
      <c r="C59" s="38" t="s">
        <v>301</v>
      </c>
      <c r="D59" s="39" t="s">
        <v>34</v>
      </c>
      <c r="E59" s="40">
        <f t="shared" si="0"/>
        <v>32682465</v>
      </c>
      <c r="F59" s="40"/>
      <c r="G59" s="41"/>
      <c r="H59" s="40"/>
      <c r="I59" s="41"/>
      <c r="J59" s="40">
        <v>32682465</v>
      </c>
      <c r="K59" s="40"/>
      <c r="L59" s="40"/>
      <c r="M59" s="42"/>
      <c r="N59" s="43"/>
    </row>
    <row r="60" spans="1:14" ht="18" customHeight="1" x14ac:dyDescent="0.25">
      <c r="A60" s="36">
        <f>IF(B60="","",COUNTA($B$20:B60))</f>
        <v>41</v>
      </c>
      <c r="B60" s="37" t="s">
        <v>168</v>
      </c>
      <c r="C60" s="38" t="s">
        <v>302</v>
      </c>
      <c r="D60" s="39" t="s">
        <v>34</v>
      </c>
      <c r="E60" s="40">
        <f t="shared" si="0"/>
        <v>66465000</v>
      </c>
      <c r="F60" s="40"/>
      <c r="G60" s="41"/>
      <c r="H60" s="40"/>
      <c r="I60" s="41"/>
      <c r="J60" s="40">
        <v>66465000</v>
      </c>
      <c r="K60" s="40"/>
      <c r="L60" s="40"/>
      <c r="M60" s="42"/>
      <c r="N60" s="43"/>
    </row>
    <row r="61" spans="1:14" ht="18" customHeight="1" x14ac:dyDescent="0.25">
      <c r="A61" s="36">
        <f>IF(B61="","",COUNTA($B$20:B61))</f>
        <v>42</v>
      </c>
      <c r="B61" s="37" t="s">
        <v>169</v>
      </c>
      <c r="C61" s="38" t="s">
        <v>303</v>
      </c>
      <c r="D61" s="39" t="s">
        <v>34</v>
      </c>
      <c r="E61" s="40">
        <f t="shared" si="0"/>
        <v>39545834</v>
      </c>
      <c r="F61" s="40"/>
      <c r="G61" s="41"/>
      <c r="H61" s="40"/>
      <c r="I61" s="41"/>
      <c r="J61" s="40">
        <v>39545834</v>
      </c>
      <c r="K61" s="40"/>
      <c r="L61" s="40"/>
      <c r="M61" s="42"/>
      <c r="N61" s="43"/>
    </row>
    <row r="62" spans="1:14" ht="18" customHeight="1" x14ac:dyDescent="0.25">
      <c r="A62" s="36">
        <f>IF(B62="","",COUNTA($B$20:B62))</f>
        <v>43</v>
      </c>
      <c r="B62" s="37" t="s">
        <v>170</v>
      </c>
      <c r="C62" s="38" t="s">
        <v>304</v>
      </c>
      <c r="D62" s="39" t="s">
        <v>34</v>
      </c>
      <c r="E62" s="40">
        <f t="shared" si="0"/>
        <v>36675938</v>
      </c>
      <c r="F62" s="40"/>
      <c r="G62" s="41"/>
      <c r="H62" s="40"/>
      <c r="I62" s="41"/>
      <c r="J62" s="40">
        <v>36675938</v>
      </c>
      <c r="K62" s="40"/>
      <c r="L62" s="40"/>
      <c r="M62" s="42"/>
      <c r="N62" s="43"/>
    </row>
    <row r="63" spans="1:14" ht="18" customHeight="1" x14ac:dyDescent="0.25">
      <c r="A63" s="36">
        <f>IF(B63="","",COUNTA($B$20:B63))</f>
        <v>44</v>
      </c>
      <c r="B63" s="37" t="s">
        <v>171</v>
      </c>
      <c r="C63" s="38" t="s">
        <v>305</v>
      </c>
      <c r="D63" s="39" t="s">
        <v>34</v>
      </c>
      <c r="E63" s="40">
        <f t="shared" si="0"/>
        <v>67242317</v>
      </c>
      <c r="F63" s="40"/>
      <c r="G63" s="41"/>
      <c r="H63" s="40"/>
      <c r="I63" s="41"/>
      <c r="J63" s="40">
        <v>67242317</v>
      </c>
      <c r="K63" s="40"/>
      <c r="L63" s="40"/>
      <c r="M63" s="42"/>
      <c r="N63" s="43"/>
    </row>
    <row r="64" spans="1:14" ht="18" customHeight="1" x14ac:dyDescent="0.25">
      <c r="A64" s="36">
        <f>IF(B64="","",COUNTA($B$20:B64))</f>
        <v>45</v>
      </c>
      <c r="B64" s="37" t="s">
        <v>172</v>
      </c>
      <c r="C64" s="38" t="s">
        <v>306</v>
      </c>
      <c r="D64" s="39" t="s">
        <v>34</v>
      </c>
      <c r="E64" s="40">
        <f t="shared" si="0"/>
        <v>51914168</v>
      </c>
      <c r="F64" s="40"/>
      <c r="G64" s="41"/>
      <c r="H64" s="40"/>
      <c r="I64" s="41"/>
      <c r="J64" s="40">
        <v>51914168</v>
      </c>
      <c r="K64" s="40"/>
      <c r="L64" s="40"/>
      <c r="M64" s="42"/>
      <c r="N64" s="43"/>
    </row>
    <row r="65" spans="1:14" ht="18" customHeight="1" x14ac:dyDescent="0.25">
      <c r="A65" s="36">
        <f>IF(B65="","",COUNTA($B$20:B65))</f>
        <v>46</v>
      </c>
      <c r="B65" s="37" t="s">
        <v>173</v>
      </c>
      <c r="C65" s="38" t="s">
        <v>307</v>
      </c>
      <c r="D65" s="39" t="s">
        <v>34</v>
      </c>
      <c r="E65" s="40">
        <f t="shared" si="0"/>
        <v>81847000</v>
      </c>
      <c r="F65" s="40"/>
      <c r="G65" s="41"/>
      <c r="H65" s="40"/>
      <c r="I65" s="41"/>
      <c r="J65" s="40">
        <v>81847000</v>
      </c>
      <c r="K65" s="40"/>
      <c r="L65" s="40"/>
      <c r="M65" s="42"/>
      <c r="N65" s="43"/>
    </row>
    <row r="66" spans="1:14" ht="18" customHeight="1" x14ac:dyDescent="0.25">
      <c r="A66" s="36">
        <f>IF(B66="","",COUNTA($B$20:B66))</f>
        <v>47</v>
      </c>
      <c r="B66" s="37" t="s">
        <v>174</v>
      </c>
      <c r="C66" s="38" t="s">
        <v>308</v>
      </c>
      <c r="D66" s="39" t="s">
        <v>34</v>
      </c>
      <c r="E66" s="40">
        <f t="shared" si="0"/>
        <v>65264200</v>
      </c>
      <c r="F66" s="40"/>
      <c r="G66" s="41"/>
      <c r="H66" s="40"/>
      <c r="I66" s="41"/>
      <c r="J66" s="40">
        <v>65264200</v>
      </c>
      <c r="K66" s="40"/>
      <c r="L66" s="40"/>
      <c r="M66" s="42"/>
      <c r="N66" s="43"/>
    </row>
    <row r="67" spans="1:14" ht="18" customHeight="1" x14ac:dyDescent="0.25">
      <c r="A67" s="36">
        <f>IF(B67="","",COUNTA($B$20:B67))</f>
        <v>48</v>
      </c>
      <c r="B67" s="37" t="s">
        <v>175</v>
      </c>
      <c r="C67" s="38" t="s">
        <v>309</v>
      </c>
      <c r="D67" s="39" t="s">
        <v>34</v>
      </c>
      <c r="E67" s="40">
        <f t="shared" si="0"/>
        <v>55719096</v>
      </c>
      <c r="F67" s="40"/>
      <c r="G67" s="41"/>
      <c r="H67" s="40"/>
      <c r="I67" s="41"/>
      <c r="J67" s="40">
        <v>55719096</v>
      </c>
      <c r="K67" s="40"/>
      <c r="L67" s="40"/>
      <c r="M67" s="42"/>
      <c r="N67" s="43"/>
    </row>
    <row r="68" spans="1:14" ht="18" customHeight="1" x14ac:dyDescent="0.25">
      <c r="A68" s="36">
        <f>IF(B68="","",COUNTA($B$20:B68))</f>
        <v>49</v>
      </c>
      <c r="B68" s="37" t="s">
        <v>176</v>
      </c>
      <c r="C68" s="38" t="s">
        <v>310</v>
      </c>
      <c r="D68" s="39" t="s">
        <v>34</v>
      </c>
      <c r="E68" s="40">
        <f t="shared" si="0"/>
        <v>82407600</v>
      </c>
      <c r="F68" s="40"/>
      <c r="G68" s="41"/>
      <c r="H68" s="40"/>
      <c r="I68" s="41"/>
      <c r="J68" s="40">
        <v>82407600</v>
      </c>
      <c r="K68" s="40"/>
      <c r="L68" s="40"/>
      <c r="M68" s="42"/>
      <c r="N68" s="43"/>
    </row>
    <row r="69" spans="1:14" ht="18" customHeight="1" x14ac:dyDescent="0.25">
      <c r="A69" s="36">
        <f>IF(B69="","",COUNTA($B$20:B69))</f>
        <v>50</v>
      </c>
      <c r="B69" s="37" t="s">
        <v>177</v>
      </c>
      <c r="C69" s="38" t="s">
        <v>311</v>
      </c>
      <c r="D69" s="39" t="s">
        <v>34</v>
      </c>
      <c r="E69" s="40">
        <f t="shared" si="0"/>
        <v>55535200</v>
      </c>
      <c r="F69" s="40"/>
      <c r="G69" s="41"/>
      <c r="H69" s="40"/>
      <c r="I69" s="41"/>
      <c r="J69" s="40">
        <v>55535200</v>
      </c>
      <c r="K69" s="40"/>
      <c r="L69" s="40"/>
      <c r="M69" s="42"/>
      <c r="N69" s="43"/>
    </row>
    <row r="70" spans="1:14" ht="18" customHeight="1" x14ac:dyDescent="0.25">
      <c r="A70" s="36">
        <f>IF(B70="","",COUNTA($B$20:B70))</f>
        <v>51</v>
      </c>
      <c r="B70" s="37" t="s">
        <v>178</v>
      </c>
      <c r="C70" s="38" t="s">
        <v>312</v>
      </c>
      <c r="D70" s="39" t="s">
        <v>34</v>
      </c>
      <c r="E70" s="40">
        <f t="shared" si="0"/>
        <v>43943537</v>
      </c>
      <c r="F70" s="40"/>
      <c r="G70" s="41"/>
      <c r="H70" s="40"/>
      <c r="I70" s="41"/>
      <c r="J70" s="40">
        <v>43943537</v>
      </c>
      <c r="K70" s="40"/>
      <c r="L70" s="40"/>
      <c r="M70" s="42"/>
      <c r="N70" s="43"/>
    </row>
    <row r="71" spans="1:14" ht="18" customHeight="1" x14ac:dyDescent="0.25">
      <c r="A71" s="36">
        <f>IF(B71="","",COUNTA($B$20:B71))</f>
        <v>52</v>
      </c>
      <c r="B71" s="37" t="s">
        <v>179</v>
      </c>
      <c r="C71" s="38" t="s">
        <v>313</v>
      </c>
      <c r="D71" s="39" t="s">
        <v>34</v>
      </c>
      <c r="E71" s="40">
        <f t="shared" si="0"/>
        <v>68786800</v>
      </c>
      <c r="F71" s="40"/>
      <c r="G71" s="41"/>
      <c r="H71" s="40"/>
      <c r="I71" s="41"/>
      <c r="J71" s="40">
        <v>68786800</v>
      </c>
      <c r="K71" s="40"/>
      <c r="L71" s="40"/>
      <c r="M71" s="42"/>
      <c r="N71" s="43"/>
    </row>
    <row r="72" spans="1:14" ht="18" customHeight="1" x14ac:dyDescent="0.25">
      <c r="A72" s="36">
        <f>IF(B72="","",COUNTA($B$20:B72))</f>
        <v>53</v>
      </c>
      <c r="B72" s="37" t="s">
        <v>180</v>
      </c>
      <c r="C72" s="38" t="s">
        <v>314</v>
      </c>
      <c r="D72" s="39" t="s">
        <v>34</v>
      </c>
      <c r="E72" s="40">
        <f t="shared" si="0"/>
        <v>92878800</v>
      </c>
      <c r="F72" s="40"/>
      <c r="G72" s="41"/>
      <c r="H72" s="40"/>
      <c r="I72" s="41"/>
      <c r="J72" s="40">
        <v>92878800</v>
      </c>
      <c r="K72" s="40"/>
      <c r="L72" s="40"/>
      <c r="M72" s="42"/>
      <c r="N72" s="43"/>
    </row>
    <row r="73" spans="1:14" ht="18" customHeight="1" x14ac:dyDescent="0.25">
      <c r="A73" s="36">
        <f>IF(B73="","",COUNTA($B$20:B73))</f>
        <v>54</v>
      </c>
      <c r="B73" s="37" t="s">
        <v>181</v>
      </c>
      <c r="C73" s="38" t="s">
        <v>315</v>
      </c>
      <c r="D73" s="39" t="s">
        <v>34</v>
      </c>
      <c r="E73" s="40">
        <f t="shared" si="0"/>
        <v>37335400</v>
      </c>
      <c r="F73" s="40"/>
      <c r="G73" s="41"/>
      <c r="H73" s="40"/>
      <c r="I73" s="41"/>
      <c r="J73" s="40">
        <v>37335400</v>
      </c>
      <c r="K73" s="40"/>
      <c r="L73" s="40"/>
      <c r="M73" s="42"/>
      <c r="N73" s="43"/>
    </row>
    <row r="74" spans="1:14" ht="18" customHeight="1" x14ac:dyDescent="0.25">
      <c r="A74" s="36">
        <f>IF(B74="","",COUNTA($B$20:B74))</f>
        <v>55</v>
      </c>
      <c r="B74" s="37" t="s">
        <v>182</v>
      </c>
      <c r="C74" s="38" t="s">
        <v>316</v>
      </c>
      <c r="D74" s="39" t="s">
        <v>34</v>
      </c>
      <c r="E74" s="40">
        <f t="shared" si="0"/>
        <v>64055600</v>
      </c>
      <c r="F74" s="40"/>
      <c r="G74" s="41"/>
      <c r="H74" s="40"/>
      <c r="I74" s="41"/>
      <c r="J74" s="40">
        <v>64055600</v>
      </c>
      <c r="K74" s="40"/>
      <c r="L74" s="40"/>
      <c r="M74" s="42"/>
      <c r="N74" s="43"/>
    </row>
    <row r="75" spans="1:14" ht="18" customHeight="1" x14ac:dyDescent="0.25">
      <c r="A75" s="36">
        <f>IF(B75="","",COUNTA($B$20:B75))</f>
        <v>56</v>
      </c>
      <c r="B75" s="37" t="s">
        <v>183</v>
      </c>
      <c r="C75" s="38" t="s">
        <v>317</v>
      </c>
      <c r="D75" s="39" t="s">
        <v>34</v>
      </c>
      <c r="E75" s="40">
        <f t="shared" si="0"/>
        <v>7153354</v>
      </c>
      <c r="F75" s="40"/>
      <c r="G75" s="41"/>
      <c r="H75" s="40"/>
      <c r="I75" s="41"/>
      <c r="J75" s="40">
        <v>7153354</v>
      </c>
      <c r="K75" s="40"/>
      <c r="L75" s="40"/>
      <c r="M75" s="42"/>
      <c r="N75" s="43"/>
    </row>
    <row r="76" spans="1:14" ht="18" customHeight="1" x14ac:dyDescent="0.25">
      <c r="A76" s="36">
        <f>IF(B76="","",COUNTA($B$20:B76))</f>
        <v>57</v>
      </c>
      <c r="B76" s="37" t="s">
        <v>184</v>
      </c>
      <c r="C76" s="38" t="s">
        <v>318</v>
      </c>
      <c r="D76" s="39" t="s">
        <v>34</v>
      </c>
      <c r="E76" s="40">
        <f t="shared" si="0"/>
        <v>31978369</v>
      </c>
      <c r="F76" s="40"/>
      <c r="G76" s="41"/>
      <c r="H76" s="40"/>
      <c r="I76" s="41"/>
      <c r="J76" s="40">
        <v>31978369</v>
      </c>
      <c r="K76" s="40"/>
      <c r="L76" s="40"/>
      <c r="M76" s="42"/>
      <c r="N76" s="43"/>
    </row>
    <row r="77" spans="1:14" ht="18" customHeight="1" x14ac:dyDescent="0.25">
      <c r="A77" s="36">
        <f>IF(B77="","",COUNTA($B$20:B77))</f>
        <v>58</v>
      </c>
      <c r="B77" s="37" t="s">
        <v>185</v>
      </c>
      <c r="C77" s="38" t="s">
        <v>319</v>
      </c>
      <c r="D77" s="39" t="s">
        <v>34</v>
      </c>
      <c r="E77" s="40">
        <f t="shared" si="0"/>
        <v>67947101</v>
      </c>
      <c r="F77" s="40"/>
      <c r="G77" s="41"/>
      <c r="H77" s="40"/>
      <c r="I77" s="41"/>
      <c r="J77" s="40">
        <v>67947101</v>
      </c>
      <c r="K77" s="40"/>
      <c r="L77" s="40"/>
      <c r="M77" s="42"/>
      <c r="N77" s="43"/>
    </row>
    <row r="78" spans="1:14" ht="18" customHeight="1" x14ac:dyDescent="0.25">
      <c r="A78" s="36">
        <f>IF(B78="","",COUNTA($B$20:B78))</f>
        <v>59</v>
      </c>
      <c r="B78" s="37" t="s">
        <v>186</v>
      </c>
      <c r="C78" s="38" t="s">
        <v>320</v>
      </c>
      <c r="D78" s="39" t="s">
        <v>34</v>
      </c>
      <c r="E78" s="40">
        <f t="shared" si="0"/>
        <v>61332800</v>
      </c>
      <c r="F78" s="40"/>
      <c r="G78" s="41"/>
      <c r="H78" s="40"/>
      <c r="I78" s="41"/>
      <c r="J78" s="40">
        <v>61332800</v>
      </c>
      <c r="K78" s="40"/>
      <c r="L78" s="40"/>
      <c r="M78" s="42"/>
      <c r="N78" s="43"/>
    </row>
    <row r="79" spans="1:14" ht="18" customHeight="1" x14ac:dyDescent="0.25">
      <c r="A79" s="36">
        <f>IF(B79="","",COUNTA($B$20:B79))</f>
        <v>60</v>
      </c>
      <c r="B79" s="37" t="s">
        <v>187</v>
      </c>
      <c r="C79" s="38" t="s">
        <v>321</v>
      </c>
      <c r="D79" s="39" t="s">
        <v>34</v>
      </c>
      <c r="E79" s="40">
        <f t="shared" si="0"/>
        <v>19272191</v>
      </c>
      <c r="F79" s="40"/>
      <c r="G79" s="41"/>
      <c r="H79" s="40"/>
      <c r="I79" s="41"/>
      <c r="J79" s="40">
        <v>19272191</v>
      </c>
      <c r="K79" s="40"/>
      <c r="L79" s="40"/>
      <c r="M79" s="42"/>
      <c r="N79" s="43"/>
    </row>
    <row r="80" spans="1:14" ht="18" customHeight="1" x14ac:dyDescent="0.25">
      <c r="A80" s="36">
        <f>IF(B80="","",COUNTA($B$20:B80))</f>
        <v>61</v>
      </c>
      <c r="B80" s="37" t="s">
        <v>188</v>
      </c>
      <c r="C80" s="38" t="s">
        <v>322</v>
      </c>
      <c r="D80" s="39" t="s">
        <v>34</v>
      </c>
      <c r="E80" s="40">
        <f t="shared" si="0"/>
        <v>43656980</v>
      </c>
      <c r="F80" s="40"/>
      <c r="G80" s="41"/>
      <c r="H80" s="40"/>
      <c r="I80" s="41"/>
      <c r="J80" s="40">
        <v>43656980</v>
      </c>
      <c r="K80" s="40"/>
      <c r="L80" s="40"/>
      <c r="M80" s="42"/>
      <c r="N80" s="43"/>
    </row>
    <row r="81" spans="1:14" ht="18" customHeight="1" x14ac:dyDescent="0.25">
      <c r="A81" s="36">
        <f>IF(B81="","",COUNTA($B$20:B81))</f>
        <v>62</v>
      </c>
      <c r="B81" s="37" t="s">
        <v>189</v>
      </c>
      <c r="C81" s="38" t="s">
        <v>323</v>
      </c>
      <c r="D81" s="39" t="s">
        <v>34</v>
      </c>
      <c r="E81" s="40">
        <f t="shared" si="0"/>
        <v>24881604</v>
      </c>
      <c r="F81" s="40"/>
      <c r="G81" s="41"/>
      <c r="H81" s="40"/>
      <c r="I81" s="41"/>
      <c r="J81" s="40">
        <v>24881604</v>
      </c>
      <c r="K81" s="40"/>
      <c r="L81" s="40"/>
      <c r="M81" s="42"/>
      <c r="N81" s="43"/>
    </row>
    <row r="82" spans="1:14" ht="18" customHeight="1" x14ac:dyDescent="0.25">
      <c r="A82" s="36">
        <f>IF(B82="","",COUNTA($B$20:B82))</f>
        <v>63</v>
      </c>
      <c r="B82" s="37" t="s">
        <v>190</v>
      </c>
      <c r="C82" s="38" t="s">
        <v>324</v>
      </c>
      <c r="D82" s="39" t="s">
        <v>34</v>
      </c>
      <c r="E82" s="40">
        <f t="shared" si="0"/>
        <v>96129935</v>
      </c>
      <c r="F82" s="40"/>
      <c r="G82" s="41"/>
      <c r="H82" s="40"/>
      <c r="I82" s="41"/>
      <c r="J82" s="40">
        <v>96129935</v>
      </c>
      <c r="K82" s="40"/>
      <c r="L82" s="40"/>
      <c r="M82" s="42"/>
      <c r="N82" s="43"/>
    </row>
    <row r="83" spans="1:14" ht="18" customHeight="1" x14ac:dyDescent="0.25">
      <c r="A83" s="36">
        <f>IF(B83="","",COUNTA($B$20:B83))</f>
        <v>64</v>
      </c>
      <c r="B83" s="37" t="s">
        <v>191</v>
      </c>
      <c r="C83" s="38" t="s">
        <v>325</v>
      </c>
      <c r="D83" s="39" t="s">
        <v>34</v>
      </c>
      <c r="E83" s="40">
        <f t="shared" si="0"/>
        <v>42458935</v>
      </c>
      <c r="F83" s="40"/>
      <c r="G83" s="41"/>
      <c r="H83" s="40"/>
      <c r="I83" s="41"/>
      <c r="J83" s="40">
        <v>42458935</v>
      </c>
      <c r="K83" s="40"/>
      <c r="L83" s="40"/>
      <c r="M83" s="42"/>
      <c r="N83" s="43"/>
    </row>
    <row r="84" spans="1:14" ht="18" customHeight="1" x14ac:dyDescent="0.25">
      <c r="A84" s="36">
        <f>IF(B84="","",COUNTA($B$20:B84))</f>
        <v>65</v>
      </c>
      <c r="B84" s="37" t="s">
        <v>192</v>
      </c>
      <c r="C84" s="38" t="s">
        <v>326</v>
      </c>
      <c r="D84" s="39" t="s">
        <v>34</v>
      </c>
      <c r="E84" s="40">
        <f t="shared" ref="E84:E147" si="1">SUM(F84:L84)</f>
        <v>54389016</v>
      </c>
      <c r="F84" s="40"/>
      <c r="G84" s="41"/>
      <c r="H84" s="40"/>
      <c r="I84" s="41"/>
      <c r="J84" s="40">
        <v>54389016</v>
      </c>
      <c r="K84" s="40"/>
      <c r="L84" s="40"/>
      <c r="M84" s="42"/>
      <c r="N84" s="43"/>
    </row>
    <row r="85" spans="1:14" ht="18" customHeight="1" x14ac:dyDescent="0.25">
      <c r="A85" s="36">
        <f>IF(B85="","",COUNTA($B$20:B85))</f>
        <v>66</v>
      </c>
      <c r="B85" s="37" t="s">
        <v>193</v>
      </c>
      <c r="C85" s="38" t="s">
        <v>327</v>
      </c>
      <c r="D85" s="39" t="s">
        <v>34</v>
      </c>
      <c r="E85" s="40">
        <f t="shared" si="1"/>
        <v>96361000</v>
      </c>
      <c r="F85" s="40"/>
      <c r="G85" s="41"/>
      <c r="H85" s="40"/>
      <c r="I85" s="41"/>
      <c r="J85" s="40">
        <v>96361000</v>
      </c>
      <c r="K85" s="40"/>
      <c r="L85" s="40"/>
      <c r="M85" s="42"/>
      <c r="N85" s="43"/>
    </row>
    <row r="86" spans="1:14" ht="18" customHeight="1" x14ac:dyDescent="0.25">
      <c r="A86" s="36">
        <f>IF(B86="","",COUNTA($B$20:B86))</f>
        <v>67</v>
      </c>
      <c r="B86" s="37" t="s">
        <v>194</v>
      </c>
      <c r="C86" s="38" t="s">
        <v>328</v>
      </c>
      <c r="D86" s="39" t="s">
        <v>34</v>
      </c>
      <c r="E86" s="40">
        <f t="shared" si="1"/>
        <v>53140093</v>
      </c>
      <c r="F86" s="40"/>
      <c r="G86" s="41"/>
      <c r="H86" s="40"/>
      <c r="I86" s="41"/>
      <c r="J86" s="40">
        <v>53140093</v>
      </c>
      <c r="K86" s="40"/>
      <c r="L86" s="40"/>
      <c r="M86" s="42"/>
      <c r="N86" s="43"/>
    </row>
    <row r="87" spans="1:14" ht="18" customHeight="1" x14ac:dyDescent="0.25">
      <c r="A87" s="36">
        <f>IF(B87="","",COUNTA($B$20:B87))</f>
        <v>68</v>
      </c>
      <c r="B87" s="37" t="s">
        <v>195</v>
      </c>
      <c r="C87" s="38" t="s">
        <v>329</v>
      </c>
      <c r="D87" s="39" t="s">
        <v>34</v>
      </c>
      <c r="E87" s="40">
        <f t="shared" si="1"/>
        <v>3741301</v>
      </c>
      <c r="F87" s="40"/>
      <c r="G87" s="41"/>
      <c r="H87" s="40"/>
      <c r="I87" s="41"/>
      <c r="J87" s="40">
        <v>3741301</v>
      </c>
      <c r="K87" s="40"/>
      <c r="L87" s="40"/>
      <c r="M87" s="42"/>
      <c r="N87" s="43"/>
    </row>
    <row r="88" spans="1:14" ht="18" customHeight="1" x14ac:dyDescent="0.25">
      <c r="A88" s="36">
        <f>IF(B88="","",COUNTA($B$20:B88))</f>
        <v>69</v>
      </c>
      <c r="B88" s="37" t="s">
        <v>196</v>
      </c>
      <c r="C88" s="38" t="s">
        <v>330</v>
      </c>
      <c r="D88" s="39" t="s">
        <v>34</v>
      </c>
      <c r="E88" s="40">
        <f t="shared" si="1"/>
        <v>84895668</v>
      </c>
      <c r="F88" s="40"/>
      <c r="G88" s="41"/>
      <c r="H88" s="40"/>
      <c r="I88" s="41"/>
      <c r="J88" s="40">
        <v>84895668</v>
      </c>
      <c r="K88" s="40"/>
      <c r="L88" s="40"/>
      <c r="M88" s="42"/>
      <c r="N88" s="43"/>
    </row>
    <row r="89" spans="1:14" ht="18" customHeight="1" x14ac:dyDescent="0.25">
      <c r="A89" s="36">
        <f>IF(B89="","",COUNTA($B$20:B89))</f>
        <v>70</v>
      </c>
      <c r="B89" s="37" t="s">
        <v>197</v>
      </c>
      <c r="C89" s="38" t="s">
        <v>331</v>
      </c>
      <c r="D89" s="39" t="s">
        <v>34</v>
      </c>
      <c r="E89" s="40">
        <f t="shared" si="1"/>
        <v>33063584</v>
      </c>
      <c r="F89" s="40"/>
      <c r="G89" s="41"/>
      <c r="H89" s="40"/>
      <c r="I89" s="41"/>
      <c r="J89" s="40">
        <v>33063584</v>
      </c>
      <c r="K89" s="40"/>
      <c r="L89" s="40"/>
      <c r="M89" s="42"/>
      <c r="N89" s="43"/>
    </row>
    <row r="90" spans="1:14" ht="18" customHeight="1" x14ac:dyDescent="0.25">
      <c r="A90" s="36">
        <f>IF(B90="","",COUNTA($B$20:B90))</f>
        <v>71</v>
      </c>
      <c r="B90" s="37" t="s">
        <v>198</v>
      </c>
      <c r="C90" s="38" t="s">
        <v>332</v>
      </c>
      <c r="D90" s="39" t="s">
        <v>34</v>
      </c>
      <c r="E90" s="40">
        <f t="shared" si="1"/>
        <v>12292900</v>
      </c>
      <c r="F90" s="40"/>
      <c r="G90" s="41"/>
      <c r="H90" s="40"/>
      <c r="I90" s="41"/>
      <c r="J90" s="40">
        <v>12292900</v>
      </c>
      <c r="K90" s="40"/>
      <c r="L90" s="40"/>
      <c r="M90" s="42"/>
      <c r="N90" s="43"/>
    </row>
    <row r="91" spans="1:14" ht="18" customHeight="1" x14ac:dyDescent="0.25">
      <c r="A91" s="36">
        <f>IF(B91="","",COUNTA($B$20:B91))</f>
        <v>72</v>
      </c>
      <c r="B91" s="37" t="s">
        <v>199</v>
      </c>
      <c r="C91" s="38" t="s">
        <v>333</v>
      </c>
      <c r="D91" s="39" t="s">
        <v>34</v>
      </c>
      <c r="E91" s="40">
        <f t="shared" si="1"/>
        <v>8678591</v>
      </c>
      <c r="F91" s="40"/>
      <c r="G91" s="41"/>
      <c r="H91" s="40"/>
      <c r="I91" s="41"/>
      <c r="J91" s="40">
        <v>8678591</v>
      </c>
      <c r="K91" s="40"/>
      <c r="L91" s="40"/>
      <c r="M91" s="42"/>
      <c r="N91" s="43"/>
    </row>
    <row r="92" spans="1:14" ht="18" customHeight="1" x14ac:dyDescent="0.25">
      <c r="A92" s="36">
        <f>IF(B92="","",COUNTA($B$20:B92))</f>
        <v>73</v>
      </c>
      <c r="B92" s="37" t="s">
        <v>200</v>
      </c>
      <c r="C92" s="38" t="s">
        <v>334</v>
      </c>
      <c r="D92" s="39" t="s">
        <v>34</v>
      </c>
      <c r="E92" s="40">
        <f t="shared" si="1"/>
        <v>16284804</v>
      </c>
      <c r="F92" s="40"/>
      <c r="G92" s="41"/>
      <c r="H92" s="40"/>
      <c r="I92" s="41"/>
      <c r="J92" s="40">
        <v>16284804</v>
      </c>
      <c r="K92" s="40"/>
      <c r="L92" s="40"/>
      <c r="M92" s="42"/>
      <c r="N92" s="43"/>
    </row>
    <row r="93" spans="1:14" ht="18" customHeight="1" x14ac:dyDescent="0.25">
      <c r="A93" s="36">
        <f>IF(B93="","",COUNTA($B$20:B93))</f>
        <v>74</v>
      </c>
      <c r="B93" s="37" t="s">
        <v>201</v>
      </c>
      <c r="C93" s="38" t="s">
        <v>335</v>
      </c>
      <c r="D93" s="39" t="s">
        <v>34</v>
      </c>
      <c r="E93" s="40">
        <f t="shared" si="1"/>
        <v>18052633</v>
      </c>
      <c r="F93" s="40"/>
      <c r="G93" s="41"/>
      <c r="H93" s="40"/>
      <c r="I93" s="41"/>
      <c r="J93" s="40">
        <v>18052633</v>
      </c>
      <c r="K93" s="40"/>
      <c r="L93" s="40"/>
      <c r="M93" s="42"/>
      <c r="N93" s="43"/>
    </row>
    <row r="94" spans="1:14" ht="18" customHeight="1" x14ac:dyDescent="0.25">
      <c r="A94" s="36">
        <f>IF(B94="","",COUNTA($B$20:B94))</f>
        <v>75</v>
      </c>
      <c r="B94" s="37" t="s">
        <v>202</v>
      </c>
      <c r="C94" s="38" t="s">
        <v>336</v>
      </c>
      <c r="D94" s="39" t="s">
        <v>34</v>
      </c>
      <c r="E94" s="40">
        <f t="shared" si="1"/>
        <v>12201124</v>
      </c>
      <c r="F94" s="40"/>
      <c r="G94" s="41"/>
      <c r="H94" s="40"/>
      <c r="I94" s="41"/>
      <c r="J94" s="40">
        <v>12201124</v>
      </c>
      <c r="K94" s="40"/>
      <c r="L94" s="40"/>
      <c r="M94" s="42"/>
      <c r="N94" s="43"/>
    </row>
    <row r="95" spans="1:14" ht="18" customHeight="1" x14ac:dyDescent="0.25">
      <c r="A95" s="36">
        <f>IF(B95="","",COUNTA($B$20:B95))</f>
        <v>76</v>
      </c>
      <c r="B95" s="37" t="s">
        <v>203</v>
      </c>
      <c r="C95" s="38" t="s">
        <v>337</v>
      </c>
      <c r="D95" s="39" t="s">
        <v>34</v>
      </c>
      <c r="E95" s="40">
        <f t="shared" si="1"/>
        <v>63492542</v>
      </c>
      <c r="F95" s="40"/>
      <c r="G95" s="41"/>
      <c r="H95" s="40"/>
      <c r="I95" s="41"/>
      <c r="J95" s="40">
        <v>63492542</v>
      </c>
      <c r="K95" s="40"/>
      <c r="L95" s="40"/>
      <c r="M95" s="42"/>
      <c r="N95" s="43"/>
    </row>
    <row r="96" spans="1:14" ht="18" customHeight="1" x14ac:dyDescent="0.25">
      <c r="A96" s="36">
        <f>IF(B96="","",COUNTA($B$20:B96))</f>
        <v>77</v>
      </c>
      <c r="B96" s="37" t="s">
        <v>204</v>
      </c>
      <c r="C96" s="38" t="s">
        <v>338</v>
      </c>
      <c r="D96" s="39" t="s">
        <v>34</v>
      </c>
      <c r="E96" s="40">
        <f t="shared" si="1"/>
        <v>45288950</v>
      </c>
      <c r="F96" s="40"/>
      <c r="G96" s="41"/>
      <c r="H96" s="40"/>
      <c r="I96" s="41"/>
      <c r="J96" s="40">
        <v>45288950</v>
      </c>
      <c r="K96" s="40"/>
      <c r="L96" s="40"/>
      <c r="M96" s="42"/>
      <c r="N96" s="43"/>
    </row>
    <row r="97" spans="1:14" ht="18" customHeight="1" x14ac:dyDescent="0.25">
      <c r="A97" s="36">
        <f>IF(B97="","",COUNTA($B$20:B97))</f>
        <v>78</v>
      </c>
      <c r="B97" s="37" t="s">
        <v>205</v>
      </c>
      <c r="C97" s="38" t="s">
        <v>339</v>
      </c>
      <c r="D97" s="39" t="s">
        <v>34</v>
      </c>
      <c r="E97" s="40">
        <f t="shared" si="1"/>
        <v>71781768</v>
      </c>
      <c r="F97" s="40"/>
      <c r="G97" s="41"/>
      <c r="H97" s="40"/>
      <c r="I97" s="41"/>
      <c r="J97" s="40">
        <v>71781768</v>
      </c>
      <c r="K97" s="40"/>
      <c r="L97" s="40"/>
      <c r="M97" s="42"/>
      <c r="N97" s="43"/>
    </row>
    <row r="98" spans="1:14" ht="18" customHeight="1" x14ac:dyDescent="0.25">
      <c r="A98" s="36">
        <f>IF(B98="","",COUNTA($B$20:B98))</f>
        <v>79</v>
      </c>
      <c r="B98" s="37" t="s">
        <v>206</v>
      </c>
      <c r="C98" s="38" t="s">
        <v>340</v>
      </c>
      <c r="D98" s="39" t="s">
        <v>34</v>
      </c>
      <c r="E98" s="40">
        <f t="shared" si="1"/>
        <v>17212998</v>
      </c>
      <c r="F98" s="40"/>
      <c r="G98" s="41"/>
      <c r="H98" s="40"/>
      <c r="I98" s="41"/>
      <c r="J98" s="40">
        <v>17212998</v>
      </c>
      <c r="K98" s="40"/>
      <c r="L98" s="40"/>
      <c r="M98" s="42"/>
      <c r="N98" s="43"/>
    </row>
    <row r="99" spans="1:14" ht="18" customHeight="1" x14ac:dyDescent="0.25">
      <c r="A99" s="36">
        <f>IF(B99="","",COUNTA($B$20:B99))</f>
        <v>80</v>
      </c>
      <c r="B99" s="37" t="s">
        <v>207</v>
      </c>
      <c r="C99" s="38" t="s">
        <v>341</v>
      </c>
      <c r="D99" s="39" t="s">
        <v>34</v>
      </c>
      <c r="E99" s="40">
        <f t="shared" si="1"/>
        <v>46635582</v>
      </c>
      <c r="F99" s="40"/>
      <c r="G99" s="41"/>
      <c r="H99" s="40"/>
      <c r="I99" s="41"/>
      <c r="J99" s="40">
        <v>46635582</v>
      </c>
      <c r="K99" s="40"/>
      <c r="L99" s="40"/>
      <c r="M99" s="42"/>
      <c r="N99" s="43"/>
    </row>
    <row r="100" spans="1:14" ht="18" customHeight="1" x14ac:dyDescent="0.25">
      <c r="A100" s="36">
        <f>IF(B100="","",COUNTA($B$20:B100))</f>
        <v>81</v>
      </c>
      <c r="B100" s="37" t="s">
        <v>208</v>
      </c>
      <c r="C100" s="38" t="s">
        <v>342</v>
      </c>
      <c r="D100" s="39" t="s">
        <v>34</v>
      </c>
      <c r="E100" s="40">
        <f t="shared" si="1"/>
        <v>40864442</v>
      </c>
      <c r="F100" s="40"/>
      <c r="G100" s="41"/>
      <c r="H100" s="40"/>
      <c r="I100" s="41"/>
      <c r="J100" s="40">
        <v>40864442</v>
      </c>
      <c r="K100" s="40"/>
      <c r="L100" s="40"/>
      <c r="M100" s="42"/>
      <c r="N100" s="43"/>
    </row>
    <row r="101" spans="1:14" ht="18" customHeight="1" x14ac:dyDescent="0.25">
      <c r="A101" s="36">
        <f>IF(B101="","",COUNTA($B$20:B101))</f>
        <v>82</v>
      </c>
      <c r="B101" s="37" t="s">
        <v>209</v>
      </c>
      <c r="C101" s="38" t="s">
        <v>343</v>
      </c>
      <c r="D101" s="39" t="s">
        <v>34</v>
      </c>
      <c r="E101" s="40">
        <f t="shared" si="1"/>
        <v>996454</v>
      </c>
      <c r="F101" s="40"/>
      <c r="G101" s="41"/>
      <c r="H101" s="40"/>
      <c r="I101" s="41"/>
      <c r="J101" s="40">
        <v>996454</v>
      </c>
      <c r="K101" s="40"/>
      <c r="L101" s="40"/>
      <c r="M101" s="42"/>
      <c r="N101" s="43"/>
    </row>
    <row r="102" spans="1:14" ht="18" customHeight="1" x14ac:dyDescent="0.25">
      <c r="A102" s="36">
        <f>IF(B102="","",COUNTA($B$20:B102))</f>
        <v>83</v>
      </c>
      <c r="B102" s="37" t="s">
        <v>210</v>
      </c>
      <c r="C102" s="38" t="s">
        <v>344</v>
      </c>
      <c r="D102" s="39" t="s">
        <v>34</v>
      </c>
      <c r="E102" s="40">
        <f t="shared" si="1"/>
        <v>66862800</v>
      </c>
      <c r="F102" s="40"/>
      <c r="G102" s="41"/>
      <c r="H102" s="40"/>
      <c r="I102" s="41"/>
      <c r="J102" s="40">
        <v>66862800</v>
      </c>
      <c r="K102" s="40"/>
      <c r="L102" s="40"/>
      <c r="M102" s="42"/>
      <c r="N102" s="43"/>
    </row>
    <row r="103" spans="1:14" ht="18" customHeight="1" x14ac:dyDescent="0.25">
      <c r="A103" s="36">
        <f>IF(B103="","",COUNTA($B$20:B103))</f>
        <v>84</v>
      </c>
      <c r="B103" s="37" t="s">
        <v>128</v>
      </c>
      <c r="C103" s="38" t="s">
        <v>129</v>
      </c>
      <c r="D103" s="39" t="s">
        <v>34</v>
      </c>
      <c r="E103" s="40">
        <f t="shared" si="1"/>
        <v>52141472</v>
      </c>
      <c r="F103" s="40"/>
      <c r="G103" s="41"/>
      <c r="H103" s="40"/>
      <c r="I103" s="41"/>
      <c r="J103" s="40">
        <v>52141472</v>
      </c>
      <c r="K103" s="40"/>
      <c r="L103" s="40"/>
      <c r="M103" s="42"/>
      <c r="N103" s="43"/>
    </row>
    <row r="104" spans="1:14" ht="18" customHeight="1" x14ac:dyDescent="0.25">
      <c r="A104" s="36">
        <f>IF(B104="","",COUNTA($B$20:B104))</f>
        <v>85</v>
      </c>
      <c r="B104" s="37" t="s">
        <v>211</v>
      </c>
      <c r="C104" s="38" t="s">
        <v>345</v>
      </c>
      <c r="D104" s="39" t="s">
        <v>34</v>
      </c>
      <c r="E104" s="40">
        <f t="shared" si="1"/>
        <v>59524600</v>
      </c>
      <c r="F104" s="40"/>
      <c r="G104" s="41"/>
      <c r="H104" s="40"/>
      <c r="I104" s="41"/>
      <c r="J104" s="40">
        <v>59524600</v>
      </c>
      <c r="K104" s="40"/>
      <c r="L104" s="40"/>
      <c r="M104" s="42"/>
      <c r="N104" s="43"/>
    </row>
    <row r="105" spans="1:14" ht="18" customHeight="1" x14ac:dyDescent="0.25">
      <c r="A105" s="36">
        <f>IF(B105="","",COUNTA($B$20:B105))</f>
        <v>86</v>
      </c>
      <c r="B105" s="37" t="s">
        <v>212</v>
      </c>
      <c r="C105" s="38" t="s">
        <v>346</v>
      </c>
      <c r="D105" s="39" t="s">
        <v>34</v>
      </c>
      <c r="E105" s="40">
        <f t="shared" si="1"/>
        <v>51608000</v>
      </c>
      <c r="F105" s="40"/>
      <c r="G105" s="41"/>
      <c r="H105" s="40"/>
      <c r="I105" s="41"/>
      <c r="J105" s="40">
        <v>51608000</v>
      </c>
      <c r="K105" s="40"/>
      <c r="L105" s="40"/>
      <c r="M105" s="42"/>
      <c r="N105" s="43"/>
    </row>
    <row r="106" spans="1:14" ht="18" customHeight="1" x14ac:dyDescent="0.25">
      <c r="A106" s="36">
        <f>IF(B106="","",COUNTA($B$20:B106))</f>
        <v>87</v>
      </c>
      <c r="B106" s="37" t="s">
        <v>213</v>
      </c>
      <c r="C106" s="38" t="s">
        <v>347</v>
      </c>
      <c r="D106" s="39" t="s">
        <v>34</v>
      </c>
      <c r="E106" s="40">
        <f t="shared" si="1"/>
        <v>35896841</v>
      </c>
      <c r="F106" s="40"/>
      <c r="G106" s="41"/>
      <c r="H106" s="40"/>
      <c r="I106" s="41"/>
      <c r="J106" s="40">
        <v>35896841</v>
      </c>
      <c r="K106" s="40"/>
      <c r="L106" s="40"/>
      <c r="M106" s="42"/>
      <c r="N106" s="43"/>
    </row>
    <row r="107" spans="1:14" ht="18" customHeight="1" x14ac:dyDescent="0.25">
      <c r="A107" s="36">
        <f>IF(B107="","",COUNTA($B$20:B107))</f>
        <v>88</v>
      </c>
      <c r="B107" s="37" t="s">
        <v>214</v>
      </c>
      <c r="C107" s="38" t="s">
        <v>348</v>
      </c>
      <c r="D107" s="39" t="s">
        <v>34</v>
      </c>
      <c r="E107" s="40">
        <f t="shared" si="1"/>
        <v>1084591</v>
      </c>
      <c r="F107" s="40"/>
      <c r="G107" s="41"/>
      <c r="H107" s="40"/>
      <c r="I107" s="41"/>
      <c r="J107" s="40">
        <v>1084591</v>
      </c>
      <c r="K107" s="40"/>
      <c r="L107" s="40"/>
      <c r="M107" s="42"/>
      <c r="N107" s="43"/>
    </row>
    <row r="108" spans="1:14" ht="18" customHeight="1" x14ac:dyDescent="0.25">
      <c r="A108" s="36">
        <f>IF(B108="","",COUNTA($B$20:B108))</f>
        <v>89</v>
      </c>
      <c r="B108" s="37" t="s">
        <v>215</v>
      </c>
      <c r="C108" s="38" t="s">
        <v>349</v>
      </c>
      <c r="D108" s="39" t="s">
        <v>34</v>
      </c>
      <c r="E108" s="40">
        <f t="shared" si="1"/>
        <v>63379600</v>
      </c>
      <c r="F108" s="40"/>
      <c r="G108" s="41"/>
      <c r="H108" s="40"/>
      <c r="I108" s="41"/>
      <c r="J108" s="40">
        <v>63379600</v>
      </c>
      <c r="K108" s="40"/>
      <c r="L108" s="40"/>
      <c r="M108" s="42"/>
      <c r="N108" s="43"/>
    </row>
    <row r="109" spans="1:14" ht="18" customHeight="1" x14ac:dyDescent="0.25">
      <c r="A109" s="36">
        <f>IF(B109="","",COUNTA($B$20:B109))</f>
        <v>90</v>
      </c>
      <c r="B109" s="37" t="s">
        <v>216</v>
      </c>
      <c r="C109" s="38" t="s">
        <v>350</v>
      </c>
      <c r="D109" s="39" t="s">
        <v>34</v>
      </c>
      <c r="E109" s="40">
        <f t="shared" si="1"/>
        <v>63636600</v>
      </c>
      <c r="F109" s="40"/>
      <c r="G109" s="41"/>
      <c r="H109" s="40"/>
      <c r="I109" s="41"/>
      <c r="J109" s="40">
        <v>63636600</v>
      </c>
      <c r="K109" s="40"/>
      <c r="L109" s="40"/>
      <c r="M109" s="42"/>
      <c r="N109" s="43"/>
    </row>
    <row r="110" spans="1:14" ht="18" customHeight="1" x14ac:dyDescent="0.25">
      <c r="A110" s="36">
        <f>IF(B110="","",COUNTA($B$20:B110))</f>
        <v>91</v>
      </c>
      <c r="B110" s="37" t="s">
        <v>217</v>
      </c>
      <c r="C110" s="38" t="s">
        <v>351</v>
      </c>
      <c r="D110" s="39" t="s">
        <v>34</v>
      </c>
      <c r="E110" s="40">
        <f t="shared" si="1"/>
        <v>59567800</v>
      </c>
      <c r="F110" s="40"/>
      <c r="G110" s="41"/>
      <c r="H110" s="40"/>
      <c r="I110" s="41"/>
      <c r="J110" s="40">
        <v>59567800</v>
      </c>
      <c r="K110" s="40"/>
      <c r="L110" s="40"/>
      <c r="M110" s="42"/>
      <c r="N110" s="43"/>
    </row>
    <row r="111" spans="1:14" ht="18" customHeight="1" x14ac:dyDescent="0.25">
      <c r="A111" s="36">
        <f>IF(B111="","",COUNTA($B$20:B111))</f>
        <v>92</v>
      </c>
      <c r="B111" s="37" t="s">
        <v>218</v>
      </c>
      <c r="C111" s="38" t="s">
        <v>352</v>
      </c>
      <c r="D111" s="39" t="s">
        <v>34</v>
      </c>
      <c r="E111" s="40">
        <f t="shared" si="1"/>
        <v>66862800</v>
      </c>
      <c r="F111" s="40"/>
      <c r="G111" s="41"/>
      <c r="H111" s="40"/>
      <c r="I111" s="41"/>
      <c r="J111" s="40">
        <v>66862800</v>
      </c>
      <c r="K111" s="40"/>
      <c r="L111" s="40"/>
      <c r="M111" s="42"/>
      <c r="N111" s="43"/>
    </row>
    <row r="112" spans="1:14" ht="18" customHeight="1" x14ac:dyDescent="0.25">
      <c r="A112" s="36">
        <f>IF(B112="","",COUNTA($B$20:B112))</f>
        <v>93</v>
      </c>
      <c r="B112" s="37" t="s">
        <v>219</v>
      </c>
      <c r="C112" s="38" t="s">
        <v>353</v>
      </c>
      <c r="D112" s="39" t="s">
        <v>34</v>
      </c>
      <c r="E112" s="40">
        <f t="shared" si="1"/>
        <v>67343800</v>
      </c>
      <c r="F112" s="40"/>
      <c r="G112" s="41"/>
      <c r="H112" s="40"/>
      <c r="I112" s="41"/>
      <c r="J112" s="40">
        <v>67343800</v>
      </c>
      <c r="K112" s="40"/>
      <c r="L112" s="40"/>
      <c r="M112" s="42"/>
      <c r="N112" s="43"/>
    </row>
    <row r="113" spans="1:14" ht="18" customHeight="1" x14ac:dyDescent="0.25">
      <c r="A113" s="36">
        <f>IF(B113="","",COUNTA($B$20:B113))</f>
        <v>94</v>
      </c>
      <c r="B113" s="37" t="s">
        <v>220</v>
      </c>
      <c r="C113" s="38" t="s">
        <v>354</v>
      </c>
      <c r="D113" s="39" t="s">
        <v>34</v>
      </c>
      <c r="E113" s="40">
        <f t="shared" si="1"/>
        <v>60670800</v>
      </c>
      <c r="F113" s="40"/>
      <c r="G113" s="41"/>
      <c r="H113" s="40"/>
      <c r="I113" s="41"/>
      <c r="J113" s="40">
        <v>60670800</v>
      </c>
      <c r="K113" s="40"/>
      <c r="L113" s="40"/>
      <c r="M113" s="42"/>
      <c r="N113" s="43"/>
    </row>
    <row r="114" spans="1:14" ht="18" customHeight="1" x14ac:dyDescent="0.25">
      <c r="A114" s="36">
        <f>IF(B114="","",COUNTA($B$20:B114))</f>
        <v>95</v>
      </c>
      <c r="B114" s="37" t="s">
        <v>221</v>
      </c>
      <c r="C114" s="38" t="s">
        <v>355</v>
      </c>
      <c r="D114" s="39" t="s">
        <v>34</v>
      </c>
      <c r="E114" s="40">
        <f t="shared" si="1"/>
        <v>60009000</v>
      </c>
      <c r="F114" s="40"/>
      <c r="G114" s="41"/>
      <c r="H114" s="40"/>
      <c r="I114" s="41"/>
      <c r="J114" s="40">
        <v>60009000</v>
      </c>
      <c r="K114" s="40"/>
      <c r="L114" s="40"/>
      <c r="M114" s="42"/>
      <c r="N114" s="43"/>
    </row>
    <row r="115" spans="1:14" ht="18" customHeight="1" x14ac:dyDescent="0.25">
      <c r="A115" s="36">
        <f>IF(B115="","",COUNTA($B$20:B115))</f>
        <v>96</v>
      </c>
      <c r="B115" s="37" t="s">
        <v>222</v>
      </c>
      <c r="C115" s="38" t="s">
        <v>356</v>
      </c>
      <c r="D115" s="39" t="s">
        <v>34</v>
      </c>
      <c r="E115" s="40">
        <f t="shared" si="1"/>
        <v>59972200</v>
      </c>
      <c r="F115" s="40"/>
      <c r="G115" s="41"/>
      <c r="H115" s="40"/>
      <c r="I115" s="41"/>
      <c r="J115" s="40">
        <v>59972200</v>
      </c>
      <c r="K115" s="40"/>
      <c r="L115" s="40"/>
      <c r="M115" s="42"/>
      <c r="N115" s="43"/>
    </row>
    <row r="116" spans="1:14" ht="18" customHeight="1" x14ac:dyDescent="0.25">
      <c r="A116" s="36">
        <f>IF(B116="","",COUNTA($B$20:B116))</f>
        <v>97</v>
      </c>
      <c r="B116" s="37" t="s">
        <v>223</v>
      </c>
      <c r="C116" s="38" t="s">
        <v>357</v>
      </c>
      <c r="D116" s="39" t="s">
        <v>34</v>
      </c>
      <c r="E116" s="40">
        <f t="shared" si="1"/>
        <v>73434400</v>
      </c>
      <c r="F116" s="40"/>
      <c r="G116" s="41"/>
      <c r="H116" s="40"/>
      <c r="I116" s="41"/>
      <c r="J116" s="40">
        <v>73434400</v>
      </c>
      <c r="K116" s="40"/>
      <c r="L116" s="40"/>
      <c r="M116" s="42"/>
      <c r="N116" s="43"/>
    </row>
    <row r="117" spans="1:14" ht="18" customHeight="1" x14ac:dyDescent="0.25">
      <c r="A117" s="36">
        <f>IF(B117="","",COUNTA($B$20:B117))</f>
        <v>98</v>
      </c>
      <c r="B117" s="37" t="s">
        <v>224</v>
      </c>
      <c r="C117" s="38" t="s">
        <v>358</v>
      </c>
      <c r="D117" s="39" t="s">
        <v>34</v>
      </c>
      <c r="E117" s="40">
        <f t="shared" si="1"/>
        <v>78235000</v>
      </c>
      <c r="F117" s="40"/>
      <c r="G117" s="41"/>
      <c r="H117" s="40"/>
      <c r="I117" s="41"/>
      <c r="J117" s="40">
        <v>78235000</v>
      </c>
      <c r="K117" s="40"/>
      <c r="L117" s="40"/>
      <c r="M117" s="42"/>
      <c r="N117" s="43"/>
    </row>
    <row r="118" spans="1:14" ht="18" customHeight="1" x14ac:dyDescent="0.25">
      <c r="A118" s="36">
        <f>IF(B118="","",COUNTA($B$20:B118))</f>
        <v>99</v>
      </c>
      <c r="B118" s="37" t="s">
        <v>225</v>
      </c>
      <c r="C118" s="38" t="s">
        <v>359</v>
      </c>
      <c r="D118" s="39" t="s">
        <v>34</v>
      </c>
      <c r="E118" s="40">
        <f t="shared" si="1"/>
        <v>71563400</v>
      </c>
      <c r="F118" s="40"/>
      <c r="G118" s="41"/>
      <c r="H118" s="40"/>
      <c r="I118" s="41"/>
      <c r="J118" s="40">
        <v>71563400</v>
      </c>
      <c r="K118" s="40"/>
      <c r="L118" s="40"/>
      <c r="M118" s="42"/>
      <c r="N118" s="43"/>
    </row>
    <row r="119" spans="1:14" ht="18" customHeight="1" x14ac:dyDescent="0.25">
      <c r="A119" s="36">
        <f>IF(B119="","",COUNTA($B$20:B119))</f>
        <v>100</v>
      </c>
      <c r="B119" s="37" t="s">
        <v>226</v>
      </c>
      <c r="C119" s="38" t="s">
        <v>360</v>
      </c>
      <c r="D119" s="39" t="s">
        <v>34</v>
      </c>
      <c r="E119" s="40">
        <f t="shared" si="1"/>
        <v>66862800</v>
      </c>
      <c r="F119" s="40"/>
      <c r="G119" s="41"/>
      <c r="H119" s="40"/>
      <c r="I119" s="41"/>
      <c r="J119" s="40">
        <v>66862800</v>
      </c>
      <c r="K119" s="40"/>
      <c r="L119" s="40"/>
      <c r="M119" s="42"/>
      <c r="N119" s="43"/>
    </row>
    <row r="120" spans="1:14" ht="18" customHeight="1" x14ac:dyDescent="0.25">
      <c r="A120" s="36">
        <f>IF(B120="","",COUNTA($B$20:B120))</f>
        <v>101</v>
      </c>
      <c r="B120" s="37" t="s">
        <v>227</v>
      </c>
      <c r="C120" s="38" t="s">
        <v>361</v>
      </c>
      <c r="D120" s="39" t="s">
        <v>34</v>
      </c>
      <c r="E120" s="40">
        <f t="shared" si="1"/>
        <v>66862800</v>
      </c>
      <c r="F120" s="40"/>
      <c r="G120" s="41"/>
      <c r="H120" s="40"/>
      <c r="I120" s="41"/>
      <c r="J120" s="40">
        <v>66862800</v>
      </c>
      <c r="K120" s="40"/>
      <c r="L120" s="40"/>
      <c r="M120" s="42"/>
      <c r="N120" s="43"/>
    </row>
    <row r="121" spans="1:14" ht="18" customHeight="1" x14ac:dyDescent="0.25">
      <c r="A121" s="36">
        <f>IF(B121="","",COUNTA($B$20:B121))</f>
        <v>102</v>
      </c>
      <c r="B121" s="37" t="s">
        <v>228</v>
      </c>
      <c r="C121" s="38" t="s">
        <v>362</v>
      </c>
      <c r="D121" s="39" t="s">
        <v>34</v>
      </c>
      <c r="E121" s="40">
        <f t="shared" si="1"/>
        <v>93302600</v>
      </c>
      <c r="F121" s="40"/>
      <c r="G121" s="41"/>
      <c r="H121" s="40"/>
      <c r="I121" s="41"/>
      <c r="J121" s="40">
        <v>93302600</v>
      </c>
      <c r="K121" s="40"/>
      <c r="L121" s="40"/>
      <c r="M121" s="42"/>
      <c r="N121" s="43"/>
    </row>
    <row r="122" spans="1:14" ht="18" customHeight="1" x14ac:dyDescent="0.25">
      <c r="A122" s="36">
        <f>IF(B122="","",COUNTA($B$20:B122))</f>
        <v>103</v>
      </c>
      <c r="B122" s="37" t="s">
        <v>229</v>
      </c>
      <c r="C122" s="38" t="s">
        <v>363</v>
      </c>
      <c r="D122" s="39" t="s">
        <v>34</v>
      </c>
      <c r="E122" s="40">
        <f t="shared" si="1"/>
        <v>61479800</v>
      </c>
      <c r="F122" s="40"/>
      <c r="G122" s="41"/>
      <c r="H122" s="40"/>
      <c r="I122" s="41"/>
      <c r="J122" s="40">
        <v>61479800</v>
      </c>
      <c r="K122" s="40"/>
      <c r="L122" s="40"/>
      <c r="M122" s="42"/>
      <c r="N122" s="43"/>
    </row>
    <row r="123" spans="1:14" ht="18" customHeight="1" x14ac:dyDescent="0.25">
      <c r="A123" s="36">
        <f>IF(B123="","",COUNTA($B$20:B123))</f>
        <v>104</v>
      </c>
      <c r="B123" s="37" t="s">
        <v>230</v>
      </c>
      <c r="C123" s="38" t="s">
        <v>364</v>
      </c>
      <c r="D123" s="39" t="s">
        <v>34</v>
      </c>
      <c r="E123" s="40">
        <f t="shared" si="1"/>
        <v>58955343</v>
      </c>
      <c r="F123" s="40"/>
      <c r="G123" s="41"/>
      <c r="H123" s="40"/>
      <c r="I123" s="41"/>
      <c r="J123" s="40">
        <v>58955343</v>
      </c>
      <c r="K123" s="40"/>
      <c r="L123" s="40"/>
      <c r="M123" s="42"/>
      <c r="N123" s="43"/>
    </row>
    <row r="124" spans="1:14" ht="18" customHeight="1" x14ac:dyDescent="0.25">
      <c r="A124" s="36">
        <f>IF(B124="","",COUNTA($B$20:B124))</f>
        <v>105</v>
      </c>
      <c r="B124" s="37" t="s">
        <v>231</v>
      </c>
      <c r="C124" s="38" t="s">
        <v>365</v>
      </c>
      <c r="D124" s="39" t="s">
        <v>34</v>
      </c>
      <c r="E124" s="40">
        <f t="shared" si="1"/>
        <v>46104206</v>
      </c>
      <c r="F124" s="40"/>
      <c r="G124" s="41"/>
      <c r="H124" s="40"/>
      <c r="I124" s="41"/>
      <c r="J124" s="40">
        <v>46104206</v>
      </c>
      <c r="K124" s="40"/>
      <c r="L124" s="40"/>
      <c r="M124" s="42"/>
      <c r="N124" s="43"/>
    </row>
    <row r="125" spans="1:14" ht="18" customHeight="1" x14ac:dyDescent="0.25">
      <c r="A125" s="36">
        <f>IF(B125="","",COUNTA($B$20:B125))</f>
        <v>106</v>
      </c>
      <c r="B125" s="37" t="s">
        <v>232</v>
      </c>
      <c r="C125" s="38" t="s">
        <v>366</v>
      </c>
      <c r="D125" s="39" t="s">
        <v>34</v>
      </c>
      <c r="E125" s="40">
        <f t="shared" si="1"/>
        <v>41649033</v>
      </c>
      <c r="F125" s="40"/>
      <c r="G125" s="41"/>
      <c r="H125" s="40"/>
      <c r="I125" s="41"/>
      <c r="J125" s="40">
        <v>41649033</v>
      </c>
      <c r="K125" s="40"/>
      <c r="L125" s="40"/>
      <c r="M125" s="42"/>
      <c r="N125" s="43"/>
    </row>
    <row r="126" spans="1:14" ht="18" customHeight="1" x14ac:dyDescent="0.25">
      <c r="A126" s="36">
        <f>IF(B126="","",COUNTA($B$20:B126))</f>
        <v>107</v>
      </c>
      <c r="B126" s="37" t="s">
        <v>233</v>
      </c>
      <c r="C126" s="38" t="s">
        <v>367</v>
      </c>
      <c r="D126" s="39" t="s">
        <v>34</v>
      </c>
      <c r="E126" s="40">
        <f t="shared" si="1"/>
        <v>48524600</v>
      </c>
      <c r="F126" s="40"/>
      <c r="G126" s="41"/>
      <c r="H126" s="40"/>
      <c r="I126" s="41"/>
      <c r="J126" s="40">
        <v>48524600</v>
      </c>
      <c r="K126" s="40"/>
      <c r="L126" s="40"/>
      <c r="M126" s="42"/>
      <c r="N126" s="43"/>
    </row>
    <row r="127" spans="1:14" ht="18" customHeight="1" x14ac:dyDescent="0.25">
      <c r="A127" s="36">
        <f>IF(B127="","",COUNTA($B$20:B127))</f>
        <v>108</v>
      </c>
      <c r="B127" s="37" t="s">
        <v>234</v>
      </c>
      <c r="C127" s="38" t="s">
        <v>368</v>
      </c>
      <c r="D127" s="39" t="s">
        <v>34</v>
      </c>
      <c r="E127" s="40">
        <f t="shared" si="1"/>
        <v>61222400</v>
      </c>
      <c r="F127" s="40"/>
      <c r="G127" s="41"/>
      <c r="H127" s="40"/>
      <c r="I127" s="41"/>
      <c r="J127" s="40">
        <v>61222400</v>
      </c>
      <c r="K127" s="40"/>
      <c r="L127" s="40"/>
      <c r="M127" s="42"/>
      <c r="N127" s="43"/>
    </row>
    <row r="128" spans="1:14" ht="18" customHeight="1" x14ac:dyDescent="0.25">
      <c r="A128" s="36">
        <f>IF(B128="","",COUNTA($B$20:B128))</f>
        <v>109</v>
      </c>
      <c r="B128" s="37" t="s">
        <v>235</v>
      </c>
      <c r="C128" s="38" t="s">
        <v>369</v>
      </c>
      <c r="D128" s="39" t="s">
        <v>34</v>
      </c>
      <c r="E128" s="40">
        <f t="shared" si="1"/>
        <v>40236200</v>
      </c>
      <c r="F128" s="40"/>
      <c r="G128" s="41"/>
      <c r="H128" s="40"/>
      <c r="I128" s="41"/>
      <c r="J128" s="40">
        <v>40236200</v>
      </c>
      <c r="K128" s="40"/>
      <c r="L128" s="40"/>
      <c r="M128" s="42"/>
      <c r="N128" s="43"/>
    </row>
    <row r="129" spans="1:14" ht="18" customHeight="1" x14ac:dyDescent="0.25">
      <c r="A129" s="36">
        <f>IF(B129="","",COUNTA($B$20:B129))</f>
        <v>110</v>
      </c>
      <c r="B129" s="37" t="s">
        <v>236</v>
      </c>
      <c r="C129" s="38" t="s">
        <v>370</v>
      </c>
      <c r="D129" s="39" t="s">
        <v>34</v>
      </c>
      <c r="E129" s="40">
        <f t="shared" si="1"/>
        <v>34522660</v>
      </c>
      <c r="F129" s="40"/>
      <c r="G129" s="41"/>
      <c r="H129" s="40"/>
      <c r="I129" s="41"/>
      <c r="J129" s="40">
        <v>34522660</v>
      </c>
      <c r="K129" s="40"/>
      <c r="L129" s="40"/>
      <c r="M129" s="42"/>
      <c r="N129" s="43"/>
    </row>
    <row r="130" spans="1:14" ht="18" customHeight="1" x14ac:dyDescent="0.25">
      <c r="A130" s="36">
        <f>IF(B130="","",COUNTA($B$20:B130))</f>
        <v>111</v>
      </c>
      <c r="B130" s="37" t="s">
        <v>237</v>
      </c>
      <c r="C130" s="38" t="s">
        <v>371</v>
      </c>
      <c r="D130" s="39" t="s">
        <v>34</v>
      </c>
      <c r="E130" s="40">
        <f t="shared" si="1"/>
        <v>60523800</v>
      </c>
      <c r="F130" s="40"/>
      <c r="G130" s="41"/>
      <c r="H130" s="40"/>
      <c r="I130" s="41"/>
      <c r="J130" s="40">
        <v>60523800</v>
      </c>
      <c r="K130" s="40"/>
      <c r="L130" s="40"/>
      <c r="M130" s="42"/>
      <c r="N130" s="43"/>
    </row>
    <row r="131" spans="1:14" ht="18" customHeight="1" x14ac:dyDescent="0.25">
      <c r="A131" s="36">
        <f>IF(B131="","",COUNTA($B$20:B131))</f>
        <v>112</v>
      </c>
      <c r="B131" s="37" t="s">
        <v>238</v>
      </c>
      <c r="C131" s="38" t="s">
        <v>372</v>
      </c>
      <c r="D131" s="39" t="s">
        <v>34</v>
      </c>
      <c r="E131" s="40">
        <f t="shared" si="1"/>
        <v>54464600</v>
      </c>
      <c r="F131" s="40"/>
      <c r="G131" s="41"/>
      <c r="H131" s="40"/>
      <c r="I131" s="41"/>
      <c r="J131" s="40">
        <v>54464600</v>
      </c>
      <c r="K131" s="40"/>
      <c r="L131" s="40"/>
      <c r="M131" s="42"/>
      <c r="N131" s="43"/>
    </row>
    <row r="132" spans="1:14" ht="18" customHeight="1" x14ac:dyDescent="0.25">
      <c r="A132" s="36">
        <f>IF(B132="","",COUNTA($B$20:B132))</f>
        <v>113</v>
      </c>
      <c r="B132" s="37" t="s">
        <v>239</v>
      </c>
      <c r="C132" s="38" t="s">
        <v>373</v>
      </c>
      <c r="D132" s="39" t="s">
        <v>34</v>
      </c>
      <c r="E132" s="40">
        <f t="shared" si="1"/>
        <v>35263200</v>
      </c>
      <c r="F132" s="40"/>
      <c r="G132" s="41"/>
      <c r="H132" s="40"/>
      <c r="I132" s="41"/>
      <c r="J132" s="40">
        <v>35263200</v>
      </c>
      <c r="K132" s="40"/>
      <c r="L132" s="40"/>
      <c r="M132" s="42"/>
      <c r="N132" s="43"/>
    </row>
    <row r="133" spans="1:14" ht="18" customHeight="1" x14ac:dyDescent="0.25">
      <c r="A133" s="36">
        <f>IF(B133="","",COUNTA($B$20:B133))</f>
        <v>114</v>
      </c>
      <c r="B133" s="37" t="s">
        <v>240</v>
      </c>
      <c r="C133" s="38" t="s">
        <v>374</v>
      </c>
      <c r="D133" s="39" t="s">
        <v>34</v>
      </c>
      <c r="E133" s="40">
        <f t="shared" si="1"/>
        <v>73251200</v>
      </c>
      <c r="F133" s="40"/>
      <c r="G133" s="41"/>
      <c r="H133" s="40"/>
      <c r="I133" s="41"/>
      <c r="J133" s="40">
        <v>73251200</v>
      </c>
      <c r="K133" s="40"/>
      <c r="L133" s="40"/>
      <c r="M133" s="42"/>
      <c r="N133" s="43"/>
    </row>
    <row r="134" spans="1:14" ht="18" customHeight="1" x14ac:dyDescent="0.25">
      <c r="A134" s="36">
        <f>IF(B134="","",COUNTA($B$20:B134))</f>
        <v>115</v>
      </c>
      <c r="B134" s="37" t="s">
        <v>241</v>
      </c>
      <c r="C134" s="38" t="s">
        <v>375</v>
      </c>
      <c r="D134" s="39" t="s">
        <v>34</v>
      </c>
      <c r="E134" s="40">
        <f t="shared" si="1"/>
        <v>67303600</v>
      </c>
      <c r="F134" s="40"/>
      <c r="G134" s="41"/>
      <c r="H134" s="40"/>
      <c r="I134" s="41"/>
      <c r="J134" s="40">
        <v>67303600</v>
      </c>
      <c r="K134" s="40"/>
      <c r="L134" s="40"/>
      <c r="M134" s="42"/>
      <c r="N134" s="43"/>
    </row>
    <row r="135" spans="1:14" ht="18" customHeight="1" x14ac:dyDescent="0.25">
      <c r="A135" s="36">
        <f>IF(B135="","",COUNTA($B$20:B135))</f>
        <v>116</v>
      </c>
      <c r="B135" s="37" t="s">
        <v>242</v>
      </c>
      <c r="C135" s="38" t="s">
        <v>376</v>
      </c>
      <c r="D135" s="39" t="s">
        <v>34</v>
      </c>
      <c r="E135" s="40">
        <f t="shared" si="1"/>
        <v>71070600</v>
      </c>
      <c r="F135" s="40"/>
      <c r="G135" s="41"/>
      <c r="H135" s="40"/>
      <c r="I135" s="41"/>
      <c r="J135" s="40">
        <v>71070600</v>
      </c>
      <c r="K135" s="40"/>
      <c r="L135" s="40"/>
      <c r="M135" s="42"/>
      <c r="N135" s="43"/>
    </row>
    <row r="136" spans="1:14" ht="18" customHeight="1" x14ac:dyDescent="0.25">
      <c r="A136" s="36">
        <f>IF(B136="","",COUNTA($B$20:B136))</f>
        <v>117</v>
      </c>
      <c r="B136" s="37" t="s">
        <v>243</v>
      </c>
      <c r="C136" s="38" t="s">
        <v>377</v>
      </c>
      <c r="D136" s="39" t="s">
        <v>34</v>
      </c>
      <c r="E136" s="40">
        <f t="shared" si="1"/>
        <v>72728000</v>
      </c>
      <c r="F136" s="40"/>
      <c r="G136" s="41"/>
      <c r="H136" s="40"/>
      <c r="I136" s="41"/>
      <c r="J136" s="40">
        <v>72728000</v>
      </c>
      <c r="K136" s="40"/>
      <c r="L136" s="40"/>
      <c r="M136" s="42"/>
      <c r="N136" s="43"/>
    </row>
    <row r="137" spans="1:14" ht="18" customHeight="1" x14ac:dyDescent="0.25">
      <c r="A137" s="36">
        <f>IF(B137="","",COUNTA($B$20:B137))</f>
        <v>118</v>
      </c>
      <c r="B137" s="37" t="s">
        <v>244</v>
      </c>
      <c r="C137" s="38" t="s">
        <v>378</v>
      </c>
      <c r="D137" s="39" t="s">
        <v>34</v>
      </c>
      <c r="E137" s="40">
        <f t="shared" si="1"/>
        <v>73434400</v>
      </c>
      <c r="F137" s="40"/>
      <c r="G137" s="41"/>
      <c r="H137" s="40"/>
      <c r="I137" s="41"/>
      <c r="J137" s="40">
        <v>73434400</v>
      </c>
      <c r="K137" s="40"/>
      <c r="L137" s="40"/>
      <c r="M137" s="42"/>
      <c r="N137" s="43"/>
    </row>
    <row r="138" spans="1:14" ht="18" customHeight="1" x14ac:dyDescent="0.25">
      <c r="A138" s="36">
        <f>IF(B138="","",COUNTA($B$20:B138))</f>
        <v>119</v>
      </c>
      <c r="B138" s="37" t="s">
        <v>245</v>
      </c>
      <c r="C138" s="38" t="s">
        <v>379</v>
      </c>
      <c r="D138" s="39" t="s">
        <v>34</v>
      </c>
      <c r="E138" s="40">
        <f t="shared" si="1"/>
        <v>73434400</v>
      </c>
      <c r="F138" s="40"/>
      <c r="G138" s="41"/>
      <c r="H138" s="40"/>
      <c r="I138" s="41"/>
      <c r="J138" s="40">
        <v>73434400</v>
      </c>
      <c r="K138" s="40"/>
      <c r="L138" s="40"/>
      <c r="M138" s="42"/>
      <c r="N138" s="43"/>
    </row>
    <row r="139" spans="1:14" ht="18" customHeight="1" x14ac:dyDescent="0.25">
      <c r="A139" s="36">
        <f>IF(B139="","",COUNTA($B$20:B139))</f>
        <v>120</v>
      </c>
      <c r="B139" s="37" t="s">
        <v>246</v>
      </c>
      <c r="C139" s="38" t="s">
        <v>380</v>
      </c>
      <c r="D139" s="39" t="s">
        <v>34</v>
      </c>
      <c r="E139" s="40">
        <f t="shared" si="1"/>
        <v>67343800</v>
      </c>
      <c r="F139" s="40"/>
      <c r="G139" s="41"/>
      <c r="H139" s="40"/>
      <c r="I139" s="41"/>
      <c r="J139" s="40">
        <v>67343800</v>
      </c>
      <c r="K139" s="40"/>
      <c r="L139" s="40"/>
      <c r="M139" s="42"/>
      <c r="N139" s="43"/>
    </row>
    <row r="140" spans="1:14" ht="18" customHeight="1" x14ac:dyDescent="0.25">
      <c r="A140" s="36">
        <f>IF(B140="","",COUNTA($B$20:B140))</f>
        <v>121</v>
      </c>
      <c r="B140" s="37" t="s">
        <v>247</v>
      </c>
      <c r="C140" s="38" t="s">
        <v>381</v>
      </c>
      <c r="D140" s="39" t="s">
        <v>34</v>
      </c>
      <c r="E140" s="40">
        <f t="shared" si="1"/>
        <v>67824800</v>
      </c>
      <c r="F140" s="40"/>
      <c r="G140" s="41"/>
      <c r="H140" s="40"/>
      <c r="I140" s="41"/>
      <c r="J140" s="40">
        <v>67824800</v>
      </c>
      <c r="K140" s="40"/>
      <c r="L140" s="40"/>
      <c r="M140" s="42"/>
      <c r="N140" s="43"/>
    </row>
    <row r="141" spans="1:14" ht="18" customHeight="1" x14ac:dyDescent="0.25">
      <c r="A141" s="36">
        <f>IF(B141="","",COUNTA($B$20:B141))</f>
        <v>122</v>
      </c>
      <c r="B141" s="37" t="s">
        <v>248</v>
      </c>
      <c r="C141" s="38" t="s">
        <v>382</v>
      </c>
      <c r="D141" s="39" t="s">
        <v>34</v>
      </c>
      <c r="E141" s="40">
        <f t="shared" si="1"/>
        <v>65540000</v>
      </c>
      <c r="F141" s="40"/>
      <c r="G141" s="41"/>
      <c r="H141" s="40"/>
      <c r="I141" s="41"/>
      <c r="J141" s="40">
        <v>65540000</v>
      </c>
      <c r="K141" s="40"/>
      <c r="L141" s="40"/>
      <c r="M141" s="42"/>
      <c r="N141" s="43"/>
    </row>
    <row r="142" spans="1:14" ht="18" customHeight="1" x14ac:dyDescent="0.25">
      <c r="A142" s="36">
        <f>IF(B142="","",COUNTA($B$20:B142))</f>
        <v>123</v>
      </c>
      <c r="B142" s="37" t="s">
        <v>249</v>
      </c>
      <c r="C142" s="38" t="s">
        <v>383</v>
      </c>
      <c r="D142" s="39" t="s">
        <v>34</v>
      </c>
      <c r="E142" s="40">
        <f t="shared" si="1"/>
        <v>73955200</v>
      </c>
      <c r="F142" s="40"/>
      <c r="G142" s="41"/>
      <c r="H142" s="40"/>
      <c r="I142" s="41"/>
      <c r="J142" s="40">
        <v>73955200</v>
      </c>
      <c r="K142" s="40"/>
      <c r="L142" s="40"/>
      <c r="M142" s="42"/>
      <c r="N142" s="43"/>
    </row>
    <row r="143" spans="1:14" ht="18" customHeight="1" x14ac:dyDescent="0.25">
      <c r="A143" s="36">
        <f>IF(B143="","",COUNTA($B$20:B143))</f>
        <v>124</v>
      </c>
      <c r="B143" s="37" t="s">
        <v>250</v>
      </c>
      <c r="C143" s="38" t="s">
        <v>384</v>
      </c>
      <c r="D143" s="39" t="s">
        <v>34</v>
      </c>
      <c r="E143" s="40">
        <f t="shared" si="1"/>
        <v>67343800</v>
      </c>
      <c r="F143" s="40"/>
      <c r="G143" s="41"/>
      <c r="H143" s="40"/>
      <c r="I143" s="41"/>
      <c r="J143" s="40">
        <v>67343800</v>
      </c>
      <c r="K143" s="40"/>
      <c r="L143" s="40"/>
      <c r="M143" s="42"/>
      <c r="N143" s="43"/>
    </row>
    <row r="144" spans="1:14" ht="18" customHeight="1" x14ac:dyDescent="0.25">
      <c r="A144" s="36">
        <f>IF(B144="","",COUNTA($B$20:B144))</f>
        <v>125</v>
      </c>
      <c r="B144" s="37" t="s">
        <v>251</v>
      </c>
      <c r="C144" s="38" t="s">
        <v>385</v>
      </c>
      <c r="D144" s="39" t="s">
        <v>34</v>
      </c>
      <c r="E144" s="40">
        <f t="shared" si="1"/>
        <v>68426000</v>
      </c>
      <c r="F144" s="40"/>
      <c r="G144" s="41"/>
      <c r="H144" s="40"/>
      <c r="I144" s="41"/>
      <c r="J144" s="40">
        <v>68426000</v>
      </c>
      <c r="K144" s="40"/>
      <c r="L144" s="40"/>
      <c r="M144" s="42"/>
      <c r="N144" s="43"/>
    </row>
    <row r="145" spans="1:17" ht="18" customHeight="1" x14ac:dyDescent="0.25">
      <c r="A145" s="36">
        <f>IF(B145="","",COUNTA($B$20:B145))</f>
        <v>126</v>
      </c>
      <c r="B145" s="37" t="s">
        <v>252</v>
      </c>
      <c r="C145" s="38" t="s">
        <v>386</v>
      </c>
      <c r="D145" s="39" t="s">
        <v>34</v>
      </c>
      <c r="E145" s="40">
        <f t="shared" si="1"/>
        <v>60009000</v>
      </c>
      <c r="F145" s="40"/>
      <c r="G145" s="41"/>
      <c r="H145" s="40"/>
      <c r="I145" s="41"/>
      <c r="J145" s="40">
        <v>60009000</v>
      </c>
      <c r="K145" s="40"/>
      <c r="L145" s="40"/>
      <c r="M145" s="42"/>
      <c r="N145" s="43"/>
    </row>
    <row r="146" spans="1:17" ht="18" customHeight="1" x14ac:dyDescent="0.25">
      <c r="A146" s="36">
        <f>IF(B146="","",COUNTA($B$20:B146))</f>
        <v>127</v>
      </c>
      <c r="B146" s="37" t="s">
        <v>253</v>
      </c>
      <c r="C146" s="38" t="s">
        <v>387</v>
      </c>
      <c r="D146" s="39" t="s">
        <v>34</v>
      </c>
      <c r="E146" s="40">
        <f t="shared" si="1"/>
        <v>60597400</v>
      </c>
      <c r="F146" s="40"/>
      <c r="G146" s="41"/>
      <c r="H146" s="40"/>
      <c r="I146" s="41"/>
      <c r="J146" s="40">
        <v>60597400</v>
      </c>
      <c r="K146" s="40"/>
      <c r="L146" s="40"/>
      <c r="M146" s="42"/>
      <c r="N146" s="43"/>
    </row>
    <row r="147" spans="1:17" ht="18" customHeight="1" x14ac:dyDescent="0.25">
      <c r="A147" s="36">
        <f>IF(B147="","",COUNTA($B$20:B147))</f>
        <v>128</v>
      </c>
      <c r="B147" s="37" t="s">
        <v>254</v>
      </c>
      <c r="C147" s="38" t="s">
        <v>388</v>
      </c>
      <c r="D147" s="39" t="s">
        <v>34</v>
      </c>
      <c r="E147" s="40">
        <f t="shared" si="1"/>
        <v>68466200</v>
      </c>
      <c r="F147" s="40"/>
      <c r="G147" s="41"/>
      <c r="H147" s="40"/>
      <c r="I147" s="41"/>
      <c r="J147" s="40">
        <v>68466200</v>
      </c>
      <c r="K147" s="40"/>
      <c r="L147" s="40"/>
      <c r="M147" s="42"/>
      <c r="N147" s="43"/>
    </row>
    <row r="148" spans="1:17" ht="18" customHeight="1" x14ac:dyDescent="0.25">
      <c r="A148" s="36">
        <f>IF(B148="","",COUNTA($B$20:B148))</f>
        <v>129</v>
      </c>
      <c r="B148" s="37" t="s">
        <v>255</v>
      </c>
      <c r="C148" s="38" t="s">
        <v>389</v>
      </c>
      <c r="D148" s="39" t="s">
        <v>34</v>
      </c>
      <c r="E148" s="40">
        <f t="shared" ref="E148:E159" si="2">SUM(F148:L148)</f>
        <v>66842800</v>
      </c>
      <c r="F148" s="40"/>
      <c r="G148" s="41"/>
      <c r="H148" s="40"/>
      <c r="I148" s="41"/>
      <c r="J148" s="40">
        <v>66842800</v>
      </c>
      <c r="K148" s="40"/>
      <c r="L148" s="40"/>
      <c r="M148" s="42"/>
      <c r="N148" s="43"/>
    </row>
    <row r="149" spans="1:17" ht="18" customHeight="1" x14ac:dyDescent="0.25">
      <c r="A149" s="36">
        <f>IF(B149="","",COUNTA($B$20:B149))</f>
        <v>130</v>
      </c>
      <c r="B149" s="37" t="s">
        <v>256</v>
      </c>
      <c r="C149" s="38" t="s">
        <v>390</v>
      </c>
      <c r="D149" s="39" t="s">
        <v>34</v>
      </c>
      <c r="E149" s="40">
        <f t="shared" si="2"/>
        <v>67824800</v>
      </c>
      <c r="F149" s="40"/>
      <c r="G149" s="41"/>
      <c r="H149" s="40"/>
      <c r="I149" s="41"/>
      <c r="J149" s="40">
        <v>67824800</v>
      </c>
      <c r="K149" s="40"/>
      <c r="L149" s="40"/>
      <c r="M149" s="42"/>
      <c r="N149" s="43"/>
    </row>
    <row r="150" spans="1:17" ht="18" customHeight="1" x14ac:dyDescent="0.25">
      <c r="A150" s="36">
        <f>IF(B150="","",COUNTA($B$20:B150))</f>
        <v>131</v>
      </c>
      <c r="B150" s="37" t="s">
        <v>257</v>
      </c>
      <c r="C150" s="38" t="s">
        <v>391</v>
      </c>
      <c r="D150" s="39" t="s">
        <v>34</v>
      </c>
      <c r="E150" s="40">
        <f t="shared" si="2"/>
        <v>40236200</v>
      </c>
      <c r="F150" s="40"/>
      <c r="G150" s="41"/>
      <c r="H150" s="40"/>
      <c r="I150" s="41"/>
      <c r="J150" s="40">
        <v>40236200</v>
      </c>
      <c r="K150" s="40"/>
      <c r="L150" s="40"/>
      <c r="M150" s="42"/>
      <c r="N150" s="43"/>
    </row>
    <row r="151" spans="1:17" ht="18" customHeight="1" x14ac:dyDescent="0.25">
      <c r="A151" s="36">
        <f>IF(B151="","",COUNTA($B$20:B151))</f>
        <v>132</v>
      </c>
      <c r="B151" s="37" t="s">
        <v>258</v>
      </c>
      <c r="C151" s="38" t="s">
        <v>392</v>
      </c>
      <c r="D151" s="39" t="s">
        <v>34</v>
      </c>
      <c r="E151" s="40">
        <f t="shared" si="2"/>
        <v>34381600</v>
      </c>
      <c r="F151" s="40"/>
      <c r="G151" s="41"/>
      <c r="H151" s="40"/>
      <c r="I151" s="41"/>
      <c r="J151" s="40">
        <v>34381600</v>
      </c>
      <c r="K151" s="40"/>
      <c r="L151" s="40"/>
      <c r="M151" s="42"/>
      <c r="N151" s="43"/>
    </row>
    <row r="152" spans="1:17" ht="18" customHeight="1" x14ac:dyDescent="0.25">
      <c r="A152" s="36">
        <f>IF(B152="","",COUNTA($B$20:B152))</f>
        <v>133</v>
      </c>
      <c r="B152" s="37" t="s">
        <v>259</v>
      </c>
      <c r="C152" s="38" t="s">
        <v>393</v>
      </c>
      <c r="D152" s="39" t="s">
        <v>34</v>
      </c>
      <c r="E152" s="40">
        <f t="shared" si="2"/>
        <v>34095743</v>
      </c>
      <c r="F152" s="40"/>
      <c r="G152" s="41"/>
      <c r="H152" s="40"/>
      <c r="I152" s="41"/>
      <c r="J152" s="40">
        <v>34095743</v>
      </c>
      <c r="K152" s="40"/>
      <c r="L152" s="40"/>
      <c r="M152" s="42"/>
      <c r="N152" s="43"/>
    </row>
    <row r="153" spans="1:17" ht="18" customHeight="1" x14ac:dyDescent="0.25">
      <c r="A153" s="36">
        <f>IF(B153="","",COUNTA($B$20:B153))</f>
        <v>134</v>
      </c>
      <c r="B153" s="37" t="s">
        <v>260</v>
      </c>
      <c r="C153" s="38" t="s">
        <v>394</v>
      </c>
      <c r="D153" s="39" t="s">
        <v>34</v>
      </c>
      <c r="E153" s="40">
        <f t="shared" si="2"/>
        <v>45360000</v>
      </c>
      <c r="F153" s="40"/>
      <c r="G153" s="41"/>
      <c r="H153" s="40"/>
      <c r="I153" s="41"/>
      <c r="J153" s="40">
        <v>45360000</v>
      </c>
      <c r="K153" s="40"/>
      <c r="L153" s="40"/>
      <c r="M153" s="42"/>
      <c r="N153" s="43"/>
    </row>
    <row r="154" spans="1:17" ht="18" customHeight="1" x14ac:dyDescent="0.25">
      <c r="A154" s="36">
        <f>IF(B154="","",COUNTA($B$20:B154))</f>
        <v>135</v>
      </c>
      <c r="B154" s="37" t="s">
        <v>261</v>
      </c>
      <c r="C154" s="38" t="s">
        <v>395</v>
      </c>
      <c r="D154" s="39" t="s">
        <v>34</v>
      </c>
      <c r="E154" s="40">
        <f t="shared" si="2"/>
        <v>33050886</v>
      </c>
      <c r="F154" s="40"/>
      <c r="G154" s="41"/>
      <c r="H154" s="40"/>
      <c r="I154" s="41"/>
      <c r="J154" s="40">
        <v>33050886</v>
      </c>
      <c r="K154" s="40"/>
      <c r="L154" s="40"/>
      <c r="M154" s="42"/>
      <c r="N154" s="43"/>
    </row>
    <row r="155" spans="1:17" ht="18" customHeight="1" x14ac:dyDescent="0.25">
      <c r="A155" s="36">
        <f>IF(B155="","",COUNTA($B$20:B155))</f>
        <v>136</v>
      </c>
      <c r="B155" s="37" t="s">
        <v>262</v>
      </c>
      <c r="C155" s="38" t="s">
        <v>396</v>
      </c>
      <c r="D155" s="39" t="s">
        <v>34</v>
      </c>
      <c r="E155" s="40">
        <f t="shared" si="2"/>
        <v>63318400</v>
      </c>
      <c r="F155" s="40"/>
      <c r="G155" s="41"/>
      <c r="H155" s="40"/>
      <c r="I155" s="41"/>
      <c r="J155" s="40">
        <v>63318400</v>
      </c>
      <c r="K155" s="40"/>
      <c r="L155" s="40"/>
      <c r="M155" s="42"/>
      <c r="N155" s="43"/>
    </row>
    <row r="156" spans="1:17" ht="18" customHeight="1" x14ac:dyDescent="0.25">
      <c r="A156" s="36">
        <f>IF(B156="","",COUNTA($B$20:B156))</f>
        <v>137</v>
      </c>
      <c r="B156" s="37" t="s">
        <v>263</v>
      </c>
      <c r="C156" s="38" t="s">
        <v>397</v>
      </c>
      <c r="D156" s="39" t="s">
        <v>34</v>
      </c>
      <c r="E156" s="40">
        <f t="shared" si="2"/>
        <v>25646287</v>
      </c>
      <c r="F156" s="40"/>
      <c r="G156" s="41"/>
      <c r="H156" s="40"/>
      <c r="I156" s="41"/>
      <c r="J156" s="40">
        <v>25646287</v>
      </c>
      <c r="K156" s="40"/>
      <c r="L156" s="40"/>
      <c r="M156" s="42"/>
      <c r="N156" s="43"/>
    </row>
    <row r="157" spans="1:17" ht="18" customHeight="1" x14ac:dyDescent="0.25">
      <c r="A157" s="36">
        <f>IF(B157="","",COUNTA($B$20:B157))</f>
        <v>138</v>
      </c>
      <c r="B157" s="37" t="s">
        <v>264</v>
      </c>
      <c r="C157" s="38" t="s">
        <v>398</v>
      </c>
      <c r="D157" s="39" t="s">
        <v>34</v>
      </c>
      <c r="E157" s="40">
        <f t="shared" si="2"/>
        <v>35263200</v>
      </c>
      <c r="F157" s="40"/>
      <c r="G157" s="41"/>
      <c r="H157" s="40"/>
      <c r="I157" s="41"/>
      <c r="J157" s="40">
        <v>35263200</v>
      </c>
      <c r="K157" s="40"/>
      <c r="L157" s="40"/>
      <c r="M157" s="42"/>
      <c r="N157" s="43"/>
    </row>
    <row r="158" spans="1:17" ht="18" customHeight="1" x14ac:dyDescent="0.25">
      <c r="A158" s="36">
        <f>IF(B158="","",COUNTA($B$20:B158))</f>
        <v>139</v>
      </c>
      <c r="B158" s="37" t="s">
        <v>265</v>
      </c>
      <c r="C158" s="38" t="s">
        <v>399</v>
      </c>
      <c r="D158" s="39" t="s">
        <v>34</v>
      </c>
      <c r="E158" s="40">
        <f t="shared" si="2"/>
        <v>2119991</v>
      </c>
      <c r="F158" s="40"/>
      <c r="G158" s="41"/>
      <c r="H158" s="40"/>
      <c r="I158" s="41"/>
      <c r="J158" s="40">
        <v>2119991</v>
      </c>
      <c r="K158" s="40"/>
      <c r="L158" s="40"/>
      <c r="M158" s="42"/>
      <c r="N158" s="43"/>
    </row>
    <row r="159" spans="1:17" ht="18" customHeight="1" x14ac:dyDescent="0.25">
      <c r="A159" s="36">
        <f>IF(B159="","",COUNTA($B$20:B159))</f>
        <v>140</v>
      </c>
      <c r="B159" s="37" t="s">
        <v>266</v>
      </c>
      <c r="C159" s="38" t="s">
        <v>400</v>
      </c>
      <c r="D159" s="39" t="s">
        <v>34</v>
      </c>
      <c r="E159" s="40">
        <f t="shared" si="2"/>
        <v>38677937</v>
      </c>
      <c r="F159" s="40"/>
      <c r="G159" s="41"/>
      <c r="H159" s="40"/>
      <c r="I159" s="41"/>
      <c r="J159" s="40">
        <v>38677937</v>
      </c>
      <c r="K159" s="40"/>
      <c r="L159" s="40"/>
      <c r="M159" s="42"/>
      <c r="N159" s="43"/>
    </row>
    <row r="160" spans="1:17" ht="28.5" customHeight="1" x14ac:dyDescent="0.25">
      <c r="A160" s="187" t="s">
        <v>43</v>
      </c>
      <c r="B160" s="268" t="s">
        <v>44</v>
      </c>
      <c r="C160" s="269"/>
      <c r="D160" s="270"/>
      <c r="E160" s="44"/>
      <c r="F160" s="44"/>
      <c r="G160" s="44"/>
      <c r="H160" s="44"/>
      <c r="I160" s="44"/>
      <c r="J160" s="44"/>
      <c r="K160" s="44"/>
      <c r="L160" s="44"/>
      <c r="M160" s="44"/>
      <c r="N160" s="43" t="e">
        <f>+COUNTIF('[1]03'!B283:$B$345,'3716-315'!B160)</f>
        <v>#VALUE!</v>
      </c>
      <c r="O160" s="5" t="e">
        <f>+SUMIF('[2]C8 (BS)'!$C:$C,B160,'[2]C8 (BS)'!$E:$E)</f>
        <v>#VALUE!</v>
      </c>
      <c r="P160" s="5" t="e">
        <f>+SUMIF([2]C9!$C:$C,B160,[2]C9!$E:$E)</f>
        <v>#VALUE!</v>
      </c>
      <c r="Q160" s="5" t="e">
        <f>+SUMIF([2]TD9!$B:$B,B160,[2]TD9!$E:$E)</f>
        <v>#VALUE!</v>
      </c>
    </row>
    <row r="161" spans="1:18" ht="28.5" customHeight="1" x14ac:dyDescent="0.25">
      <c r="A161" s="187" t="s">
        <v>45</v>
      </c>
      <c r="B161" s="268" t="s">
        <v>46</v>
      </c>
      <c r="C161" s="269"/>
      <c r="D161" s="270"/>
      <c r="E161" s="45"/>
      <c r="F161" s="45"/>
      <c r="G161" s="45"/>
      <c r="H161" s="45"/>
      <c r="I161" s="45"/>
      <c r="J161" s="45"/>
      <c r="K161" s="44"/>
      <c r="L161" s="44"/>
      <c r="M161" s="44"/>
      <c r="N161" s="43" t="e">
        <f>+COUNTIF('[1]03'!B294:$B$345,'3716-315'!B161)</f>
        <v>#VALUE!</v>
      </c>
      <c r="O161" s="5" t="e">
        <f>+SUMIF('[2]C8 (BS)'!$C:$C,B161,'[2]C8 (BS)'!$E:$E)</f>
        <v>#VALUE!</v>
      </c>
      <c r="P161" s="5" t="e">
        <f>+SUMIF([2]C9!$C:$C,B161,[2]C9!$E:$E)</f>
        <v>#VALUE!</v>
      </c>
      <c r="Q161" s="5" t="e">
        <f>+SUMIF([2]TD9!$B:$B,B161,[2]TD9!$E:$E)</f>
        <v>#VALUE!</v>
      </c>
    </row>
    <row r="162" spans="1:18" s="5" customFormat="1" ht="18.75" customHeight="1" x14ac:dyDescent="0.25">
      <c r="A162" s="36"/>
      <c r="B162" s="33" t="s">
        <v>47</v>
      </c>
      <c r="C162" s="36"/>
      <c r="D162" s="36"/>
      <c r="E162" s="46">
        <f>+E161+E160+E19</f>
        <v>6831982582</v>
      </c>
      <c r="F162" s="46"/>
      <c r="G162" s="46"/>
      <c r="H162" s="46"/>
      <c r="I162" s="46"/>
      <c r="J162" s="46">
        <f>+J161+J160+J19</f>
        <v>6831982582</v>
      </c>
      <c r="K162" s="46"/>
      <c r="L162" s="46"/>
      <c r="M162" s="46"/>
      <c r="N162" s="47"/>
      <c r="O162" s="48" t="e">
        <f>+SUM(O20:O161)</f>
        <v>#VALUE!</v>
      </c>
      <c r="P162" s="48" t="e">
        <f>+SUM(P20:P161)</f>
        <v>#VALUE!</v>
      </c>
      <c r="Q162" s="48" t="e">
        <f>+SUM(Q20:Q161)</f>
        <v>#VALUE!</v>
      </c>
      <c r="R162" s="49" t="e">
        <f>+O162+P162+Q162</f>
        <v>#VALUE!</v>
      </c>
    </row>
    <row r="163" spans="1:18" s="5" customFormat="1" ht="20.25" customHeight="1" x14ac:dyDescent="0.25">
      <c r="A163" s="282" t="str">
        <f>"Số tiền bằng chữ: "&amp;SUBSTITUTE([3]!VND(E162),",","")&amp;" đồng."</f>
        <v>Số tiền bằng chữ: Sáu tỷ tám trăm ba mươi mốt triệu chín trăm tám mươi hai ngàn năm trăm tám mươi hai đồng.</v>
      </c>
      <c r="B163" s="282"/>
      <c r="C163" s="282"/>
      <c r="D163" s="282"/>
      <c r="E163" s="282"/>
      <c r="F163" s="282"/>
      <c r="G163" s="282"/>
      <c r="H163" s="282"/>
      <c r="I163" s="282"/>
      <c r="J163" s="282"/>
      <c r="K163" s="282"/>
      <c r="L163" s="282"/>
      <c r="M163" s="282"/>
      <c r="N163" s="191"/>
      <c r="O163" s="5">
        <f>+'[2]C8 (BS)'!$E$171</f>
        <v>83000000</v>
      </c>
      <c r="P163" s="5">
        <f>+[2]C9!$E$333</f>
        <v>340125000</v>
      </c>
      <c r="Q163" s="5">
        <f>+[2]TD9!$E$331</f>
        <v>2174976955</v>
      </c>
    </row>
    <row r="164" spans="1:18" s="5" customFormat="1" ht="20.25" customHeight="1" x14ac:dyDescent="0.25">
      <c r="A164" s="283" t="s">
        <v>48</v>
      </c>
      <c r="B164" s="283"/>
      <c r="C164" s="283"/>
      <c r="D164" s="283"/>
      <c r="E164" s="283"/>
      <c r="F164" s="283"/>
      <c r="G164" s="283"/>
      <c r="H164" s="283"/>
      <c r="I164" s="283"/>
      <c r="J164" s="283"/>
      <c r="K164" s="283"/>
      <c r="L164" s="283"/>
      <c r="M164" s="283"/>
      <c r="N164" s="192"/>
      <c r="O164" s="5" t="e">
        <f>+O162-O163</f>
        <v>#VALUE!</v>
      </c>
      <c r="P164" s="5" t="e">
        <f>+P162-P163</f>
        <v>#VALUE!</v>
      </c>
      <c r="Q164" s="5" t="e">
        <f>+Q162-Q163</f>
        <v>#VALUE!</v>
      </c>
    </row>
    <row r="165" spans="1:18" s="5" customFormat="1" ht="20.25" customHeight="1" x14ac:dyDescent="0.25">
      <c r="A165" s="275" t="s">
        <v>401</v>
      </c>
      <c r="B165" s="275"/>
      <c r="C165" s="275"/>
      <c r="D165" s="275"/>
      <c r="E165" s="275"/>
      <c r="F165" s="275"/>
      <c r="G165" s="275"/>
      <c r="H165" s="275"/>
      <c r="I165" s="275"/>
      <c r="J165" s="275"/>
      <c r="K165" s="275"/>
      <c r="L165" s="275"/>
      <c r="M165" s="275"/>
      <c r="N165" s="188"/>
      <c r="O165" s="5">
        <f>+E162-'[1]08'!E18</f>
        <v>5594885941</v>
      </c>
    </row>
    <row r="166" spans="1:18" s="5" customFormat="1" x14ac:dyDescent="0.25">
      <c r="A166" s="52"/>
      <c r="B166" s="6"/>
      <c r="C166" s="6"/>
      <c r="D166" s="6"/>
      <c r="E166" s="6"/>
      <c r="F166" s="6"/>
      <c r="G166" s="53"/>
      <c r="H166" s="53"/>
      <c r="I166" s="185"/>
      <c r="J166" s="168" t="s">
        <v>102</v>
      </c>
      <c r="K166" s="53"/>
      <c r="L166" s="53"/>
      <c r="M166" s="53"/>
      <c r="N166" s="53"/>
      <c r="O166" s="55"/>
      <c r="P166" s="55"/>
    </row>
    <row r="167" spans="1:18" s="5" customFormat="1" ht="15.75" customHeight="1" x14ac:dyDescent="0.25">
      <c r="A167" s="267" t="s">
        <v>49</v>
      </c>
      <c r="B167" s="267"/>
      <c r="C167" s="267"/>
      <c r="D167" s="3"/>
      <c r="E167" s="189" t="s">
        <v>50</v>
      </c>
      <c r="F167" s="3"/>
      <c r="G167" s="3"/>
      <c r="H167" s="189"/>
      <c r="I167" s="186"/>
      <c r="J167" s="189" t="s">
        <v>88</v>
      </c>
      <c r="K167" s="15"/>
      <c r="L167" s="15"/>
      <c r="M167" s="15"/>
      <c r="N167" s="15"/>
      <c r="O167" s="56"/>
      <c r="P167" s="56"/>
    </row>
    <row r="168" spans="1:18" s="5" customFormat="1" ht="13.5" customHeight="1" x14ac:dyDescent="0.25">
      <c r="A168" s="2"/>
      <c r="B168" s="6"/>
      <c r="C168" s="6"/>
      <c r="D168" s="6"/>
      <c r="E168" s="170"/>
      <c r="F168" s="6"/>
      <c r="G168" s="6"/>
      <c r="H168" s="6"/>
      <c r="I168" s="6"/>
      <c r="J168" s="189"/>
      <c r="K168" s="6"/>
      <c r="L168" s="6"/>
      <c r="M168" s="6"/>
      <c r="N168" s="6"/>
    </row>
    <row r="169" spans="1:18" s="5" customFormat="1" ht="17.25" customHeight="1" x14ac:dyDescent="0.25">
      <c r="A169" s="6"/>
      <c r="B169" s="6"/>
      <c r="C169" s="6"/>
      <c r="D169" s="6"/>
      <c r="E169" s="170"/>
      <c r="F169" s="6"/>
      <c r="G169" s="6"/>
      <c r="H169" s="6"/>
      <c r="I169" s="6"/>
      <c r="J169" s="189"/>
      <c r="K169" s="6"/>
      <c r="L169" s="6"/>
      <c r="M169" s="6"/>
      <c r="N169" s="6"/>
    </row>
    <row r="170" spans="1:18" x14ac:dyDescent="0.25">
      <c r="E170" s="170"/>
      <c r="J170" s="189"/>
    </row>
    <row r="171" spans="1:18" ht="12" customHeight="1" x14ac:dyDescent="0.25">
      <c r="C171" s="9"/>
      <c r="D171" s="9"/>
      <c r="E171" s="27"/>
      <c r="J171" s="189"/>
    </row>
    <row r="172" spans="1:18" x14ac:dyDescent="0.25">
      <c r="A172" s="265" t="s">
        <v>53</v>
      </c>
      <c r="B172" s="265"/>
      <c r="C172" s="265"/>
      <c r="D172" s="32"/>
      <c r="E172" s="184" t="s">
        <v>54</v>
      </c>
      <c r="F172" s="169"/>
      <c r="G172" s="169"/>
      <c r="H172" s="184"/>
      <c r="I172" s="184"/>
      <c r="J172" s="189" t="s">
        <v>55</v>
      </c>
      <c r="K172" s="32"/>
      <c r="L172" s="32"/>
      <c r="M172" s="32"/>
      <c r="N172" s="32"/>
      <c r="O172" s="58"/>
      <c r="P172" s="58"/>
    </row>
    <row r="173" spans="1:18" ht="4.5" customHeight="1" x14ac:dyDescent="0.25"/>
    <row r="174" spans="1:18" ht="15" customHeight="1" x14ac:dyDescent="0.25">
      <c r="A174" s="265" t="s">
        <v>56</v>
      </c>
      <c r="B174" s="265"/>
      <c r="C174" s="265"/>
      <c r="D174" s="265"/>
      <c r="E174" s="265"/>
      <c r="F174" s="265"/>
      <c r="G174" s="265"/>
      <c r="H174" s="265"/>
      <c r="I174" s="265"/>
      <c r="J174" s="265"/>
      <c r="K174" s="265"/>
      <c r="L174" s="265"/>
      <c r="M174" s="265"/>
      <c r="N174" s="184"/>
      <c r="O174" s="58"/>
      <c r="P174" s="58"/>
    </row>
    <row r="175" spans="1:18" ht="15" customHeight="1" x14ac:dyDescent="0.25">
      <c r="A175" s="184"/>
      <c r="B175" s="184"/>
      <c r="C175" s="184"/>
      <c r="D175" s="184"/>
      <c r="E175" s="184"/>
      <c r="F175" s="184"/>
      <c r="G175" s="184"/>
      <c r="H175" s="184"/>
      <c r="I175" s="184"/>
      <c r="J175" s="185" t="s">
        <v>67</v>
      </c>
      <c r="K175" s="184"/>
      <c r="L175" s="184"/>
      <c r="M175" s="184"/>
      <c r="N175" s="184"/>
      <c r="O175" s="58"/>
      <c r="P175" s="58"/>
    </row>
    <row r="176" spans="1:18" x14ac:dyDescent="0.25">
      <c r="A176" s="267" t="s">
        <v>57</v>
      </c>
      <c r="B176" s="267"/>
      <c r="C176" s="267"/>
      <c r="D176" s="267"/>
      <c r="E176" s="267"/>
      <c r="H176" s="15"/>
      <c r="I176" s="186"/>
      <c r="J176" s="186" t="s">
        <v>78</v>
      </c>
      <c r="K176" s="15"/>
      <c r="L176" s="15"/>
      <c r="M176" s="15"/>
      <c r="N176" s="15"/>
      <c r="O176" s="56"/>
      <c r="P176" s="56"/>
      <c r="R176" s="32"/>
    </row>
    <row r="177" spans="1:17" x14ac:dyDescent="0.25">
      <c r="A177" s="266" t="s">
        <v>59</v>
      </c>
      <c r="B177" s="266"/>
      <c r="C177" s="266"/>
      <c r="D177" s="266"/>
      <c r="E177" s="266"/>
      <c r="I177" s="185"/>
      <c r="J177" s="186" t="s">
        <v>79</v>
      </c>
      <c r="K177" s="53"/>
      <c r="L177" s="53"/>
      <c r="M177" s="53"/>
      <c r="N177" s="53"/>
      <c r="O177" s="55"/>
      <c r="P177" s="55"/>
    </row>
    <row r="178" spans="1:17" ht="15" customHeight="1" x14ac:dyDescent="0.25">
      <c r="A178" s="266"/>
      <c r="B178" s="266"/>
      <c r="C178" s="266"/>
      <c r="D178" s="266"/>
      <c r="E178" s="266"/>
      <c r="I178" s="185"/>
      <c r="J178" s="185" t="s">
        <v>60</v>
      </c>
      <c r="K178" s="53"/>
      <c r="L178" s="53"/>
      <c r="M178" s="53"/>
      <c r="N178" s="53"/>
      <c r="O178" s="55"/>
      <c r="P178" s="55"/>
    </row>
    <row r="179" spans="1:17" x14ac:dyDescent="0.25">
      <c r="I179" s="266"/>
      <c r="J179" s="266"/>
      <c r="K179" s="266"/>
      <c r="L179" s="266"/>
      <c r="M179" s="266"/>
      <c r="N179" s="185"/>
    </row>
    <row r="180" spans="1:17" ht="16.899999999999999" hidden="1" customHeight="1" x14ac:dyDescent="0.25">
      <c r="A180" s="267" t="s">
        <v>57</v>
      </c>
      <c r="B180" s="267"/>
      <c r="C180" s="267"/>
      <c r="D180" s="267"/>
      <c r="E180" s="267"/>
      <c r="I180" s="267"/>
      <c r="J180" s="267"/>
      <c r="K180" s="267"/>
      <c r="L180" s="267"/>
      <c r="M180" s="267"/>
      <c r="N180" s="186"/>
    </row>
    <row r="181" spans="1:17" x14ac:dyDescent="0.25">
      <c r="A181" s="266"/>
      <c r="B181" s="266"/>
      <c r="C181" s="266"/>
      <c r="D181" s="266"/>
      <c r="E181" s="266"/>
      <c r="I181" s="266"/>
      <c r="J181" s="266"/>
      <c r="K181" s="266"/>
      <c r="L181" s="266"/>
      <c r="M181" s="266"/>
      <c r="N181" s="185"/>
    </row>
    <row r="183" spans="1:17" s="59" customForma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5"/>
      <c r="P183" s="5"/>
      <c r="Q183" s="5"/>
    </row>
  </sheetData>
  <autoFilter ref="A17:R162" xr:uid="{00000000-0009-0000-0000-000000000000}"/>
  <mergeCells count="41">
    <mergeCell ref="A9:M9"/>
    <mergeCell ref="I1:M1"/>
    <mergeCell ref="I2:M3"/>
    <mergeCell ref="A5:M5"/>
    <mergeCell ref="A6:M6"/>
    <mergeCell ref="A8:M8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163:M163"/>
    <mergeCell ref="F14:F16"/>
    <mergeCell ref="G14:G16"/>
    <mergeCell ref="H14:H16"/>
    <mergeCell ref="I14:I16"/>
    <mergeCell ref="J14:J16"/>
    <mergeCell ref="K14:K16"/>
    <mergeCell ref="L14:L16"/>
    <mergeCell ref="B18:D18"/>
    <mergeCell ref="B19:D19"/>
    <mergeCell ref="B160:D160"/>
    <mergeCell ref="B161:D161"/>
    <mergeCell ref="A181:E181"/>
    <mergeCell ref="I181:M181"/>
    <mergeCell ref="A164:M164"/>
    <mergeCell ref="A165:M165"/>
    <mergeCell ref="A167:C167"/>
    <mergeCell ref="A172:C172"/>
    <mergeCell ref="A174:M174"/>
    <mergeCell ref="A176:E176"/>
    <mergeCell ref="A177:E177"/>
    <mergeCell ref="A178:E178"/>
    <mergeCell ref="I179:M179"/>
    <mergeCell ref="A180:E180"/>
    <mergeCell ref="I180:M180"/>
  </mergeCells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6E19F-BEFF-497B-8036-7F1AB88AA258}">
  <dimension ref="A1:R101"/>
  <sheetViews>
    <sheetView topLeftCell="A19" zoomScaleNormal="100" workbookViewId="0">
      <selection activeCell="J93" sqref="J93:J96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.7109375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19.8554687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02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08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08"/>
    </row>
    <row r="4" spans="1:17" ht="5.25" customHeight="1" x14ac:dyDescent="0.25">
      <c r="A4" s="199"/>
      <c r="C4" s="11"/>
    </row>
    <row r="5" spans="1:17" ht="18.75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199"/>
    </row>
    <row r="6" spans="1:17" s="14" customFormat="1" x14ac:dyDescent="0.25">
      <c r="A6" s="299" t="s">
        <v>425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09"/>
      <c r="O6" s="13"/>
      <c r="P6" s="13"/>
      <c r="Q6" s="13"/>
    </row>
    <row r="7" spans="1:17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07"/>
    </row>
    <row r="9" spans="1:17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07"/>
    </row>
    <row r="10" spans="1:17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06"/>
    </row>
    <row r="11" spans="1:17" ht="35.25" customHeight="1" x14ac:dyDescent="0.25">
      <c r="A11" s="336" t="s">
        <v>437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205"/>
    </row>
    <row r="12" spans="1:17" x14ac:dyDescent="0.25">
      <c r="M12" s="21" t="s">
        <v>9</v>
      </c>
      <c r="N12" s="22"/>
    </row>
    <row r="13" spans="1:17" ht="16.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202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423</v>
      </c>
      <c r="K14" s="272" t="s">
        <v>23</v>
      </c>
      <c r="L14" s="272" t="s">
        <v>131</v>
      </c>
      <c r="M14" s="273"/>
      <c r="N14" s="202"/>
    </row>
    <row r="15" spans="1:17" ht="123.7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202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202"/>
    </row>
    <row r="17" spans="1:17" ht="14.25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203">
        <v>7</v>
      </c>
      <c r="I17" s="25">
        <v>8</v>
      </c>
      <c r="J17" s="203">
        <v>9</v>
      </c>
      <c r="K17" s="25">
        <v>10</v>
      </c>
      <c r="L17" s="25">
        <v>11</v>
      </c>
      <c r="M17" s="25">
        <v>12</v>
      </c>
      <c r="N17" s="27"/>
    </row>
    <row r="18" spans="1:17" s="32" customFormat="1" ht="19.5" customHeight="1" x14ac:dyDescent="0.25">
      <c r="A18" s="200"/>
      <c r="B18" s="268" t="s">
        <v>13</v>
      </c>
      <c r="C18" s="269"/>
      <c r="D18" s="270"/>
      <c r="E18" s="28">
        <f>+E19+E78+E79</f>
        <v>239130000</v>
      </c>
      <c r="F18" s="28"/>
      <c r="G18" s="28"/>
      <c r="H18" s="28"/>
      <c r="I18" s="28"/>
      <c r="J18" s="28">
        <f>+J19+J78+J79</f>
        <v>239130000</v>
      </c>
      <c r="K18" s="29"/>
      <c r="L18" s="29"/>
      <c r="M18" s="29"/>
      <c r="N18" s="30"/>
      <c r="O18" s="5"/>
      <c r="P18" s="5"/>
      <c r="Q18" s="31"/>
    </row>
    <row r="19" spans="1:17" ht="19.5" customHeight="1" x14ac:dyDescent="0.25">
      <c r="A19" s="33" t="s">
        <v>27</v>
      </c>
      <c r="B19" s="279" t="s">
        <v>28</v>
      </c>
      <c r="C19" s="280"/>
      <c r="D19" s="281"/>
      <c r="E19" s="34">
        <f>+SUM(E20:E77)</f>
        <v>239130000</v>
      </c>
      <c r="F19" s="34"/>
      <c r="G19" s="34"/>
      <c r="H19" s="34"/>
      <c r="I19" s="34"/>
      <c r="J19" s="34">
        <f>+SUM(J20:J77)</f>
        <v>239130000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7" ht="18" customHeight="1" x14ac:dyDescent="0.25">
      <c r="A20" s="36">
        <f>IF(B20="","",COUNTA($B$20:B20))</f>
        <v>1</v>
      </c>
      <c r="B20" s="37" t="s">
        <v>120</v>
      </c>
      <c r="C20" s="38" t="s">
        <v>121</v>
      </c>
      <c r="D20" s="39" t="s">
        <v>34</v>
      </c>
      <c r="E20" s="40">
        <f t="shared" ref="E20:E77" si="0">SUM(F20:L20)</f>
        <v>10800000</v>
      </c>
      <c r="F20" s="40"/>
      <c r="G20" s="41"/>
      <c r="H20" s="40"/>
      <c r="I20" s="41"/>
      <c r="J20" s="40">
        <v>10800000</v>
      </c>
      <c r="K20" s="40"/>
      <c r="L20" s="40"/>
      <c r="M20" s="42"/>
      <c r="N20" s="43"/>
    </row>
    <row r="21" spans="1:17" ht="18" customHeight="1" x14ac:dyDescent="0.25">
      <c r="A21" s="36">
        <f>IF(B21="","",COUNTA($B$20:B21))</f>
        <v>2</v>
      </c>
      <c r="B21" s="37" t="s">
        <v>140</v>
      </c>
      <c r="C21" s="38" t="s">
        <v>274</v>
      </c>
      <c r="D21" s="39" t="s">
        <v>34</v>
      </c>
      <c r="E21" s="40">
        <f t="shared" si="0"/>
        <v>3000000</v>
      </c>
      <c r="F21" s="40"/>
      <c r="G21" s="41"/>
      <c r="H21" s="40"/>
      <c r="I21" s="41"/>
      <c r="J21" s="40">
        <v>3000000</v>
      </c>
      <c r="K21" s="40"/>
      <c r="L21" s="40"/>
      <c r="M21" s="42"/>
      <c r="N21" s="43"/>
    </row>
    <row r="22" spans="1:17" ht="18" customHeight="1" x14ac:dyDescent="0.25">
      <c r="A22" s="36">
        <f>IF(B22="","",COUNTA($B$20:B22))</f>
        <v>3</v>
      </c>
      <c r="B22" s="37" t="s">
        <v>122</v>
      </c>
      <c r="C22" s="38" t="s">
        <v>123</v>
      </c>
      <c r="D22" s="39" t="s">
        <v>34</v>
      </c>
      <c r="E22" s="40">
        <f t="shared" si="0"/>
        <v>1200000</v>
      </c>
      <c r="F22" s="40"/>
      <c r="G22" s="41"/>
      <c r="H22" s="40"/>
      <c r="I22" s="41"/>
      <c r="J22" s="40">
        <v>1200000</v>
      </c>
      <c r="K22" s="40"/>
      <c r="L22" s="40"/>
      <c r="M22" s="42"/>
      <c r="N22" s="43"/>
    </row>
    <row r="23" spans="1:17" ht="18" customHeight="1" x14ac:dyDescent="0.25">
      <c r="A23" s="36">
        <f>IF(B23="","",COUNTA($B$20:B23))</f>
        <v>4</v>
      </c>
      <c r="B23" s="37" t="s">
        <v>126</v>
      </c>
      <c r="C23" s="38" t="s">
        <v>127</v>
      </c>
      <c r="D23" s="39" t="s">
        <v>34</v>
      </c>
      <c r="E23" s="40">
        <f t="shared" si="0"/>
        <v>1200000</v>
      </c>
      <c r="F23" s="40"/>
      <c r="G23" s="41"/>
      <c r="H23" s="40"/>
      <c r="I23" s="41"/>
      <c r="J23" s="40">
        <v>1200000</v>
      </c>
      <c r="K23" s="40"/>
      <c r="L23" s="40"/>
      <c r="M23" s="42"/>
      <c r="N23" s="43"/>
    </row>
    <row r="24" spans="1:17" ht="18" customHeight="1" x14ac:dyDescent="0.25">
      <c r="A24" s="36">
        <f>IF(B24="","",COUNTA($B$20:B24))</f>
        <v>5</v>
      </c>
      <c r="B24" s="37" t="s">
        <v>139</v>
      </c>
      <c r="C24" s="38" t="s">
        <v>273</v>
      </c>
      <c r="D24" s="39" t="s">
        <v>34</v>
      </c>
      <c r="E24" s="40">
        <f t="shared" si="0"/>
        <v>1200000</v>
      </c>
      <c r="F24" s="40"/>
      <c r="G24" s="41"/>
      <c r="H24" s="40"/>
      <c r="I24" s="41"/>
      <c r="J24" s="40">
        <v>1200000</v>
      </c>
      <c r="K24" s="40"/>
      <c r="L24" s="40"/>
      <c r="M24" s="42"/>
      <c r="N24" s="43"/>
    </row>
    <row r="25" spans="1:17" ht="18" customHeight="1" x14ac:dyDescent="0.25">
      <c r="A25" s="36">
        <f>IF(B25="","",COUNTA($B$20:B25))</f>
        <v>6</v>
      </c>
      <c r="B25" s="37" t="s">
        <v>124</v>
      </c>
      <c r="C25" s="38" t="s">
        <v>125</v>
      </c>
      <c r="D25" s="39" t="s">
        <v>34</v>
      </c>
      <c r="E25" s="40">
        <f t="shared" si="0"/>
        <v>1200000</v>
      </c>
      <c r="F25" s="40"/>
      <c r="G25" s="41"/>
      <c r="H25" s="40"/>
      <c r="I25" s="41"/>
      <c r="J25" s="40">
        <v>1200000</v>
      </c>
      <c r="K25" s="40"/>
      <c r="L25" s="40"/>
      <c r="M25" s="42"/>
      <c r="N25" s="43"/>
    </row>
    <row r="26" spans="1:17" ht="18" customHeight="1" x14ac:dyDescent="0.25">
      <c r="A26" s="36">
        <f>IF(B26="","",COUNTA($B$20:B26))</f>
        <v>7</v>
      </c>
      <c r="B26" s="37" t="s">
        <v>141</v>
      </c>
      <c r="C26" s="38" t="s">
        <v>275</v>
      </c>
      <c r="D26" s="39" t="s">
        <v>34</v>
      </c>
      <c r="E26" s="40">
        <f t="shared" si="0"/>
        <v>1200000</v>
      </c>
      <c r="F26" s="40"/>
      <c r="G26" s="41"/>
      <c r="H26" s="40"/>
      <c r="I26" s="41"/>
      <c r="J26" s="40">
        <v>1200000</v>
      </c>
      <c r="K26" s="40"/>
      <c r="L26" s="40"/>
      <c r="M26" s="42"/>
      <c r="N26" s="43"/>
    </row>
    <row r="27" spans="1:17" ht="18" customHeight="1" x14ac:dyDescent="0.25">
      <c r="A27" s="36">
        <f>IF(B27="","",COUNTA($B$20:B27))</f>
        <v>8</v>
      </c>
      <c r="B27" s="37" t="s">
        <v>142</v>
      </c>
      <c r="C27" s="38" t="s">
        <v>276</v>
      </c>
      <c r="D27" s="39" t="s">
        <v>34</v>
      </c>
      <c r="E27" s="40">
        <f t="shared" si="0"/>
        <v>7200000</v>
      </c>
      <c r="F27" s="40"/>
      <c r="G27" s="41"/>
      <c r="H27" s="40"/>
      <c r="I27" s="41"/>
      <c r="J27" s="40">
        <v>7200000</v>
      </c>
      <c r="K27" s="40"/>
      <c r="L27" s="40"/>
      <c r="M27" s="42"/>
      <c r="N27" s="43"/>
    </row>
    <row r="28" spans="1:17" ht="18" customHeight="1" x14ac:dyDescent="0.25">
      <c r="A28" s="36">
        <f>IF(B28="","",COUNTA($B$20:B28))</f>
        <v>9</v>
      </c>
      <c r="B28" s="37" t="s">
        <v>147</v>
      </c>
      <c r="C28" s="38" t="s">
        <v>281</v>
      </c>
      <c r="D28" s="39" t="s">
        <v>34</v>
      </c>
      <c r="E28" s="40">
        <f t="shared" si="0"/>
        <v>5400000</v>
      </c>
      <c r="F28" s="40"/>
      <c r="G28" s="41"/>
      <c r="H28" s="40"/>
      <c r="I28" s="41"/>
      <c r="J28" s="40">
        <v>5400000</v>
      </c>
      <c r="K28" s="40"/>
      <c r="L28" s="40"/>
      <c r="M28" s="42"/>
      <c r="N28" s="43"/>
    </row>
    <row r="29" spans="1:17" ht="18" customHeight="1" x14ac:dyDescent="0.25">
      <c r="A29" s="36">
        <f>IF(B29="","",COUNTA($B$20:B29))</f>
        <v>10</v>
      </c>
      <c r="B29" s="37" t="s">
        <v>148</v>
      </c>
      <c r="C29" s="38" t="s">
        <v>282</v>
      </c>
      <c r="D29" s="39" t="s">
        <v>34</v>
      </c>
      <c r="E29" s="40">
        <f t="shared" si="0"/>
        <v>11400000</v>
      </c>
      <c r="F29" s="40"/>
      <c r="G29" s="41"/>
      <c r="H29" s="40"/>
      <c r="I29" s="41"/>
      <c r="J29" s="40">
        <v>11400000</v>
      </c>
      <c r="K29" s="40"/>
      <c r="L29" s="40"/>
      <c r="M29" s="42"/>
      <c r="N29" s="43"/>
    </row>
    <row r="30" spans="1:17" ht="18" customHeight="1" x14ac:dyDescent="0.25">
      <c r="A30" s="36">
        <f>IF(B30="","",COUNTA($B$20:B30))</f>
        <v>11</v>
      </c>
      <c r="B30" s="37" t="s">
        <v>404</v>
      </c>
      <c r="C30" s="38" t="s">
        <v>405</v>
      </c>
      <c r="D30" s="39" t="s">
        <v>34</v>
      </c>
      <c r="E30" s="40">
        <f t="shared" si="0"/>
        <v>1410000</v>
      </c>
      <c r="F30" s="40"/>
      <c r="G30" s="41"/>
      <c r="H30" s="40"/>
      <c r="I30" s="41"/>
      <c r="J30" s="40">
        <v>1410000</v>
      </c>
      <c r="K30" s="40"/>
      <c r="L30" s="40"/>
      <c r="M30" s="42"/>
      <c r="N30" s="43"/>
    </row>
    <row r="31" spans="1:17" ht="18" customHeight="1" x14ac:dyDescent="0.25">
      <c r="A31" s="36">
        <f>IF(B31="","",COUNTA($B$20:B31))</f>
        <v>12</v>
      </c>
      <c r="B31" s="37" t="s">
        <v>149</v>
      </c>
      <c r="C31" s="38" t="s">
        <v>283</v>
      </c>
      <c r="D31" s="39" t="s">
        <v>34</v>
      </c>
      <c r="E31" s="40">
        <f t="shared" si="0"/>
        <v>450000</v>
      </c>
      <c r="F31" s="40"/>
      <c r="G31" s="41"/>
      <c r="H31" s="40"/>
      <c r="I31" s="41"/>
      <c r="J31" s="40">
        <v>450000</v>
      </c>
      <c r="K31" s="40"/>
      <c r="L31" s="40"/>
      <c r="M31" s="42"/>
      <c r="N31" s="43"/>
    </row>
    <row r="32" spans="1:17" ht="18" customHeight="1" x14ac:dyDescent="0.25">
      <c r="A32" s="36">
        <f>IF(B32="","",COUNTA($B$20:B32))</f>
        <v>13</v>
      </c>
      <c r="B32" s="37" t="s">
        <v>152</v>
      </c>
      <c r="C32" s="38" t="s">
        <v>286</v>
      </c>
      <c r="D32" s="39" t="s">
        <v>34</v>
      </c>
      <c r="E32" s="40">
        <f t="shared" si="0"/>
        <v>90000</v>
      </c>
      <c r="F32" s="40"/>
      <c r="G32" s="41"/>
      <c r="H32" s="40"/>
      <c r="I32" s="41"/>
      <c r="J32" s="40">
        <v>90000</v>
      </c>
      <c r="K32" s="40"/>
      <c r="L32" s="40"/>
      <c r="M32" s="42"/>
      <c r="N32" s="43"/>
    </row>
    <row r="33" spans="1:14" ht="18" customHeight="1" x14ac:dyDescent="0.25">
      <c r="A33" s="36">
        <f>IF(B33="","",COUNTA($B$20:B33))</f>
        <v>14</v>
      </c>
      <c r="B33" s="37" t="s">
        <v>156</v>
      </c>
      <c r="C33" s="38" t="s">
        <v>290</v>
      </c>
      <c r="D33" s="39" t="s">
        <v>34</v>
      </c>
      <c r="E33" s="40">
        <f t="shared" si="0"/>
        <v>1800000</v>
      </c>
      <c r="F33" s="40"/>
      <c r="G33" s="41"/>
      <c r="H33" s="40"/>
      <c r="I33" s="41"/>
      <c r="J33" s="40">
        <v>1800000</v>
      </c>
      <c r="K33" s="40"/>
      <c r="L33" s="40"/>
      <c r="M33" s="42"/>
      <c r="N33" s="43"/>
    </row>
    <row r="34" spans="1:14" ht="18" customHeight="1" x14ac:dyDescent="0.25">
      <c r="A34" s="36">
        <f>IF(B34="","",COUNTA($B$20:B34))</f>
        <v>15</v>
      </c>
      <c r="B34" s="37" t="s">
        <v>157</v>
      </c>
      <c r="C34" s="38" t="s">
        <v>291</v>
      </c>
      <c r="D34" s="39" t="s">
        <v>34</v>
      </c>
      <c r="E34" s="40">
        <f t="shared" si="0"/>
        <v>2400000</v>
      </c>
      <c r="F34" s="40"/>
      <c r="G34" s="41"/>
      <c r="H34" s="40"/>
      <c r="I34" s="41"/>
      <c r="J34" s="40">
        <v>2400000</v>
      </c>
      <c r="K34" s="40"/>
      <c r="L34" s="40"/>
      <c r="M34" s="42"/>
      <c r="N34" s="43"/>
    </row>
    <row r="35" spans="1:14" ht="18" customHeight="1" x14ac:dyDescent="0.25">
      <c r="A35" s="36">
        <f>IF(B35="","",COUNTA($B$20:B35))</f>
        <v>16</v>
      </c>
      <c r="B35" s="37" t="s">
        <v>158</v>
      </c>
      <c r="C35" s="38" t="s">
        <v>292</v>
      </c>
      <c r="D35" s="39" t="s">
        <v>34</v>
      </c>
      <c r="E35" s="40">
        <f t="shared" si="0"/>
        <v>1200000</v>
      </c>
      <c r="F35" s="40"/>
      <c r="G35" s="41"/>
      <c r="H35" s="40"/>
      <c r="I35" s="41"/>
      <c r="J35" s="40">
        <v>1200000</v>
      </c>
      <c r="K35" s="40"/>
      <c r="L35" s="40"/>
      <c r="M35" s="42"/>
      <c r="N35" s="43"/>
    </row>
    <row r="36" spans="1:14" ht="18" customHeight="1" x14ac:dyDescent="0.25">
      <c r="A36" s="36">
        <f>IF(B36="","",COUNTA($B$20:B36))</f>
        <v>17</v>
      </c>
      <c r="B36" s="37" t="s">
        <v>159</v>
      </c>
      <c r="C36" s="38" t="s">
        <v>293</v>
      </c>
      <c r="D36" s="39" t="s">
        <v>34</v>
      </c>
      <c r="E36" s="40">
        <f t="shared" si="0"/>
        <v>3450000</v>
      </c>
      <c r="F36" s="40"/>
      <c r="G36" s="41"/>
      <c r="H36" s="40"/>
      <c r="I36" s="41"/>
      <c r="J36" s="40">
        <v>3450000</v>
      </c>
      <c r="K36" s="40"/>
      <c r="L36" s="40"/>
      <c r="M36" s="42"/>
      <c r="N36" s="43"/>
    </row>
    <row r="37" spans="1:14" ht="18" customHeight="1" x14ac:dyDescent="0.25">
      <c r="A37" s="36">
        <f>IF(B37="","",COUNTA($B$20:B37))</f>
        <v>18</v>
      </c>
      <c r="B37" s="37" t="s">
        <v>160</v>
      </c>
      <c r="C37" s="38" t="s">
        <v>294</v>
      </c>
      <c r="D37" s="39" t="s">
        <v>34</v>
      </c>
      <c r="E37" s="40">
        <f t="shared" si="0"/>
        <v>4200000</v>
      </c>
      <c r="F37" s="40"/>
      <c r="G37" s="41"/>
      <c r="H37" s="40"/>
      <c r="I37" s="41"/>
      <c r="J37" s="40">
        <v>4200000</v>
      </c>
      <c r="K37" s="40"/>
      <c r="L37" s="40"/>
      <c r="M37" s="42"/>
      <c r="N37" s="43"/>
    </row>
    <row r="38" spans="1:14" ht="18" customHeight="1" x14ac:dyDescent="0.25">
      <c r="A38" s="36">
        <f>IF(B38="","",COUNTA($B$20:B38))</f>
        <v>19</v>
      </c>
      <c r="B38" s="37" t="s">
        <v>161</v>
      </c>
      <c r="C38" s="38" t="s">
        <v>295</v>
      </c>
      <c r="D38" s="39" t="s">
        <v>34</v>
      </c>
      <c r="E38" s="40">
        <f t="shared" si="0"/>
        <v>3450000</v>
      </c>
      <c r="F38" s="40"/>
      <c r="G38" s="41"/>
      <c r="H38" s="40"/>
      <c r="I38" s="41"/>
      <c r="J38" s="40">
        <v>3450000</v>
      </c>
      <c r="K38" s="40"/>
      <c r="L38" s="40"/>
      <c r="M38" s="42"/>
      <c r="N38" s="43"/>
    </row>
    <row r="39" spans="1:14" ht="18" customHeight="1" x14ac:dyDescent="0.25">
      <c r="A39" s="36">
        <f>IF(B39="","",COUNTA($B$20:B39))</f>
        <v>20</v>
      </c>
      <c r="B39" s="37" t="s">
        <v>164</v>
      </c>
      <c r="C39" s="38" t="s">
        <v>298</v>
      </c>
      <c r="D39" s="39" t="s">
        <v>34</v>
      </c>
      <c r="E39" s="40">
        <f t="shared" si="0"/>
        <v>2400000</v>
      </c>
      <c r="F39" s="40"/>
      <c r="G39" s="41"/>
      <c r="H39" s="40"/>
      <c r="I39" s="41"/>
      <c r="J39" s="40">
        <v>2400000</v>
      </c>
      <c r="K39" s="40"/>
      <c r="L39" s="40"/>
      <c r="M39" s="42"/>
      <c r="N39" s="43"/>
    </row>
    <row r="40" spans="1:14" ht="18" customHeight="1" x14ac:dyDescent="0.25">
      <c r="A40" s="36">
        <f>IF(B40="","",COUNTA($B$20:B40))</f>
        <v>21</v>
      </c>
      <c r="B40" s="37" t="s">
        <v>165</v>
      </c>
      <c r="C40" s="38" t="s">
        <v>299</v>
      </c>
      <c r="D40" s="39" t="s">
        <v>34</v>
      </c>
      <c r="E40" s="40">
        <f t="shared" si="0"/>
        <v>6300000</v>
      </c>
      <c r="F40" s="40"/>
      <c r="G40" s="41"/>
      <c r="H40" s="40"/>
      <c r="I40" s="41"/>
      <c r="J40" s="40">
        <v>6300000</v>
      </c>
      <c r="K40" s="40"/>
      <c r="L40" s="40"/>
      <c r="M40" s="42"/>
      <c r="N40" s="43"/>
    </row>
    <row r="41" spans="1:14" ht="18" customHeight="1" x14ac:dyDescent="0.25">
      <c r="A41" s="36">
        <f>IF(B41="","",COUNTA($B$20:B41))</f>
        <v>22</v>
      </c>
      <c r="B41" s="37" t="s">
        <v>166</v>
      </c>
      <c r="C41" s="38" t="s">
        <v>300</v>
      </c>
      <c r="D41" s="39" t="s">
        <v>34</v>
      </c>
      <c r="E41" s="40">
        <f t="shared" si="0"/>
        <v>7650000</v>
      </c>
      <c r="F41" s="40"/>
      <c r="G41" s="41"/>
      <c r="H41" s="40"/>
      <c r="I41" s="41"/>
      <c r="J41" s="40">
        <v>7650000</v>
      </c>
      <c r="K41" s="40"/>
      <c r="L41" s="40"/>
      <c r="M41" s="42"/>
      <c r="N41" s="43"/>
    </row>
    <row r="42" spans="1:14" ht="18" customHeight="1" x14ac:dyDescent="0.25">
      <c r="A42" s="36">
        <f>IF(B42="","",COUNTA($B$20:B42))</f>
        <v>23</v>
      </c>
      <c r="B42" s="37" t="s">
        <v>169</v>
      </c>
      <c r="C42" s="38" t="s">
        <v>303</v>
      </c>
      <c r="D42" s="39" t="s">
        <v>34</v>
      </c>
      <c r="E42" s="40">
        <f t="shared" si="0"/>
        <v>450000</v>
      </c>
      <c r="F42" s="40"/>
      <c r="G42" s="41"/>
      <c r="H42" s="40"/>
      <c r="I42" s="41"/>
      <c r="J42" s="40">
        <v>450000</v>
      </c>
      <c r="K42" s="40"/>
      <c r="L42" s="40"/>
      <c r="M42" s="42"/>
      <c r="N42" s="43"/>
    </row>
    <row r="43" spans="1:14" ht="18" customHeight="1" x14ac:dyDescent="0.25">
      <c r="A43" s="36">
        <f>IF(B43="","",COUNTA($B$20:B43))</f>
        <v>24</v>
      </c>
      <c r="B43" s="37" t="s">
        <v>171</v>
      </c>
      <c r="C43" s="38" t="s">
        <v>305</v>
      </c>
      <c r="D43" s="39" t="s">
        <v>34</v>
      </c>
      <c r="E43" s="40">
        <f t="shared" si="0"/>
        <v>5850000</v>
      </c>
      <c r="F43" s="40"/>
      <c r="G43" s="41"/>
      <c r="H43" s="40"/>
      <c r="I43" s="41"/>
      <c r="J43" s="40">
        <v>5850000</v>
      </c>
      <c r="K43" s="40"/>
      <c r="L43" s="40"/>
      <c r="M43" s="42"/>
      <c r="N43" s="43"/>
    </row>
    <row r="44" spans="1:14" ht="18" customHeight="1" x14ac:dyDescent="0.25">
      <c r="A44" s="36">
        <f>IF(B44="","",COUNTA($B$20:B44))</f>
        <v>25</v>
      </c>
      <c r="B44" s="37" t="s">
        <v>154</v>
      </c>
      <c r="C44" s="38" t="s">
        <v>288</v>
      </c>
      <c r="D44" s="39" t="s">
        <v>34</v>
      </c>
      <c r="E44" s="40">
        <f t="shared" si="0"/>
        <v>4200000</v>
      </c>
      <c r="F44" s="40"/>
      <c r="G44" s="41"/>
      <c r="H44" s="40"/>
      <c r="I44" s="41"/>
      <c r="J44" s="40">
        <v>4200000</v>
      </c>
      <c r="K44" s="40"/>
      <c r="L44" s="40"/>
      <c r="M44" s="42"/>
      <c r="N44" s="43"/>
    </row>
    <row r="45" spans="1:14" ht="18" customHeight="1" x14ac:dyDescent="0.25">
      <c r="A45" s="36">
        <f>IF(B45="","",COUNTA($B$20:B45))</f>
        <v>26</v>
      </c>
      <c r="B45" s="37" t="s">
        <v>181</v>
      </c>
      <c r="C45" s="38" t="s">
        <v>315</v>
      </c>
      <c r="D45" s="39" t="s">
        <v>34</v>
      </c>
      <c r="E45" s="40">
        <f t="shared" si="0"/>
        <v>1200000</v>
      </c>
      <c r="F45" s="40"/>
      <c r="G45" s="41"/>
      <c r="H45" s="40"/>
      <c r="I45" s="41"/>
      <c r="J45" s="40">
        <v>1200000</v>
      </c>
      <c r="K45" s="40"/>
      <c r="L45" s="40"/>
      <c r="M45" s="42"/>
      <c r="N45" s="43"/>
    </row>
    <row r="46" spans="1:14" ht="18" customHeight="1" x14ac:dyDescent="0.25">
      <c r="A46" s="36">
        <f>IF(B46="","",COUNTA($B$20:B46))</f>
        <v>27</v>
      </c>
      <c r="B46" s="37" t="s">
        <v>189</v>
      </c>
      <c r="C46" s="38" t="s">
        <v>323</v>
      </c>
      <c r="D46" s="39" t="s">
        <v>34</v>
      </c>
      <c r="E46" s="40">
        <f t="shared" si="0"/>
        <v>3000000</v>
      </c>
      <c r="F46" s="40"/>
      <c r="G46" s="41"/>
      <c r="H46" s="40"/>
      <c r="I46" s="41"/>
      <c r="J46" s="40">
        <v>3000000</v>
      </c>
      <c r="K46" s="40"/>
      <c r="L46" s="40"/>
      <c r="M46" s="42"/>
      <c r="N46" s="43"/>
    </row>
    <row r="47" spans="1:14" ht="18" customHeight="1" x14ac:dyDescent="0.25">
      <c r="A47" s="36">
        <f>IF(B47="","",COUNTA($B$20:B47))</f>
        <v>28</v>
      </c>
      <c r="B47" s="37" t="s">
        <v>191</v>
      </c>
      <c r="C47" s="38" t="s">
        <v>325</v>
      </c>
      <c r="D47" s="39" t="s">
        <v>34</v>
      </c>
      <c r="E47" s="40">
        <f t="shared" si="0"/>
        <v>540000</v>
      </c>
      <c r="F47" s="40"/>
      <c r="G47" s="41"/>
      <c r="H47" s="40"/>
      <c r="I47" s="41"/>
      <c r="J47" s="40">
        <v>540000</v>
      </c>
      <c r="K47" s="40"/>
      <c r="L47" s="40"/>
      <c r="M47" s="42"/>
      <c r="N47" s="43"/>
    </row>
    <row r="48" spans="1:14" ht="18" customHeight="1" x14ac:dyDescent="0.25">
      <c r="A48" s="36">
        <f>IF(B48="","",COUNTA($B$20:B48))</f>
        <v>29</v>
      </c>
      <c r="B48" s="37" t="s">
        <v>194</v>
      </c>
      <c r="C48" s="38" t="s">
        <v>328</v>
      </c>
      <c r="D48" s="39" t="s">
        <v>34</v>
      </c>
      <c r="E48" s="40">
        <f t="shared" si="0"/>
        <v>1200000</v>
      </c>
      <c r="F48" s="40"/>
      <c r="G48" s="41"/>
      <c r="H48" s="40"/>
      <c r="I48" s="41"/>
      <c r="J48" s="40">
        <v>1200000</v>
      </c>
      <c r="K48" s="40"/>
      <c r="L48" s="40"/>
      <c r="M48" s="42"/>
      <c r="N48" s="43"/>
    </row>
    <row r="49" spans="1:14" ht="18" customHeight="1" x14ac:dyDescent="0.25">
      <c r="A49" s="36">
        <f>IF(B49="","",COUNTA($B$20:B49))</f>
        <v>30</v>
      </c>
      <c r="B49" s="37" t="s">
        <v>196</v>
      </c>
      <c r="C49" s="38" t="s">
        <v>330</v>
      </c>
      <c r="D49" s="39" t="s">
        <v>34</v>
      </c>
      <c r="E49" s="40">
        <f t="shared" si="0"/>
        <v>1200000</v>
      </c>
      <c r="F49" s="40"/>
      <c r="G49" s="41"/>
      <c r="H49" s="40"/>
      <c r="I49" s="41"/>
      <c r="J49" s="40">
        <v>1200000</v>
      </c>
      <c r="K49" s="40"/>
      <c r="L49" s="40"/>
      <c r="M49" s="42"/>
      <c r="N49" s="43"/>
    </row>
    <row r="50" spans="1:14" ht="18" customHeight="1" x14ac:dyDescent="0.25">
      <c r="A50" s="36">
        <f>IF(B50="","",COUNTA($B$20:B50))</f>
        <v>31</v>
      </c>
      <c r="B50" s="37" t="s">
        <v>197</v>
      </c>
      <c r="C50" s="38" t="s">
        <v>331</v>
      </c>
      <c r="D50" s="39" t="s">
        <v>34</v>
      </c>
      <c r="E50" s="40">
        <f t="shared" si="0"/>
        <v>1440000</v>
      </c>
      <c r="F50" s="40"/>
      <c r="G50" s="41"/>
      <c r="H50" s="40"/>
      <c r="I50" s="41"/>
      <c r="J50" s="40">
        <v>1440000</v>
      </c>
      <c r="K50" s="40"/>
      <c r="L50" s="40"/>
      <c r="M50" s="42"/>
      <c r="N50" s="43"/>
    </row>
    <row r="51" spans="1:14" ht="18" customHeight="1" x14ac:dyDescent="0.25">
      <c r="A51" s="36">
        <f>IF(B51="","",COUNTA($B$20:B51))</f>
        <v>32</v>
      </c>
      <c r="B51" s="37" t="s">
        <v>202</v>
      </c>
      <c r="C51" s="38" t="s">
        <v>336</v>
      </c>
      <c r="D51" s="39" t="s">
        <v>34</v>
      </c>
      <c r="E51" s="40">
        <f t="shared" si="0"/>
        <v>2700000</v>
      </c>
      <c r="F51" s="40"/>
      <c r="G51" s="41"/>
      <c r="H51" s="40"/>
      <c r="I51" s="41"/>
      <c r="J51" s="40">
        <v>2700000</v>
      </c>
      <c r="K51" s="40"/>
      <c r="L51" s="40"/>
      <c r="M51" s="42"/>
      <c r="N51" s="43"/>
    </row>
    <row r="52" spans="1:14" ht="18" customHeight="1" x14ac:dyDescent="0.25">
      <c r="A52" s="36">
        <f>IF(B52="","",COUNTA($B$20:B52))</f>
        <v>33</v>
      </c>
      <c r="B52" s="37" t="s">
        <v>204</v>
      </c>
      <c r="C52" s="38" t="s">
        <v>338</v>
      </c>
      <c r="D52" s="39" t="s">
        <v>34</v>
      </c>
      <c r="E52" s="40">
        <f t="shared" si="0"/>
        <v>1200000</v>
      </c>
      <c r="F52" s="40"/>
      <c r="G52" s="41"/>
      <c r="H52" s="40"/>
      <c r="I52" s="41"/>
      <c r="J52" s="40">
        <v>1200000</v>
      </c>
      <c r="K52" s="40"/>
      <c r="L52" s="40"/>
      <c r="M52" s="42"/>
      <c r="N52" s="43"/>
    </row>
    <row r="53" spans="1:14" ht="18" customHeight="1" x14ac:dyDescent="0.25">
      <c r="A53" s="36">
        <f>IF(B53="","",COUNTA($B$20:B53))</f>
        <v>34</v>
      </c>
      <c r="B53" s="37" t="s">
        <v>205</v>
      </c>
      <c r="C53" s="38" t="s">
        <v>339</v>
      </c>
      <c r="D53" s="39" t="s">
        <v>34</v>
      </c>
      <c r="E53" s="40">
        <f t="shared" si="0"/>
        <v>3000000</v>
      </c>
      <c r="F53" s="40"/>
      <c r="G53" s="41"/>
      <c r="H53" s="40"/>
      <c r="I53" s="41"/>
      <c r="J53" s="40">
        <v>3000000</v>
      </c>
      <c r="K53" s="40"/>
      <c r="L53" s="40"/>
      <c r="M53" s="42"/>
      <c r="N53" s="43"/>
    </row>
    <row r="54" spans="1:14" ht="18" customHeight="1" x14ac:dyDescent="0.25">
      <c r="A54" s="36">
        <f>IF(B54="","",COUNTA($B$20:B54))</f>
        <v>35</v>
      </c>
      <c r="B54" s="37" t="s">
        <v>206</v>
      </c>
      <c r="C54" s="38" t="s">
        <v>340</v>
      </c>
      <c r="D54" s="39" t="s">
        <v>34</v>
      </c>
      <c r="E54" s="40">
        <f t="shared" si="0"/>
        <v>12090000</v>
      </c>
      <c r="F54" s="40"/>
      <c r="G54" s="41"/>
      <c r="H54" s="40"/>
      <c r="I54" s="41"/>
      <c r="J54" s="40">
        <v>12090000</v>
      </c>
      <c r="K54" s="40"/>
      <c r="L54" s="40"/>
      <c r="M54" s="42"/>
      <c r="N54" s="43"/>
    </row>
    <row r="55" spans="1:14" ht="18" customHeight="1" x14ac:dyDescent="0.25">
      <c r="A55" s="36">
        <f>IF(B55="","",COUNTA($B$20:B55))</f>
        <v>36</v>
      </c>
      <c r="B55" s="37" t="s">
        <v>208</v>
      </c>
      <c r="C55" s="38" t="s">
        <v>342</v>
      </c>
      <c r="D55" s="39" t="s">
        <v>34</v>
      </c>
      <c r="E55" s="40">
        <f t="shared" si="0"/>
        <v>1200000</v>
      </c>
      <c r="F55" s="40"/>
      <c r="G55" s="41"/>
      <c r="H55" s="40"/>
      <c r="I55" s="41"/>
      <c r="J55" s="40">
        <v>1200000</v>
      </c>
      <c r="K55" s="40"/>
      <c r="L55" s="40"/>
      <c r="M55" s="42"/>
      <c r="N55" s="43"/>
    </row>
    <row r="56" spans="1:14" ht="18" customHeight="1" x14ac:dyDescent="0.25">
      <c r="A56" s="36">
        <f>IF(B56="","",COUNTA($B$20:B56))</f>
        <v>37</v>
      </c>
      <c r="B56" s="37" t="s">
        <v>184</v>
      </c>
      <c r="C56" s="38" t="s">
        <v>318</v>
      </c>
      <c r="D56" s="39" t="s">
        <v>34</v>
      </c>
      <c r="E56" s="40">
        <f t="shared" si="0"/>
        <v>8400000</v>
      </c>
      <c r="F56" s="40"/>
      <c r="G56" s="41"/>
      <c r="H56" s="40"/>
      <c r="I56" s="41"/>
      <c r="J56" s="40">
        <v>8400000</v>
      </c>
      <c r="K56" s="40"/>
      <c r="L56" s="40"/>
      <c r="M56" s="42"/>
      <c r="N56" s="43"/>
    </row>
    <row r="57" spans="1:14" ht="18" customHeight="1" x14ac:dyDescent="0.25">
      <c r="A57" s="36">
        <f>IF(B57="","",COUNTA($B$20:B57))</f>
        <v>38</v>
      </c>
      <c r="B57" s="37" t="s">
        <v>210</v>
      </c>
      <c r="C57" s="38" t="s">
        <v>344</v>
      </c>
      <c r="D57" s="39" t="s">
        <v>34</v>
      </c>
      <c r="E57" s="40">
        <f t="shared" si="0"/>
        <v>2100000</v>
      </c>
      <c r="F57" s="40"/>
      <c r="G57" s="41"/>
      <c r="H57" s="40"/>
      <c r="I57" s="41"/>
      <c r="J57" s="40">
        <v>2100000</v>
      </c>
      <c r="K57" s="40"/>
      <c r="L57" s="40"/>
      <c r="M57" s="42"/>
      <c r="N57" s="43"/>
    </row>
    <row r="58" spans="1:14" ht="18" customHeight="1" x14ac:dyDescent="0.25">
      <c r="A58" s="36">
        <f>IF(B58="","",COUNTA($B$20:B58))</f>
        <v>39</v>
      </c>
      <c r="B58" s="37" t="s">
        <v>216</v>
      </c>
      <c r="C58" s="38" t="s">
        <v>350</v>
      </c>
      <c r="D58" s="39" t="s">
        <v>34</v>
      </c>
      <c r="E58" s="40">
        <f t="shared" si="0"/>
        <v>1200000</v>
      </c>
      <c r="F58" s="40"/>
      <c r="G58" s="41"/>
      <c r="H58" s="40"/>
      <c r="I58" s="41"/>
      <c r="J58" s="40">
        <v>1200000</v>
      </c>
      <c r="K58" s="40"/>
      <c r="L58" s="40"/>
      <c r="M58" s="42"/>
      <c r="N58" s="43"/>
    </row>
    <row r="59" spans="1:14" ht="18" customHeight="1" x14ac:dyDescent="0.25">
      <c r="A59" s="36">
        <f>IF(B59="","",COUNTA($B$20:B59))</f>
        <v>40</v>
      </c>
      <c r="B59" s="37" t="s">
        <v>224</v>
      </c>
      <c r="C59" s="38" t="s">
        <v>358</v>
      </c>
      <c r="D59" s="39" t="s">
        <v>34</v>
      </c>
      <c r="E59" s="40">
        <f t="shared" si="0"/>
        <v>10590000</v>
      </c>
      <c r="F59" s="40"/>
      <c r="G59" s="41"/>
      <c r="H59" s="40"/>
      <c r="I59" s="41"/>
      <c r="J59" s="40">
        <v>10590000</v>
      </c>
      <c r="K59" s="40"/>
      <c r="L59" s="40"/>
      <c r="M59" s="42"/>
      <c r="N59" s="43"/>
    </row>
    <row r="60" spans="1:14" ht="18" customHeight="1" x14ac:dyDescent="0.25">
      <c r="A60" s="36">
        <f>IF(B60="","",COUNTA($B$20:B60))</f>
        <v>41</v>
      </c>
      <c r="B60" s="37" t="s">
        <v>226</v>
      </c>
      <c r="C60" s="38" t="s">
        <v>360</v>
      </c>
      <c r="D60" s="39" t="s">
        <v>34</v>
      </c>
      <c r="E60" s="40">
        <f t="shared" si="0"/>
        <v>1200000</v>
      </c>
      <c r="F60" s="40"/>
      <c r="G60" s="41"/>
      <c r="H60" s="40"/>
      <c r="I60" s="41"/>
      <c r="J60" s="40">
        <v>1200000</v>
      </c>
      <c r="K60" s="40"/>
      <c r="L60" s="40"/>
      <c r="M60" s="42"/>
      <c r="N60" s="43"/>
    </row>
    <row r="61" spans="1:14" ht="18" customHeight="1" x14ac:dyDescent="0.25">
      <c r="A61" s="36">
        <f>IF(B61="","",COUNTA($B$20:B61))</f>
        <v>42</v>
      </c>
      <c r="B61" s="37" t="s">
        <v>235</v>
      </c>
      <c r="C61" s="38" t="s">
        <v>369</v>
      </c>
      <c r="D61" s="39" t="s">
        <v>34</v>
      </c>
      <c r="E61" s="40">
        <f t="shared" si="0"/>
        <v>1200000</v>
      </c>
      <c r="F61" s="40"/>
      <c r="G61" s="41"/>
      <c r="H61" s="40"/>
      <c r="I61" s="41"/>
      <c r="J61" s="40">
        <v>1200000</v>
      </c>
      <c r="K61" s="40"/>
      <c r="L61" s="40"/>
      <c r="M61" s="42"/>
      <c r="N61" s="43"/>
    </row>
    <row r="62" spans="1:14" ht="18" customHeight="1" x14ac:dyDescent="0.25">
      <c r="A62" s="36">
        <f>IF(B62="","",COUNTA($B$20:B62))</f>
        <v>43</v>
      </c>
      <c r="B62" s="37" t="s">
        <v>243</v>
      </c>
      <c r="C62" s="38" t="s">
        <v>377</v>
      </c>
      <c r="D62" s="39" t="s">
        <v>34</v>
      </c>
      <c r="E62" s="40">
        <f t="shared" si="0"/>
        <v>1200000</v>
      </c>
      <c r="F62" s="40"/>
      <c r="G62" s="41"/>
      <c r="H62" s="40"/>
      <c r="I62" s="41"/>
      <c r="J62" s="40">
        <v>1200000</v>
      </c>
      <c r="K62" s="40"/>
      <c r="L62" s="40"/>
      <c r="M62" s="42"/>
      <c r="N62" s="43"/>
    </row>
    <row r="63" spans="1:14" ht="18" customHeight="1" x14ac:dyDescent="0.25">
      <c r="A63" s="36">
        <f>IF(B63="","",COUNTA($B$20:B63))</f>
        <v>44</v>
      </c>
      <c r="B63" s="37" t="s">
        <v>249</v>
      </c>
      <c r="C63" s="38" t="s">
        <v>383</v>
      </c>
      <c r="D63" s="39" t="s">
        <v>34</v>
      </c>
      <c r="E63" s="40">
        <f t="shared" si="0"/>
        <v>8790000</v>
      </c>
      <c r="F63" s="40"/>
      <c r="G63" s="41"/>
      <c r="H63" s="40"/>
      <c r="I63" s="41"/>
      <c r="J63" s="40">
        <v>8790000</v>
      </c>
      <c r="K63" s="40"/>
      <c r="L63" s="40"/>
      <c r="M63" s="42"/>
      <c r="N63" s="43"/>
    </row>
    <row r="64" spans="1:14" ht="18" customHeight="1" x14ac:dyDescent="0.25">
      <c r="A64" s="36">
        <f>IF(B64="","",COUNTA($B$20:B64))</f>
        <v>45</v>
      </c>
      <c r="B64" s="37" t="s">
        <v>98</v>
      </c>
      <c r="C64" s="38" t="s">
        <v>393</v>
      </c>
      <c r="D64" s="39" t="s">
        <v>34</v>
      </c>
      <c r="E64" s="40">
        <f t="shared" si="0"/>
        <v>1200000</v>
      </c>
      <c r="F64" s="40"/>
      <c r="G64" s="41"/>
      <c r="H64" s="40"/>
      <c r="I64" s="41"/>
      <c r="J64" s="40">
        <v>1200000</v>
      </c>
      <c r="K64" s="40"/>
      <c r="L64" s="40"/>
      <c r="M64" s="42"/>
      <c r="N64" s="43"/>
    </row>
    <row r="65" spans="1:18" ht="18" customHeight="1" x14ac:dyDescent="0.25">
      <c r="A65" s="36">
        <f>IF(B65="","",COUNTA($B$20:B65))</f>
        <v>46</v>
      </c>
      <c r="B65" s="37" t="s">
        <v>264</v>
      </c>
      <c r="C65" s="38" t="s">
        <v>398</v>
      </c>
      <c r="D65" s="39" t="s">
        <v>34</v>
      </c>
      <c r="E65" s="40">
        <f t="shared" si="0"/>
        <v>2100000</v>
      </c>
      <c r="F65" s="40"/>
      <c r="G65" s="41"/>
      <c r="H65" s="40"/>
      <c r="I65" s="41"/>
      <c r="J65" s="40">
        <v>2100000</v>
      </c>
      <c r="K65" s="40"/>
      <c r="L65" s="40"/>
      <c r="M65" s="42"/>
      <c r="N65" s="43"/>
    </row>
    <row r="66" spans="1:18" ht="18" customHeight="1" x14ac:dyDescent="0.25">
      <c r="A66" s="36">
        <f>IF(B66="","",COUNTA($B$20:B66))</f>
        <v>47</v>
      </c>
      <c r="B66" s="37" t="s">
        <v>262</v>
      </c>
      <c r="C66" s="38" t="s">
        <v>396</v>
      </c>
      <c r="D66" s="39" t="s">
        <v>34</v>
      </c>
      <c r="E66" s="40">
        <f t="shared" si="0"/>
        <v>1200000</v>
      </c>
      <c r="F66" s="40"/>
      <c r="G66" s="41"/>
      <c r="H66" s="40"/>
      <c r="I66" s="41"/>
      <c r="J66" s="40">
        <v>1200000</v>
      </c>
      <c r="K66" s="40"/>
      <c r="L66" s="40"/>
      <c r="M66" s="42"/>
      <c r="N66" s="43"/>
    </row>
    <row r="67" spans="1:18" ht="18" customHeight="1" x14ac:dyDescent="0.25">
      <c r="A67" s="36">
        <f>IF(B67="","",COUNTA($B$20:B67))</f>
        <v>48</v>
      </c>
      <c r="B67" s="37" t="s">
        <v>263</v>
      </c>
      <c r="C67" s="38" t="s">
        <v>397</v>
      </c>
      <c r="D67" s="39" t="s">
        <v>34</v>
      </c>
      <c r="E67" s="40">
        <f t="shared" si="0"/>
        <v>2100000</v>
      </c>
      <c r="F67" s="40"/>
      <c r="G67" s="41"/>
      <c r="H67" s="40"/>
      <c r="I67" s="41"/>
      <c r="J67" s="40">
        <v>2100000</v>
      </c>
      <c r="K67" s="40"/>
      <c r="L67" s="40"/>
      <c r="M67" s="42"/>
      <c r="N67" s="43"/>
    </row>
    <row r="68" spans="1:18" ht="18" customHeight="1" x14ac:dyDescent="0.25">
      <c r="A68" s="36">
        <f>IF(B68="","",COUNTA($B$20:B68))</f>
        <v>49</v>
      </c>
      <c r="B68" s="37" t="s">
        <v>260</v>
      </c>
      <c r="C68" s="38" t="s">
        <v>394</v>
      </c>
      <c r="D68" s="39" t="s">
        <v>34</v>
      </c>
      <c r="E68" s="40">
        <f t="shared" si="0"/>
        <v>1200000</v>
      </c>
      <c r="F68" s="40"/>
      <c r="G68" s="41"/>
      <c r="H68" s="40"/>
      <c r="I68" s="41"/>
      <c r="J68" s="40">
        <v>1200000</v>
      </c>
      <c r="K68" s="40"/>
      <c r="L68" s="40"/>
      <c r="M68" s="42"/>
      <c r="N68" s="43"/>
    </row>
    <row r="69" spans="1:18" ht="18" customHeight="1" x14ac:dyDescent="0.25">
      <c r="A69" s="36">
        <f>IF(B69="","",COUNTA($B$20:B69))</f>
        <v>50</v>
      </c>
      <c r="B69" s="37" t="s">
        <v>406</v>
      </c>
      <c r="C69" s="38" t="s">
        <v>407</v>
      </c>
      <c r="D69" s="39" t="s">
        <v>34</v>
      </c>
      <c r="E69" s="40">
        <f t="shared" si="0"/>
        <v>10590000</v>
      </c>
      <c r="F69" s="40"/>
      <c r="G69" s="41"/>
      <c r="H69" s="40"/>
      <c r="I69" s="41"/>
      <c r="J69" s="40">
        <v>10590000</v>
      </c>
      <c r="K69" s="40"/>
      <c r="L69" s="40"/>
      <c r="M69" s="42"/>
      <c r="N69" s="43"/>
    </row>
    <row r="70" spans="1:18" ht="18" customHeight="1" x14ac:dyDescent="0.25">
      <c r="A70" s="36">
        <f>IF(B70="","",COUNTA($B$20:B70))</f>
        <v>51</v>
      </c>
      <c r="B70" s="37" t="s">
        <v>408</v>
      </c>
      <c r="C70" s="38" t="s">
        <v>409</v>
      </c>
      <c r="D70" s="39" t="s">
        <v>34</v>
      </c>
      <c r="E70" s="40">
        <f t="shared" si="0"/>
        <v>10590000</v>
      </c>
      <c r="F70" s="40"/>
      <c r="G70" s="41"/>
      <c r="H70" s="40"/>
      <c r="I70" s="41"/>
      <c r="J70" s="40">
        <v>10590000</v>
      </c>
      <c r="K70" s="40"/>
      <c r="L70" s="40"/>
      <c r="M70" s="42"/>
      <c r="N70" s="43"/>
    </row>
    <row r="71" spans="1:18" ht="18" customHeight="1" x14ac:dyDescent="0.25">
      <c r="A71" s="36">
        <f>IF(B71="","",COUNTA($B$20:B71))</f>
        <v>52</v>
      </c>
      <c r="B71" s="37" t="s">
        <v>410</v>
      </c>
      <c r="C71" s="38" t="s">
        <v>411</v>
      </c>
      <c r="D71" s="39" t="s">
        <v>34</v>
      </c>
      <c r="E71" s="40">
        <f t="shared" si="0"/>
        <v>10500000</v>
      </c>
      <c r="F71" s="40"/>
      <c r="G71" s="41"/>
      <c r="H71" s="40"/>
      <c r="I71" s="41"/>
      <c r="J71" s="40">
        <v>10500000</v>
      </c>
      <c r="K71" s="40"/>
      <c r="L71" s="40"/>
      <c r="M71" s="42"/>
      <c r="N71" s="43"/>
    </row>
    <row r="72" spans="1:18" ht="18" customHeight="1" x14ac:dyDescent="0.25">
      <c r="A72" s="36">
        <f>IF(B72="","",COUNTA($B$20:B72))</f>
        <v>53</v>
      </c>
      <c r="B72" s="37" t="s">
        <v>412</v>
      </c>
      <c r="C72" s="38" t="s">
        <v>413</v>
      </c>
      <c r="D72" s="39" t="s">
        <v>34</v>
      </c>
      <c r="E72" s="40">
        <f t="shared" si="0"/>
        <v>10590000</v>
      </c>
      <c r="F72" s="40"/>
      <c r="G72" s="41"/>
      <c r="H72" s="40"/>
      <c r="I72" s="41"/>
      <c r="J72" s="40">
        <v>10590000</v>
      </c>
      <c r="K72" s="40"/>
      <c r="L72" s="40"/>
      <c r="M72" s="42"/>
      <c r="N72" s="43"/>
    </row>
    <row r="73" spans="1:18" ht="18" customHeight="1" x14ac:dyDescent="0.25">
      <c r="A73" s="36">
        <f>IF(B73="","",COUNTA($B$20:B73))</f>
        <v>54</v>
      </c>
      <c r="B73" s="37" t="s">
        <v>199</v>
      </c>
      <c r="C73" s="38" t="s">
        <v>414</v>
      </c>
      <c r="D73" s="39" t="s">
        <v>34</v>
      </c>
      <c r="E73" s="40">
        <f t="shared" si="0"/>
        <v>1200000</v>
      </c>
      <c r="F73" s="40"/>
      <c r="G73" s="41"/>
      <c r="H73" s="40"/>
      <c r="I73" s="41"/>
      <c r="J73" s="40">
        <v>1200000</v>
      </c>
      <c r="K73" s="40"/>
      <c r="L73" s="40"/>
      <c r="M73" s="42"/>
      <c r="N73" s="43"/>
    </row>
    <row r="74" spans="1:18" ht="18" customHeight="1" x14ac:dyDescent="0.25">
      <c r="A74" s="36">
        <f>IF(B74="","",COUNTA($B$20:B74))</f>
        <v>55</v>
      </c>
      <c r="B74" s="37" t="s">
        <v>415</v>
      </c>
      <c r="C74" s="38" t="s">
        <v>416</v>
      </c>
      <c r="D74" s="39" t="s">
        <v>34</v>
      </c>
      <c r="E74" s="40">
        <f t="shared" si="0"/>
        <v>10590000</v>
      </c>
      <c r="F74" s="40"/>
      <c r="G74" s="41"/>
      <c r="H74" s="40"/>
      <c r="I74" s="41"/>
      <c r="J74" s="40">
        <v>10590000</v>
      </c>
      <c r="K74" s="40"/>
      <c r="L74" s="40"/>
      <c r="M74" s="42"/>
      <c r="N74" s="43"/>
    </row>
    <row r="75" spans="1:18" ht="18" customHeight="1" x14ac:dyDescent="0.25">
      <c r="A75" s="36">
        <f>IF(B75="","",COUNTA($B$20:B75))</f>
        <v>56</v>
      </c>
      <c r="B75" s="37" t="s">
        <v>417</v>
      </c>
      <c r="C75" s="38" t="s">
        <v>418</v>
      </c>
      <c r="D75" s="39" t="s">
        <v>34</v>
      </c>
      <c r="E75" s="40">
        <f t="shared" si="0"/>
        <v>10590000</v>
      </c>
      <c r="F75" s="40"/>
      <c r="G75" s="41"/>
      <c r="H75" s="40"/>
      <c r="I75" s="41"/>
      <c r="J75" s="40">
        <v>10590000</v>
      </c>
      <c r="K75" s="40"/>
      <c r="L75" s="40"/>
      <c r="M75" s="42"/>
      <c r="N75" s="43"/>
    </row>
    <row r="76" spans="1:18" ht="18" customHeight="1" x14ac:dyDescent="0.25">
      <c r="A76" s="36">
        <f>IF(B76="","",COUNTA($B$20:B76))</f>
        <v>57</v>
      </c>
      <c r="B76" s="37" t="s">
        <v>419</v>
      </c>
      <c r="C76" s="38" t="s">
        <v>420</v>
      </c>
      <c r="D76" s="39" t="s">
        <v>34</v>
      </c>
      <c r="E76" s="40">
        <f t="shared" si="0"/>
        <v>5700000</v>
      </c>
      <c r="F76" s="40"/>
      <c r="G76" s="41"/>
      <c r="H76" s="40"/>
      <c r="I76" s="41"/>
      <c r="J76" s="40">
        <v>5700000</v>
      </c>
      <c r="K76" s="40"/>
      <c r="L76" s="40"/>
      <c r="M76" s="42"/>
      <c r="N76" s="43"/>
    </row>
    <row r="77" spans="1:18" ht="18" customHeight="1" x14ac:dyDescent="0.25">
      <c r="A77" s="36">
        <f>IF(B77="","",COUNTA($B$20:B77))</f>
        <v>58</v>
      </c>
      <c r="B77" s="37" t="s">
        <v>421</v>
      </c>
      <c r="C77" s="38" t="s">
        <v>422</v>
      </c>
      <c r="D77" s="39" t="s">
        <v>34</v>
      </c>
      <c r="E77" s="40">
        <f t="shared" si="0"/>
        <v>8430000</v>
      </c>
      <c r="F77" s="40"/>
      <c r="G77" s="41"/>
      <c r="H77" s="40"/>
      <c r="I77" s="41"/>
      <c r="J77" s="40">
        <v>8430000</v>
      </c>
      <c r="K77" s="40"/>
      <c r="L77" s="40"/>
      <c r="M77" s="42"/>
      <c r="N77" s="43"/>
    </row>
    <row r="78" spans="1:18" ht="28.5" customHeight="1" x14ac:dyDescent="0.25">
      <c r="A78" s="200" t="s">
        <v>43</v>
      </c>
      <c r="B78" s="268" t="s">
        <v>44</v>
      </c>
      <c r="C78" s="269"/>
      <c r="D78" s="270"/>
      <c r="E78" s="44"/>
      <c r="F78" s="44"/>
      <c r="G78" s="44"/>
      <c r="H78" s="44"/>
      <c r="I78" s="44"/>
      <c r="J78" s="44"/>
      <c r="K78" s="44"/>
      <c r="L78" s="44"/>
      <c r="M78" s="44"/>
      <c r="N78" s="43" t="e">
        <f>+COUNTIF('[1]03'!B283:$B$345,'3716-326'!B78)</f>
        <v>#VALUE!</v>
      </c>
      <c r="O78" s="5" t="e">
        <f>+SUMIF('[2]C8 (BS)'!$C:$C,B78,'[2]C8 (BS)'!$E:$E)</f>
        <v>#VALUE!</v>
      </c>
      <c r="P78" s="5" t="e">
        <f>+SUMIF([2]C9!$C:$C,B78,[2]C9!$E:$E)</f>
        <v>#VALUE!</v>
      </c>
      <c r="Q78" s="5" t="e">
        <f>+SUMIF([2]TD9!$B:$B,B78,[2]TD9!$E:$E)</f>
        <v>#VALUE!</v>
      </c>
    </row>
    <row r="79" spans="1:18" ht="28.5" customHeight="1" x14ac:dyDescent="0.25">
      <c r="A79" s="200" t="s">
        <v>45</v>
      </c>
      <c r="B79" s="268" t="s">
        <v>46</v>
      </c>
      <c r="C79" s="269"/>
      <c r="D79" s="270"/>
      <c r="E79" s="45"/>
      <c r="F79" s="45"/>
      <c r="G79" s="45"/>
      <c r="H79" s="45"/>
      <c r="I79" s="45"/>
      <c r="J79" s="45"/>
      <c r="K79" s="44"/>
      <c r="L79" s="44"/>
      <c r="M79" s="44"/>
      <c r="N79" s="43" t="e">
        <f>+COUNTIF('[1]03'!B294:$B$345,'3716-326'!B79)</f>
        <v>#VALUE!</v>
      </c>
      <c r="O79" s="5" t="e">
        <f>+SUMIF('[2]C8 (BS)'!$C:$C,B79,'[2]C8 (BS)'!$E:$E)</f>
        <v>#VALUE!</v>
      </c>
      <c r="P79" s="5" t="e">
        <f>+SUMIF([2]C9!$C:$C,B79,[2]C9!$E:$E)</f>
        <v>#VALUE!</v>
      </c>
      <c r="Q79" s="5" t="e">
        <f>+SUMIF([2]TD9!$B:$B,B79,[2]TD9!$E:$E)</f>
        <v>#VALUE!</v>
      </c>
    </row>
    <row r="80" spans="1:18" s="5" customFormat="1" ht="18.75" customHeight="1" x14ac:dyDescent="0.25">
      <c r="A80" s="36"/>
      <c r="B80" s="33" t="s">
        <v>47</v>
      </c>
      <c r="C80" s="36"/>
      <c r="D80" s="36"/>
      <c r="E80" s="46">
        <f>+E79+E78+E19</f>
        <v>239130000</v>
      </c>
      <c r="F80" s="46"/>
      <c r="G80" s="46"/>
      <c r="H80" s="46"/>
      <c r="I80" s="46"/>
      <c r="J80" s="46">
        <f>+J79+J78+J19</f>
        <v>239130000</v>
      </c>
      <c r="K80" s="46"/>
      <c r="L80" s="46"/>
      <c r="M80" s="46"/>
      <c r="N80" s="47"/>
      <c r="O80" s="48" t="e">
        <f>+SUM(O20:O79)</f>
        <v>#VALUE!</v>
      </c>
      <c r="P80" s="48" t="e">
        <f>+SUM(P20:P79)</f>
        <v>#VALUE!</v>
      </c>
      <c r="Q80" s="48" t="e">
        <f>+SUM(Q20:Q79)</f>
        <v>#VALUE!</v>
      </c>
      <c r="R80" s="49" t="e">
        <f>+O80+P80+Q80</f>
        <v>#VALUE!</v>
      </c>
    </row>
    <row r="81" spans="1:18" s="5" customFormat="1" ht="20.25" customHeight="1" x14ac:dyDescent="0.25">
      <c r="A81" s="282" t="str">
        <f>"Số tiền bằng chữ: "&amp;SUBSTITUTE([3]!VND(E80),",","")&amp;" đồng."</f>
        <v>Số tiền bằng chữ: Hai trăm ba mươi chín triệu một trăm ba mươi ngàn đồng.</v>
      </c>
      <c r="B81" s="282"/>
      <c r="C81" s="282"/>
      <c r="D81" s="282"/>
      <c r="E81" s="282"/>
      <c r="F81" s="282"/>
      <c r="G81" s="282"/>
      <c r="H81" s="282"/>
      <c r="I81" s="282"/>
      <c r="J81" s="282"/>
      <c r="K81" s="282"/>
      <c r="L81" s="282"/>
      <c r="M81" s="282"/>
      <c r="N81" s="204"/>
      <c r="O81" s="5">
        <f>+'[2]C8 (BS)'!$E$171</f>
        <v>83000000</v>
      </c>
      <c r="P81" s="5">
        <f>+[2]C9!$E$333</f>
        <v>340125000</v>
      </c>
      <c r="Q81" s="5">
        <f>+[2]TD9!$E$331</f>
        <v>2174976955</v>
      </c>
    </row>
    <row r="82" spans="1:18" s="5" customFormat="1" ht="20.25" customHeight="1" x14ac:dyDescent="0.25">
      <c r="A82" s="283" t="s">
        <v>48</v>
      </c>
      <c r="B82" s="283"/>
      <c r="C82" s="283"/>
      <c r="D82" s="283"/>
      <c r="E82" s="283"/>
      <c r="F82" s="283"/>
      <c r="G82" s="283"/>
      <c r="H82" s="283"/>
      <c r="I82" s="283"/>
      <c r="J82" s="283"/>
      <c r="K82" s="283"/>
      <c r="L82" s="283"/>
      <c r="M82" s="283"/>
      <c r="N82" s="205"/>
      <c r="O82" s="5" t="e">
        <f>+O80-O81</f>
        <v>#VALUE!</v>
      </c>
      <c r="P82" s="5" t="e">
        <f>+P80-P81</f>
        <v>#VALUE!</v>
      </c>
      <c r="Q82" s="5" t="e">
        <f>+Q80-Q81</f>
        <v>#VALUE!</v>
      </c>
    </row>
    <row r="83" spans="1:18" s="5" customFormat="1" ht="20.25" customHeight="1" x14ac:dyDescent="0.25">
      <c r="A83" s="275" t="s">
        <v>424</v>
      </c>
      <c r="B83" s="275"/>
      <c r="C83" s="275"/>
      <c r="D83" s="275"/>
      <c r="E83" s="275"/>
      <c r="F83" s="275"/>
      <c r="G83" s="275"/>
      <c r="H83" s="275"/>
      <c r="I83" s="275"/>
      <c r="J83" s="275"/>
      <c r="K83" s="275"/>
      <c r="L83" s="275"/>
      <c r="M83" s="275"/>
      <c r="N83" s="201"/>
      <c r="O83" s="5">
        <f>+E80-'[1]08'!E18</f>
        <v>-997966641</v>
      </c>
    </row>
    <row r="84" spans="1:18" s="5" customFormat="1" x14ac:dyDescent="0.25">
      <c r="A84" s="52"/>
      <c r="B84" s="6"/>
      <c r="C84" s="6"/>
      <c r="D84" s="6"/>
      <c r="E84" s="6"/>
      <c r="F84" s="6"/>
      <c r="G84" s="53"/>
      <c r="H84" s="53"/>
      <c r="I84" s="198"/>
      <c r="J84" s="168" t="s">
        <v>102</v>
      </c>
      <c r="K84" s="53"/>
      <c r="L84" s="53"/>
      <c r="M84" s="53"/>
      <c r="N84" s="53"/>
      <c r="O84" s="55"/>
      <c r="P84" s="55"/>
    </row>
    <row r="85" spans="1:18" s="5" customFormat="1" ht="15.75" customHeight="1" x14ac:dyDescent="0.25">
      <c r="A85" s="267" t="s">
        <v>49</v>
      </c>
      <c r="B85" s="267"/>
      <c r="C85" s="267"/>
      <c r="D85" s="3"/>
      <c r="E85" s="202" t="s">
        <v>50</v>
      </c>
      <c r="F85" s="3"/>
      <c r="G85" s="3"/>
      <c r="H85" s="202"/>
      <c r="I85" s="199"/>
      <c r="J85" s="202" t="s">
        <v>88</v>
      </c>
      <c r="K85" s="15"/>
      <c r="L85" s="15"/>
      <c r="M85" s="15"/>
      <c r="N85" s="15"/>
      <c r="O85" s="56"/>
      <c r="P85" s="56"/>
    </row>
    <row r="86" spans="1:18" s="5" customFormat="1" ht="13.5" customHeight="1" x14ac:dyDescent="0.25">
      <c r="A86" s="2"/>
      <c r="B86" s="6"/>
      <c r="C86" s="6"/>
      <c r="D86" s="6"/>
      <c r="E86" s="170"/>
      <c r="F86" s="6"/>
      <c r="G86" s="6"/>
      <c r="H86" s="6"/>
      <c r="I86" s="6"/>
      <c r="J86" s="202"/>
      <c r="K86" s="6"/>
      <c r="L86" s="6"/>
      <c r="M86" s="6"/>
      <c r="N86" s="6"/>
    </row>
    <row r="87" spans="1:18" s="5" customFormat="1" ht="17.25" customHeight="1" x14ac:dyDescent="0.25">
      <c r="A87" s="6"/>
      <c r="B87" s="6"/>
      <c r="C87" s="6"/>
      <c r="D87" s="6"/>
      <c r="E87" s="170"/>
      <c r="F87" s="6"/>
      <c r="G87" s="6"/>
      <c r="H87" s="6"/>
      <c r="I87" s="6"/>
      <c r="J87" s="202"/>
      <c r="K87" s="6"/>
      <c r="L87" s="6"/>
      <c r="M87" s="6"/>
      <c r="N87" s="6"/>
    </row>
    <row r="88" spans="1:18" x14ac:dyDescent="0.25">
      <c r="E88" s="170"/>
      <c r="J88" s="202"/>
    </row>
    <row r="89" spans="1:18" ht="12" customHeight="1" x14ac:dyDescent="0.25">
      <c r="C89" s="9"/>
      <c r="D89" s="9"/>
      <c r="E89" s="27"/>
      <c r="J89" s="202"/>
    </row>
    <row r="90" spans="1:18" x14ac:dyDescent="0.25">
      <c r="A90" s="265" t="s">
        <v>53</v>
      </c>
      <c r="B90" s="265"/>
      <c r="C90" s="265"/>
      <c r="D90" s="32"/>
      <c r="E90" s="197" t="s">
        <v>54</v>
      </c>
      <c r="F90" s="169"/>
      <c r="G90" s="169"/>
      <c r="H90" s="197"/>
      <c r="I90" s="197"/>
      <c r="J90" s="202" t="s">
        <v>55</v>
      </c>
      <c r="K90" s="32"/>
      <c r="L90" s="32"/>
      <c r="M90" s="32"/>
      <c r="N90" s="32"/>
      <c r="O90" s="58"/>
      <c r="P90" s="58"/>
    </row>
    <row r="91" spans="1:18" ht="4.5" customHeight="1" x14ac:dyDescent="0.25"/>
    <row r="92" spans="1:18" ht="15" customHeight="1" x14ac:dyDescent="0.25">
      <c r="A92" s="265" t="s">
        <v>56</v>
      </c>
      <c r="B92" s="265"/>
      <c r="C92" s="265"/>
      <c r="D92" s="265"/>
      <c r="E92" s="265"/>
      <c r="F92" s="265"/>
      <c r="G92" s="265"/>
      <c r="H92" s="265"/>
      <c r="I92" s="265"/>
      <c r="J92" s="265"/>
      <c r="K92" s="265"/>
      <c r="L92" s="265"/>
      <c r="M92" s="265"/>
      <c r="N92" s="197"/>
      <c r="O92" s="58"/>
      <c r="P92" s="58"/>
    </row>
    <row r="93" spans="1:18" ht="15" customHeight="1" x14ac:dyDescent="0.25">
      <c r="A93" s="197"/>
      <c r="B93" s="197"/>
      <c r="C93" s="197"/>
      <c r="D93" s="197"/>
      <c r="E93" s="197"/>
      <c r="F93" s="197"/>
      <c r="G93" s="197"/>
      <c r="H93" s="197"/>
      <c r="I93" s="197"/>
      <c r="J93" s="198" t="s">
        <v>67</v>
      </c>
      <c r="K93" s="197"/>
      <c r="L93" s="197"/>
      <c r="M93" s="197"/>
      <c r="N93" s="197"/>
      <c r="O93" s="58"/>
      <c r="P93" s="58"/>
    </row>
    <row r="94" spans="1:18" x14ac:dyDescent="0.25">
      <c r="A94" s="267" t="s">
        <v>57</v>
      </c>
      <c r="B94" s="267"/>
      <c r="C94" s="267"/>
      <c r="D94" s="267"/>
      <c r="E94" s="267"/>
      <c r="H94" s="15"/>
      <c r="I94" s="199"/>
      <c r="J94" s="199" t="s">
        <v>78</v>
      </c>
      <c r="K94" s="15"/>
      <c r="L94" s="15"/>
      <c r="M94" s="15"/>
      <c r="N94" s="15"/>
      <c r="O94" s="56"/>
      <c r="P94" s="56"/>
      <c r="R94" s="32"/>
    </row>
    <row r="95" spans="1:18" x14ac:dyDescent="0.25">
      <c r="A95" s="266" t="s">
        <v>59</v>
      </c>
      <c r="B95" s="266"/>
      <c r="C95" s="266"/>
      <c r="D95" s="266"/>
      <c r="E95" s="266"/>
      <c r="I95" s="198"/>
      <c r="J95" s="199" t="s">
        <v>79</v>
      </c>
      <c r="K95" s="53"/>
      <c r="L95" s="53"/>
      <c r="M95" s="53"/>
      <c r="N95" s="53"/>
      <c r="O95" s="55"/>
      <c r="P95" s="55"/>
    </row>
    <row r="96" spans="1:18" ht="15" customHeight="1" x14ac:dyDescent="0.25">
      <c r="A96" s="266"/>
      <c r="B96" s="266"/>
      <c r="C96" s="266"/>
      <c r="D96" s="266"/>
      <c r="E96" s="266"/>
      <c r="I96" s="198"/>
      <c r="J96" s="198" t="s">
        <v>60</v>
      </c>
      <c r="K96" s="53"/>
      <c r="L96" s="53"/>
      <c r="M96" s="53"/>
      <c r="N96" s="53"/>
      <c r="O96" s="55"/>
      <c r="P96" s="55"/>
    </row>
    <row r="97" spans="1:17" x14ac:dyDescent="0.25">
      <c r="I97" s="266"/>
      <c r="J97" s="266"/>
      <c r="K97" s="266"/>
      <c r="L97" s="266"/>
      <c r="M97" s="266"/>
      <c r="N97" s="198"/>
    </row>
    <row r="98" spans="1:17" ht="16.899999999999999" hidden="1" customHeight="1" x14ac:dyDescent="0.25">
      <c r="A98" s="267" t="s">
        <v>57</v>
      </c>
      <c r="B98" s="267"/>
      <c r="C98" s="267"/>
      <c r="D98" s="267"/>
      <c r="E98" s="267"/>
      <c r="I98" s="267"/>
      <c r="J98" s="267"/>
      <c r="K98" s="267"/>
      <c r="L98" s="267"/>
      <c r="M98" s="267"/>
      <c r="N98" s="199"/>
    </row>
    <row r="99" spans="1:17" x14ac:dyDescent="0.25">
      <c r="A99" s="266"/>
      <c r="B99" s="266"/>
      <c r="C99" s="266"/>
      <c r="D99" s="266"/>
      <c r="E99" s="266"/>
      <c r="I99" s="266"/>
      <c r="J99" s="266"/>
      <c r="K99" s="266"/>
      <c r="L99" s="266"/>
      <c r="M99" s="266"/>
      <c r="N99" s="198"/>
    </row>
    <row r="101" spans="1:17" s="59" customForma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5"/>
      <c r="P101" s="5"/>
      <c r="Q101" s="5"/>
    </row>
  </sheetData>
  <autoFilter ref="A17:R80" xr:uid="{00000000-0009-0000-0000-000000000000}"/>
  <mergeCells count="41">
    <mergeCell ref="A9:M9"/>
    <mergeCell ref="I1:M1"/>
    <mergeCell ref="I2:M3"/>
    <mergeCell ref="A5:M5"/>
    <mergeCell ref="A6:M6"/>
    <mergeCell ref="A8:M8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81:M81"/>
    <mergeCell ref="F14:F16"/>
    <mergeCell ref="G14:G16"/>
    <mergeCell ref="H14:H16"/>
    <mergeCell ref="I14:I16"/>
    <mergeCell ref="J14:J16"/>
    <mergeCell ref="K14:K16"/>
    <mergeCell ref="L14:L16"/>
    <mergeCell ref="B18:D18"/>
    <mergeCell ref="B19:D19"/>
    <mergeCell ref="B78:D78"/>
    <mergeCell ref="B79:D79"/>
    <mergeCell ref="A99:E99"/>
    <mergeCell ref="I99:M99"/>
    <mergeCell ref="A82:M82"/>
    <mergeCell ref="A83:M83"/>
    <mergeCell ref="A85:C85"/>
    <mergeCell ref="A90:C90"/>
    <mergeCell ref="A92:M92"/>
    <mergeCell ref="A94:E94"/>
    <mergeCell ref="A95:E95"/>
    <mergeCell ref="A96:E96"/>
    <mergeCell ref="I97:M97"/>
    <mergeCell ref="A98:E98"/>
    <mergeCell ref="I98:M98"/>
  </mergeCells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AF2D4-A4AC-4214-8B71-B8E8EB5D862D}">
  <dimension ref="A1:R187"/>
  <sheetViews>
    <sheetView topLeftCell="A8" zoomScaleNormal="100" workbookViewId="0">
      <selection activeCell="A12" sqref="A12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.7109375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19.8554687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11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12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12"/>
    </row>
    <row r="4" spans="1:17" ht="5.25" customHeight="1" x14ac:dyDescent="0.25">
      <c r="A4" s="218"/>
      <c r="C4" s="11"/>
    </row>
    <row r="5" spans="1:17" ht="18.75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18"/>
    </row>
    <row r="6" spans="1:17" s="14" customFormat="1" x14ac:dyDescent="0.25">
      <c r="A6" s="299" t="s">
        <v>425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13"/>
      <c r="O6" s="13"/>
      <c r="P6" s="13"/>
      <c r="Q6" s="13"/>
    </row>
    <row r="7" spans="1:17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10"/>
    </row>
    <row r="9" spans="1:17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10"/>
    </row>
    <row r="10" spans="1:17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14"/>
    </row>
    <row r="11" spans="1:17" ht="35.25" customHeight="1" x14ac:dyDescent="0.25">
      <c r="A11" s="336" t="s">
        <v>436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215"/>
    </row>
    <row r="12" spans="1:17" x14ac:dyDescent="0.25">
      <c r="M12" s="21" t="s">
        <v>9</v>
      </c>
      <c r="N12" s="22"/>
    </row>
    <row r="13" spans="1:17" ht="16.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211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426</v>
      </c>
      <c r="K14" s="272" t="s">
        <v>23</v>
      </c>
      <c r="L14" s="272" t="s">
        <v>131</v>
      </c>
      <c r="M14" s="273"/>
      <c r="N14" s="211"/>
    </row>
    <row r="15" spans="1:17" ht="128.2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211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211"/>
    </row>
    <row r="17" spans="1:17" ht="14.25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219">
        <v>7</v>
      </c>
      <c r="I17" s="25">
        <v>8</v>
      </c>
      <c r="J17" s="219">
        <v>9</v>
      </c>
      <c r="K17" s="25">
        <v>10</v>
      </c>
      <c r="L17" s="25">
        <v>11</v>
      </c>
      <c r="M17" s="25">
        <v>12</v>
      </c>
      <c r="N17" s="27"/>
    </row>
    <row r="18" spans="1:17" s="32" customFormat="1" ht="19.5" customHeight="1" x14ac:dyDescent="0.25">
      <c r="A18" s="216"/>
      <c r="B18" s="268" t="s">
        <v>13</v>
      </c>
      <c r="C18" s="269"/>
      <c r="D18" s="270"/>
      <c r="E18" s="28">
        <f>+E19+E164+E165</f>
        <v>499752000</v>
      </c>
      <c r="F18" s="28"/>
      <c r="G18" s="28"/>
      <c r="H18" s="28"/>
      <c r="I18" s="28"/>
      <c r="J18" s="28">
        <f>+J19+J164+J165</f>
        <v>499752000</v>
      </c>
      <c r="K18" s="29"/>
      <c r="L18" s="29"/>
      <c r="M18" s="29"/>
      <c r="N18" s="30"/>
      <c r="O18" s="5"/>
      <c r="P18" s="5"/>
      <c r="Q18" s="31"/>
    </row>
    <row r="19" spans="1:17" ht="19.5" customHeight="1" x14ac:dyDescent="0.25">
      <c r="A19" s="33" t="s">
        <v>27</v>
      </c>
      <c r="B19" s="279" t="s">
        <v>28</v>
      </c>
      <c r="C19" s="280"/>
      <c r="D19" s="281"/>
      <c r="E19" s="34">
        <f>+SUM(E20:E163)</f>
        <v>499752000</v>
      </c>
      <c r="F19" s="34"/>
      <c r="G19" s="34"/>
      <c r="H19" s="34"/>
      <c r="I19" s="34"/>
      <c r="J19" s="34">
        <f>+SUM(J20:J163)</f>
        <v>499752000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7" ht="18.75" customHeight="1" x14ac:dyDescent="0.25">
      <c r="A20" s="36">
        <f>IF(B20="","",COUNTA($B$20:B20))</f>
        <v>1</v>
      </c>
      <c r="B20" s="37" t="s">
        <v>120</v>
      </c>
      <c r="C20" s="38" t="s">
        <v>121</v>
      </c>
      <c r="D20" s="39" t="s">
        <v>34</v>
      </c>
      <c r="E20" s="40">
        <f t="shared" ref="E20:E163" si="0">SUM(F20:L20)</f>
        <v>8776000</v>
      </c>
      <c r="F20" s="40"/>
      <c r="G20" s="41"/>
      <c r="H20" s="40"/>
      <c r="I20" s="41"/>
      <c r="J20" s="40">
        <v>8776000</v>
      </c>
      <c r="K20" s="40"/>
      <c r="L20" s="40"/>
      <c r="M20" s="42"/>
      <c r="N20" s="43"/>
    </row>
    <row r="21" spans="1:17" ht="18.75" customHeight="1" x14ac:dyDescent="0.25">
      <c r="A21" s="36">
        <f>IF(B21="","",COUNTA($B$20:B21))</f>
        <v>2</v>
      </c>
      <c r="B21" s="37" t="s">
        <v>140</v>
      </c>
      <c r="C21" s="38" t="s">
        <v>274</v>
      </c>
      <c r="D21" s="39" t="s">
        <v>34</v>
      </c>
      <c r="E21" s="40">
        <f t="shared" si="0"/>
        <v>816000</v>
      </c>
      <c r="F21" s="40"/>
      <c r="G21" s="41"/>
      <c r="H21" s="40"/>
      <c r="I21" s="41"/>
      <c r="J21" s="40">
        <v>816000</v>
      </c>
      <c r="K21" s="40"/>
      <c r="L21" s="40"/>
      <c r="M21" s="42"/>
      <c r="N21" s="43"/>
    </row>
    <row r="22" spans="1:17" ht="18.75" customHeight="1" x14ac:dyDescent="0.25">
      <c r="A22" s="36">
        <f>IF(B22="","",COUNTA($B$20:B22))</f>
        <v>3</v>
      </c>
      <c r="B22" s="37" t="s">
        <v>122</v>
      </c>
      <c r="C22" s="38" t="s">
        <v>123</v>
      </c>
      <c r="D22" s="39" t="s">
        <v>34</v>
      </c>
      <c r="E22" s="40">
        <f t="shared" si="0"/>
        <v>3696000</v>
      </c>
      <c r="F22" s="40"/>
      <c r="G22" s="41"/>
      <c r="H22" s="40"/>
      <c r="I22" s="41"/>
      <c r="J22" s="40">
        <v>3696000</v>
      </c>
      <c r="K22" s="40"/>
      <c r="L22" s="40"/>
      <c r="M22" s="42"/>
      <c r="N22" s="43"/>
    </row>
    <row r="23" spans="1:17" ht="18.75" customHeight="1" x14ac:dyDescent="0.25">
      <c r="A23" s="36">
        <f>IF(B23="","",COUNTA($B$20:B23))</f>
        <v>4</v>
      </c>
      <c r="B23" s="37" t="s">
        <v>126</v>
      </c>
      <c r="C23" s="38" t="s">
        <v>127</v>
      </c>
      <c r="D23" s="39" t="s">
        <v>34</v>
      </c>
      <c r="E23" s="40">
        <f t="shared" si="0"/>
        <v>5568000</v>
      </c>
      <c r="F23" s="40"/>
      <c r="G23" s="41"/>
      <c r="H23" s="40"/>
      <c r="I23" s="41"/>
      <c r="J23" s="40">
        <v>5568000</v>
      </c>
      <c r="K23" s="40"/>
      <c r="L23" s="40"/>
      <c r="M23" s="42"/>
      <c r="N23" s="43"/>
    </row>
    <row r="24" spans="1:17" ht="18.75" customHeight="1" x14ac:dyDescent="0.25">
      <c r="A24" s="36">
        <f>IF(B24="","",COUNTA($B$20:B24))</f>
        <v>5</v>
      </c>
      <c r="B24" s="37" t="s">
        <v>139</v>
      </c>
      <c r="C24" s="38" t="s">
        <v>273</v>
      </c>
      <c r="D24" s="39" t="s">
        <v>34</v>
      </c>
      <c r="E24" s="40">
        <f t="shared" si="0"/>
        <v>2736000</v>
      </c>
      <c r="F24" s="40"/>
      <c r="G24" s="41"/>
      <c r="H24" s="40"/>
      <c r="I24" s="41"/>
      <c r="J24" s="40">
        <v>2736000</v>
      </c>
      <c r="K24" s="40"/>
      <c r="L24" s="40"/>
      <c r="M24" s="42"/>
      <c r="N24" s="43"/>
    </row>
    <row r="25" spans="1:17" ht="18.75" customHeight="1" x14ac:dyDescent="0.25">
      <c r="A25" s="36">
        <f>IF(B25="","",COUNTA($B$20:B25))</f>
        <v>6</v>
      </c>
      <c r="B25" s="37" t="s">
        <v>124</v>
      </c>
      <c r="C25" s="38" t="s">
        <v>125</v>
      </c>
      <c r="D25" s="39" t="s">
        <v>34</v>
      </c>
      <c r="E25" s="40">
        <f t="shared" si="0"/>
        <v>4872000</v>
      </c>
      <c r="F25" s="40"/>
      <c r="G25" s="41"/>
      <c r="H25" s="40"/>
      <c r="I25" s="41"/>
      <c r="J25" s="40">
        <v>4872000</v>
      </c>
      <c r="K25" s="40"/>
      <c r="L25" s="40"/>
      <c r="M25" s="42"/>
      <c r="N25" s="43"/>
    </row>
    <row r="26" spans="1:17" ht="18.75" customHeight="1" x14ac:dyDescent="0.25">
      <c r="A26" s="36">
        <f>IF(B26="","",COUNTA($B$20:B26))</f>
        <v>7</v>
      </c>
      <c r="B26" s="37" t="s">
        <v>141</v>
      </c>
      <c r="C26" s="38" t="s">
        <v>275</v>
      </c>
      <c r="D26" s="39" t="s">
        <v>34</v>
      </c>
      <c r="E26" s="40">
        <f t="shared" si="0"/>
        <v>8032000</v>
      </c>
      <c r="F26" s="40"/>
      <c r="G26" s="41"/>
      <c r="H26" s="40"/>
      <c r="I26" s="41"/>
      <c r="J26" s="40">
        <v>8032000</v>
      </c>
      <c r="K26" s="40"/>
      <c r="L26" s="40"/>
      <c r="M26" s="42"/>
      <c r="N26" s="43"/>
    </row>
    <row r="27" spans="1:17" ht="18.75" customHeight="1" x14ac:dyDescent="0.25">
      <c r="A27" s="36">
        <f>IF(B27="","",COUNTA($B$20:B27))</f>
        <v>8</v>
      </c>
      <c r="B27" s="37" t="s">
        <v>142</v>
      </c>
      <c r="C27" s="38" t="s">
        <v>276</v>
      </c>
      <c r="D27" s="39" t="s">
        <v>34</v>
      </c>
      <c r="E27" s="40">
        <f t="shared" si="0"/>
        <v>1872000</v>
      </c>
      <c r="F27" s="40"/>
      <c r="G27" s="41"/>
      <c r="H27" s="40"/>
      <c r="I27" s="41"/>
      <c r="J27" s="40">
        <v>1872000</v>
      </c>
      <c r="K27" s="40"/>
      <c r="L27" s="40"/>
      <c r="M27" s="42"/>
      <c r="N27" s="43"/>
    </row>
    <row r="28" spans="1:17" ht="18.75" customHeight="1" x14ac:dyDescent="0.25">
      <c r="A28" s="36">
        <f>IF(B28="","",COUNTA($B$20:B28))</f>
        <v>9</v>
      </c>
      <c r="B28" s="37" t="s">
        <v>143</v>
      </c>
      <c r="C28" s="38" t="s">
        <v>277</v>
      </c>
      <c r="D28" s="39" t="s">
        <v>34</v>
      </c>
      <c r="E28" s="40">
        <f t="shared" si="0"/>
        <v>808000</v>
      </c>
      <c r="F28" s="40"/>
      <c r="G28" s="41"/>
      <c r="H28" s="40"/>
      <c r="I28" s="41"/>
      <c r="J28" s="40">
        <v>808000</v>
      </c>
      <c r="K28" s="40"/>
      <c r="L28" s="40"/>
      <c r="M28" s="42"/>
      <c r="N28" s="43"/>
    </row>
    <row r="29" spans="1:17" ht="18.75" customHeight="1" x14ac:dyDescent="0.25">
      <c r="A29" s="36">
        <f>IF(B29="","",COUNTA($B$20:B29))</f>
        <v>10</v>
      </c>
      <c r="B29" s="37" t="s">
        <v>144</v>
      </c>
      <c r="C29" s="38" t="s">
        <v>278</v>
      </c>
      <c r="D29" s="39" t="s">
        <v>34</v>
      </c>
      <c r="E29" s="40">
        <f t="shared" si="0"/>
        <v>4976000</v>
      </c>
      <c r="F29" s="40"/>
      <c r="G29" s="41"/>
      <c r="H29" s="40"/>
      <c r="I29" s="41"/>
      <c r="J29" s="40">
        <v>4976000</v>
      </c>
      <c r="K29" s="40"/>
      <c r="L29" s="40"/>
      <c r="M29" s="42"/>
      <c r="N29" s="43"/>
    </row>
    <row r="30" spans="1:17" ht="18.75" customHeight="1" x14ac:dyDescent="0.25">
      <c r="A30" s="36">
        <f>IF(B30="","",COUNTA($B$20:B30))</f>
        <v>11</v>
      </c>
      <c r="B30" s="37" t="s">
        <v>427</v>
      </c>
      <c r="C30" s="38" t="s">
        <v>279</v>
      </c>
      <c r="D30" s="39" t="s">
        <v>34</v>
      </c>
      <c r="E30" s="40">
        <f t="shared" si="0"/>
        <v>3464000</v>
      </c>
      <c r="F30" s="40"/>
      <c r="G30" s="41"/>
      <c r="H30" s="40"/>
      <c r="I30" s="41"/>
      <c r="J30" s="40">
        <v>3464000</v>
      </c>
      <c r="K30" s="40"/>
      <c r="L30" s="40"/>
      <c r="M30" s="42"/>
      <c r="N30" s="43"/>
    </row>
    <row r="31" spans="1:17" ht="18.75" customHeight="1" x14ac:dyDescent="0.25">
      <c r="A31" s="36">
        <f>IF(B31="","",COUNTA($B$20:B31))</f>
        <v>12</v>
      </c>
      <c r="B31" s="37" t="s">
        <v>146</v>
      </c>
      <c r="C31" s="38" t="s">
        <v>280</v>
      </c>
      <c r="D31" s="39" t="s">
        <v>34</v>
      </c>
      <c r="E31" s="40">
        <f t="shared" si="0"/>
        <v>2696000</v>
      </c>
      <c r="F31" s="40"/>
      <c r="G31" s="41"/>
      <c r="H31" s="40"/>
      <c r="I31" s="41"/>
      <c r="J31" s="40">
        <v>2696000</v>
      </c>
      <c r="K31" s="40"/>
      <c r="L31" s="40"/>
      <c r="M31" s="42"/>
      <c r="N31" s="43"/>
    </row>
    <row r="32" spans="1:17" ht="18.75" customHeight="1" x14ac:dyDescent="0.25">
      <c r="A32" s="36">
        <f>IF(B32="","",COUNTA($B$20:B32))</f>
        <v>13</v>
      </c>
      <c r="B32" s="37" t="s">
        <v>147</v>
      </c>
      <c r="C32" s="38" t="s">
        <v>281</v>
      </c>
      <c r="D32" s="39" t="s">
        <v>34</v>
      </c>
      <c r="E32" s="40">
        <f t="shared" si="0"/>
        <v>3367999.9999999995</v>
      </c>
      <c r="F32" s="40"/>
      <c r="G32" s="41"/>
      <c r="H32" s="40"/>
      <c r="I32" s="41"/>
      <c r="J32" s="40">
        <v>3367999.9999999995</v>
      </c>
      <c r="K32" s="40"/>
      <c r="L32" s="40"/>
      <c r="M32" s="42"/>
      <c r="N32" s="43"/>
    </row>
    <row r="33" spans="1:14" ht="18.75" customHeight="1" x14ac:dyDescent="0.25">
      <c r="A33" s="36">
        <f>IF(B33="","",COUNTA($B$20:B33))</f>
        <v>14</v>
      </c>
      <c r="B33" s="37" t="s">
        <v>148</v>
      </c>
      <c r="C33" s="38" t="s">
        <v>282</v>
      </c>
      <c r="D33" s="39" t="s">
        <v>34</v>
      </c>
      <c r="E33" s="40">
        <f t="shared" si="0"/>
        <v>2296000</v>
      </c>
      <c r="F33" s="40"/>
      <c r="G33" s="41"/>
      <c r="H33" s="40"/>
      <c r="I33" s="41"/>
      <c r="J33" s="40">
        <v>2296000</v>
      </c>
      <c r="K33" s="40"/>
      <c r="L33" s="40"/>
      <c r="M33" s="42"/>
      <c r="N33" s="43"/>
    </row>
    <row r="34" spans="1:14" ht="18.75" customHeight="1" x14ac:dyDescent="0.25">
      <c r="A34" s="36">
        <f>IF(B34="","",COUNTA($B$20:B34))</f>
        <v>15</v>
      </c>
      <c r="B34" s="37" t="s">
        <v>149</v>
      </c>
      <c r="C34" s="38" t="s">
        <v>283</v>
      </c>
      <c r="D34" s="39" t="s">
        <v>34</v>
      </c>
      <c r="E34" s="40">
        <f t="shared" si="0"/>
        <v>1664000</v>
      </c>
      <c r="F34" s="40"/>
      <c r="G34" s="41"/>
      <c r="H34" s="40"/>
      <c r="I34" s="41"/>
      <c r="J34" s="40">
        <v>1664000</v>
      </c>
      <c r="K34" s="40"/>
      <c r="L34" s="40"/>
      <c r="M34" s="42"/>
      <c r="N34" s="43"/>
    </row>
    <row r="35" spans="1:14" ht="18.75" customHeight="1" x14ac:dyDescent="0.25">
      <c r="A35" s="36">
        <f>IF(B35="","",COUNTA($B$20:B35))</f>
        <v>16</v>
      </c>
      <c r="B35" s="37" t="s">
        <v>150</v>
      </c>
      <c r="C35" s="38" t="s">
        <v>284</v>
      </c>
      <c r="D35" s="39" t="s">
        <v>34</v>
      </c>
      <c r="E35" s="40">
        <f t="shared" si="0"/>
        <v>1880000</v>
      </c>
      <c r="F35" s="40"/>
      <c r="G35" s="41"/>
      <c r="H35" s="40"/>
      <c r="I35" s="41"/>
      <c r="J35" s="40">
        <v>1880000</v>
      </c>
      <c r="K35" s="40"/>
      <c r="L35" s="40"/>
      <c r="M35" s="42"/>
      <c r="N35" s="43"/>
    </row>
    <row r="36" spans="1:14" ht="18.75" customHeight="1" x14ac:dyDescent="0.25">
      <c r="A36" s="36">
        <f>IF(B36="","",COUNTA($B$20:B36))</f>
        <v>17</v>
      </c>
      <c r="B36" s="37" t="s">
        <v>151</v>
      </c>
      <c r="C36" s="38" t="s">
        <v>285</v>
      </c>
      <c r="D36" s="39" t="s">
        <v>34</v>
      </c>
      <c r="E36" s="40">
        <f t="shared" si="0"/>
        <v>1488000</v>
      </c>
      <c r="F36" s="40"/>
      <c r="G36" s="41"/>
      <c r="H36" s="40"/>
      <c r="I36" s="41"/>
      <c r="J36" s="40">
        <v>1488000</v>
      </c>
      <c r="K36" s="40"/>
      <c r="L36" s="40"/>
      <c r="M36" s="42"/>
      <c r="N36" s="43"/>
    </row>
    <row r="37" spans="1:14" ht="18.75" customHeight="1" x14ac:dyDescent="0.25">
      <c r="A37" s="36">
        <f>IF(B37="","",COUNTA($B$20:B37))</f>
        <v>18</v>
      </c>
      <c r="B37" s="37" t="s">
        <v>152</v>
      </c>
      <c r="C37" s="38" t="s">
        <v>286</v>
      </c>
      <c r="D37" s="39" t="s">
        <v>34</v>
      </c>
      <c r="E37" s="40">
        <f t="shared" si="0"/>
        <v>2232000</v>
      </c>
      <c r="F37" s="40"/>
      <c r="G37" s="41"/>
      <c r="H37" s="40"/>
      <c r="I37" s="41"/>
      <c r="J37" s="40">
        <v>2232000</v>
      </c>
      <c r="K37" s="40"/>
      <c r="L37" s="40"/>
      <c r="M37" s="42"/>
      <c r="N37" s="43"/>
    </row>
    <row r="38" spans="1:14" ht="18.75" customHeight="1" x14ac:dyDescent="0.25">
      <c r="A38" s="36">
        <f>IF(B38="","",COUNTA($B$20:B38))</f>
        <v>19</v>
      </c>
      <c r="B38" s="37" t="s">
        <v>153</v>
      </c>
      <c r="C38" s="38" t="s">
        <v>287</v>
      </c>
      <c r="D38" s="39" t="s">
        <v>34</v>
      </c>
      <c r="E38" s="40">
        <f t="shared" si="0"/>
        <v>1608000</v>
      </c>
      <c r="F38" s="40"/>
      <c r="G38" s="41"/>
      <c r="H38" s="40"/>
      <c r="I38" s="41"/>
      <c r="J38" s="40">
        <v>1608000</v>
      </c>
      <c r="K38" s="40"/>
      <c r="L38" s="40"/>
      <c r="M38" s="42"/>
      <c r="N38" s="43"/>
    </row>
    <row r="39" spans="1:14" ht="18.75" customHeight="1" x14ac:dyDescent="0.25">
      <c r="A39" s="36">
        <f>IF(B39="","",COUNTA($B$20:B39))</f>
        <v>20</v>
      </c>
      <c r="B39" s="37" t="s">
        <v>154</v>
      </c>
      <c r="C39" s="38" t="s">
        <v>288</v>
      </c>
      <c r="D39" s="39" t="s">
        <v>34</v>
      </c>
      <c r="E39" s="40">
        <f t="shared" si="0"/>
        <v>4368000</v>
      </c>
      <c r="F39" s="40"/>
      <c r="G39" s="41"/>
      <c r="H39" s="40"/>
      <c r="I39" s="41"/>
      <c r="J39" s="40">
        <v>4368000</v>
      </c>
      <c r="K39" s="40"/>
      <c r="L39" s="40"/>
      <c r="M39" s="42"/>
      <c r="N39" s="43"/>
    </row>
    <row r="40" spans="1:14" ht="18.75" customHeight="1" x14ac:dyDescent="0.25">
      <c r="A40" s="36">
        <f>IF(B40="","",COUNTA($B$20:B40))</f>
        <v>21</v>
      </c>
      <c r="B40" s="37" t="s">
        <v>155</v>
      </c>
      <c r="C40" s="38" t="s">
        <v>289</v>
      </c>
      <c r="D40" s="39" t="s">
        <v>34</v>
      </c>
      <c r="E40" s="40">
        <f t="shared" si="0"/>
        <v>1624000</v>
      </c>
      <c r="F40" s="40"/>
      <c r="G40" s="41"/>
      <c r="H40" s="40"/>
      <c r="I40" s="41"/>
      <c r="J40" s="40">
        <v>1624000</v>
      </c>
      <c r="K40" s="40"/>
      <c r="L40" s="40"/>
      <c r="M40" s="42"/>
      <c r="N40" s="43"/>
    </row>
    <row r="41" spans="1:14" ht="18.75" customHeight="1" x14ac:dyDescent="0.25">
      <c r="A41" s="36">
        <f>IF(B41="","",COUNTA($B$20:B41))</f>
        <v>22</v>
      </c>
      <c r="B41" s="37" t="s">
        <v>156</v>
      </c>
      <c r="C41" s="38" t="s">
        <v>290</v>
      </c>
      <c r="D41" s="39" t="s">
        <v>34</v>
      </c>
      <c r="E41" s="40">
        <f t="shared" si="0"/>
        <v>2896000</v>
      </c>
      <c r="F41" s="40"/>
      <c r="G41" s="41"/>
      <c r="H41" s="40"/>
      <c r="I41" s="41"/>
      <c r="J41" s="40">
        <v>2896000</v>
      </c>
      <c r="K41" s="40"/>
      <c r="L41" s="40"/>
      <c r="M41" s="42"/>
      <c r="N41" s="43"/>
    </row>
    <row r="42" spans="1:14" ht="18.75" customHeight="1" x14ac:dyDescent="0.25">
      <c r="A42" s="36">
        <f>IF(B42="","",COUNTA($B$20:B42))</f>
        <v>23</v>
      </c>
      <c r="B42" s="37" t="s">
        <v>157</v>
      </c>
      <c r="C42" s="38" t="s">
        <v>291</v>
      </c>
      <c r="D42" s="39" t="s">
        <v>34</v>
      </c>
      <c r="E42" s="40">
        <f t="shared" si="0"/>
        <v>3600000</v>
      </c>
      <c r="F42" s="40"/>
      <c r="G42" s="41"/>
      <c r="H42" s="40"/>
      <c r="I42" s="41"/>
      <c r="J42" s="40">
        <v>3600000</v>
      </c>
      <c r="K42" s="40"/>
      <c r="L42" s="40"/>
      <c r="M42" s="42"/>
      <c r="N42" s="43"/>
    </row>
    <row r="43" spans="1:14" ht="18.75" customHeight="1" x14ac:dyDescent="0.25">
      <c r="A43" s="36">
        <f>IF(B43="","",COUNTA($B$20:B43))</f>
        <v>24</v>
      </c>
      <c r="B43" s="37" t="s">
        <v>158</v>
      </c>
      <c r="C43" s="38" t="s">
        <v>292</v>
      </c>
      <c r="D43" s="39" t="s">
        <v>34</v>
      </c>
      <c r="E43" s="40">
        <f t="shared" si="0"/>
        <v>1224000</v>
      </c>
      <c r="F43" s="40"/>
      <c r="G43" s="41"/>
      <c r="H43" s="40"/>
      <c r="I43" s="41"/>
      <c r="J43" s="40">
        <v>1224000</v>
      </c>
      <c r="K43" s="40"/>
      <c r="L43" s="40"/>
      <c r="M43" s="42"/>
      <c r="N43" s="43"/>
    </row>
    <row r="44" spans="1:14" ht="18.75" customHeight="1" x14ac:dyDescent="0.25">
      <c r="A44" s="36">
        <f>IF(B44="","",COUNTA($B$20:B44))</f>
        <v>25</v>
      </c>
      <c r="B44" s="37" t="s">
        <v>159</v>
      </c>
      <c r="C44" s="38" t="s">
        <v>293</v>
      </c>
      <c r="D44" s="39" t="s">
        <v>34</v>
      </c>
      <c r="E44" s="40">
        <f t="shared" si="0"/>
        <v>3688000</v>
      </c>
      <c r="F44" s="40"/>
      <c r="G44" s="41"/>
      <c r="H44" s="40"/>
      <c r="I44" s="41"/>
      <c r="J44" s="40">
        <v>3688000</v>
      </c>
      <c r="K44" s="40"/>
      <c r="L44" s="40"/>
      <c r="M44" s="42"/>
      <c r="N44" s="43"/>
    </row>
    <row r="45" spans="1:14" ht="18.75" customHeight="1" x14ac:dyDescent="0.25">
      <c r="A45" s="36">
        <f>IF(B45="","",COUNTA($B$20:B45))</f>
        <v>26</v>
      </c>
      <c r="B45" s="37" t="s">
        <v>160</v>
      </c>
      <c r="C45" s="38" t="s">
        <v>294</v>
      </c>
      <c r="D45" s="39" t="s">
        <v>34</v>
      </c>
      <c r="E45" s="40">
        <f t="shared" si="0"/>
        <v>2280000</v>
      </c>
      <c r="F45" s="40"/>
      <c r="G45" s="41"/>
      <c r="H45" s="40"/>
      <c r="I45" s="41"/>
      <c r="J45" s="40">
        <v>2280000</v>
      </c>
      <c r="K45" s="40"/>
      <c r="L45" s="40"/>
      <c r="M45" s="42"/>
      <c r="N45" s="43"/>
    </row>
    <row r="46" spans="1:14" ht="18.75" customHeight="1" x14ac:dyDescent="0.25">
      <c r="A46" s="36">
        <f>IF(B46="","",COUNTA($B$20:B46))</f>
        <v>27</v>
      </c>
      <c r="B46" s="37" t="s">
        <v>161</v>
      </c>
      <c r="C46" s="38" t="s">
        <v>295</v>
      </c>
      <c r="D46" s="39" t="s">
        <v>34</v>
      </c>
      <c r="E46" s="40">
        <f t="shared" si="0"/>
        <v>3600000</v>
      </c>
      <c r="F46" s="40"/>
      <c r="G46" s="41"/>
      <c r="H46" s="40"/>
      <c r="I46" s="41"/>
      <c r="J46" s="40">
        <v>3600000</v>
      </c>
      <c r="K46" s="40"/>
      <c r="L46" s="40"/>
      <c r="M46" s="42"/>
      <c r="N46" s="43"/>
    </row>
    <row r="47" spans="1:14" ht="18.75" customHeight="1" x14ac:dyDescent="0.25">
      <c r="A47" s="36">
        <f>IF(B47="","",COUNTA($B$20:B47))</f>
        <v>28</v>
      </c>
      <c r="B47" s="37" t="s">
        <v>162</v>
      </c>
      <c r="C47" s="38" t="s">
        <v>296</v>
      </c>
      <c r="D47" s="39" t="s">
        <v>34</v>
      </c>
      <c r="E47" s="40">
        <f t="shared" si="0"/>
        <v>1400000</v>
      </c>
      <c r="F47" s="40"/>
      <c r="G47" s="41"/>
      <c r="H47" s="40"/>
      <c r="I47" s="41"/>
      <c r="J47" s="40">
        <v>1400000</v>
      </c>
      <c r="K47" s="40"/>
      <c r="L47" s="40"/>
      <c r="M47" s="42"/>
      <c r="N47" s="43"/>
    </row>
    <row r="48" spans="1:14" ht="18.75" customHeight="1" x14ac:dyDescent="0.25">
      <c r="A48" s="36">
        <f>IF(B48="","",COUNTA($B$20:B48))</f>
        <v>29</v>
      </c>
      <c r="B48" s="37" t="s">
        <v>163</v>
      </c>
      <c r="C48" s="38" t="s">
        <v>297</v>
      </c>
      <c r="D48" s="39" t="s">
        <v>34</v>
      </c>
      <c r="E48" s="40">
        <f t="shared" si="0"/>
        <v>4704000</v>
      </c>
      <c r="F48" s="40"/>
      <c r="G48" s="41"/>
      <c r="H48" s="40"/>
      <c r="I48" s="41"/>
      <c r="J48" s="40">
        <v>4704000</v>
      </c>
      <c r="K48" s="40"/>
      <c r="L48" s="40"/>
      <c r="M48" s="42"/>
      <c r="N48" s="43"/>
    </row>
    <row r="49" spans="1:14" ht="18.75" customHeight="1" x14ac:dyDescent="0.25">
      <c r="A49" s="36">
        <f>IF(B49="","",COUNTA($B$20:B49))</f>
        <v>30</v>
      </c>
      <c r="B49" s="37" t="s">
        <v>164</v>
      </c>
      <c r="C49" s="38" t="s">
        <v>298</v>
      </c>
      <c r="D49" s="39" t="s">
        <v>34</v>
      </c>
      <c r="E49" s="40">
        <f t="shared" si="0"/>
        <v>4016000</v>
      </c>
      <c r="F49" s="40"/>
      <c r="G49" s="41"/>
      <c r="H49" s="40"/>
      <c r="I49" s="41"/>
      <c r="J49" s="40">
        <v>4016000</v>
      </c>
      <c r="K49" s="40"/>
      <c r="L49" s="40"/>
      <c r="M49" s="42"/>
      <c r="N49" s="43"/>
    </row>
    <row r="50" spans="1:14" ht="18.75" customHeight="1" x14ac:dyDescent="0.25">
      <c r="A50" s="36">
        <f>IF(B50="","",COUNTA($B$20:B50))</f>
        <v>31</v>
      </c>
      <c r="B50" s="37" t="s">
        <v>165</v>
      </c>
      <c r="C50" s="38" t="s">
        <v>299</v>
      </c>
      <c r="D50" s="39" t="s">
        <v>34</v>
      </c>
      <c r="E50" s="40">
        <f t="shared" si="0"/>
        <v>3008000</v>
      </c>
      <c r="F50" s="40"/>
      <c r="G50" s="41"/>
      <c r="H50" s="40"/>
      <c r="I50" s="41"/>
      <c r="J50" s="40">
        <v>3008000</v>
      </c>
      <c r="K50" s="40"/>
      <c r="L50" s="40"/>
      <c r="M50" s="42"/>
      <c r="N50" s="43"/>
    </row>
    <row r="51" spans="1:14" ht="18.75" customHeight="1" x14ac:dyDescent="0.25">
      <c r="A51" s="36">
        <f>IF(B51="","",COUNTA($B$20:B51))</f>
        <v>32</v>
      </c>
      <c r="B51" s="37" t="s">
        <v>166</v>
      </c>
      <c r="C51" s="38" t="s">
        <v>300</v>
      </c>
      <c r="D51" s="39" t="s">
        <v>34</v>
      </c>
      <c r="E51" s="40">
        <f t="shared" si="0"/>
        <v>1256000</v>
      </c>
      <c r="F51" s="40"/>
      <c r="G51" s="41"/>
      <c r="H51" s="40"/>
      <c r="I51" s="41"/>
      <c r="J51" s="40">
        <v>1256000</v>
      </c>
      <c r="K51" s="40"/>
      <c r="L51" s="40"/>
      <c r="M51" s="42"/>
      <c r="N51" s="43"/>
    </row>
    <row r="52" spans="1:14" ht="18.75" customHeight="1" x14ac:dyDescent="0.25">
      <c r="A52" s="36">
        <f>IF(B52="","",COUNTA($B$20:B52))</f>
        <v>33</v>
      </c>
      <c r="B52" s="37" t="s">
        <v>167</v>
      </c>
      <c r="C52" s="38" t="s">
        <v>301</v>
      </c>
      <c r="D52" s="39" t="s">
        <v>34</v>
      </c>
      <c r="E52" s="40">
        <f t="shared" si="0"/>
        <v>1464000</v>
      </c>
      <c r="F52" s="40"/>
      <c r="G52" s="41"/>
      <c r="H52" s="40"/>
      <c r="I52" s="41"/>
      <c r="J52" s="40">
        <v>1464000</v>
      </c>
      <c r="K52" s="40"/>
      <c r="L52" s="40"/>
      <c r="M52" s="42"/>
      <c r="N52" s="43"/>
    </row>
    <row r="53" spans="1:14" ht="18.75" customHeight="1" x14ac:dyDescent="0.25">
      <c r="A53" s="36">
        <f>IF(B53="","",COUNTA($B$20:B53))</f>
        <v>34</v>
      </c>
      <c r="B53" s="37" t="s">
        <v>168</v>
      </c>
      <c r="C53" s="38" t="s">
        <v>302</v>
      </c>
      <c r="D53" s="39" t="s">
        <v>34</v>
      </c>
      <c r="E53" s="40">
        <f t="shared" si="0"/>
        <v>3047999.9999999995</v>
      </c>
      <c r="F53" s="40"/>
      <c r="G53" s="41"/>
      <c r="H53" s="40"/>
      <c r="I53" s="41"/>
      <c r="J53" s="40">
        <v>3047999.9999999995</v>
      </c>
      <c r="K53" s="40"/>
      <c r="L53" s="40"/>
      <c r="M53" s="42"/>
      <c r="N53" s="43"/>
    </row>
    <row r="54" spans="1:14" ht="18.75" customHeight="1" x14ac:dyDescent="0.25">
      <c r="A54" s="36">
        <f>IF(B54="","",COUNTA($B$20:B54))</f>
        <v>35</v>
      </c>
      <c r="B54" s="37" t="s">
        <v>169</v>
      </c>
      <c r="C54" s="38" t="s">
        <v>303</v>
      </c>
      <c r="D54" s="39" t="s">
        <v>34</v>
      </c>
      <c r="E54" s="40">
        <f t="shared" si="0"/>
        <v>2616000</v>
      </c>
      <c r="F54" s="40"/>
      <c r="G54" s="41"/>
      <c r="H54" s="40"/>
      <c r="I54" s="41"/>
      <c r="J54" s="40">
        <v>2616000</v>
      </c>
      <c r="K54" s="40"/>
      <c r="L54" s="40"/>
      <c r="M54" s="42"/>
      <c r="N54" s="43"/>
    </row>
    <row r="55" spans="1:14" ht="18.75" customHeight="1" x14ac:dyDescent="0.25">
      <c r="A55" s="36">
        <f>IF(B55="","",COUNTA($B$20:B55))</f>
        <v>36</v>
      </c>
      <c r="B55" s="37" t="s">
        <v>170</v>
      </c>
      <c r="C55" s="38" t="s">
        <v>304</v>
      </c>
      <c r="D55" s="39" t="s">
        <v>34</v>
      </c>
      <c r="E55" s="40">
        <f t="shared" si="0"/>
        <v>2664000</v>
      </c>
      <c r="F55" s="40"/>
      <c r="G55" s="41"/>
      <c r="H55" s="40"/>
      <c r="I55" s="41"/>
      <c r="J55" s="40">
        <v>2664000</v>
      </c>
      <c r="K55" s="40"/>
      <c r="L55" s="40"/>
      <c r="M55" s="42"/>
      <c r="N55" s="43"/>
    </row>
    <row r="56" spans="1:14" ht="18.75" customHeight="1" x14ac:dyDescent="0.25">
      <c r="A56" s="36">
        <f>IF(B56="","",COUNTA($B$20:B56))</f>
        <v>37</v>
      </c>
      <c r="B56" s="37" t="s">
        <v>171</v>
      </c>
      <c r="C56" s="38" t="s">
        <v>305</v>
      </c>
      <c r="D56" s="39" t="s">
        <v>34</v>
      </c>
      <c r="E56" s="40">
        <f t="shared" si="0"/>
        <v>4160000</v>
      </c>
      <c r="F56" s="40"/>
      <c r="G56" s="41"/>
      <c r="H56" s="40"/>
      <c r="I56" s="41"/>
      <c r="J56" s="40">
        <v>4160000</v>
      </c>
      <c r="K56" s="40"/>
      <c r="L56" s="40"/>
      <c r="M56" s="42"/>
      <c r="N56" s="43"/>
    </row>
    <row r="57" spans="1:14" ht="18.75" customHeight="1" x14ac:dyDescent="0.25">
      <c r="A57" s="36">
        <f>IF(B57="","",COUNTA($B$20:B57))</f>
        <v>38</v>
      </c>
      <c r="B57" s="37" t="s">
        <v>172</v>
      </c>
      <c r="C57" s="38" t="s">
        <v>306</v>
      </c>
      <c r="D57" s="39" t="s">
        <v>34</v>
      </c>
      <c r="E57" s="40">
        <f t="shared" si="0"/>
        <v>7760000</v>
      </c>
      <c r="F57" s="40"/>
      <c r="G57" s="41"/>
      <c r="H57" s="40"/>
      <c r="I57" s="41"/>
      <c r="J57" s="40">
        <v>7760000</v>
      </c>
      <c r="K57" s="40"/>
      <c r="L57" s="40"/>
      <c r="M57" s="42"/>
      <c r="N57" s="43"/>
    </row>
    <row r="58" spans="1:14" ht="18.75" customHeight="1" x14ac:dyDescent="0.25">
      <c r="A58" s="36">
        <f>IF(B58="","",COUNTA($B$20:B58))</f>
        <v>39</v>
      </c>
      <c r="B58" s="37" t="s">
        <v>175</v>
      </c>
      <c r="C58" s="38" t="s">
        <v>309</v>
      </c>
      <c r="D58" s="39" t="s">
        <v>34</v>
      </c>
      <c r="E58" s="40">
        <f t="shared" si="0"/>
        <v>2424000</v>
      </c>
      <c r="F58" s="40"/>
      <c r="G58" s="41"/>
      <c r="H58" s="40"/>
      <c r="I58" s="41"/>
      <c r="J58" s="40">
        <v>2424000</v>
      </c>
      <c r="K58" s="40"/>
      <c r="L58" s="40"/>
      <c r="M58" s="42"/>
      <c r="N58" s="43"/>
    </row>
    <row r="59" spans="1:14" ht="18.75" customHeight="1" x14ac:dyDescent="0.25">
      <c r="A59" s="36">
        <f>IF(B59="","",COUNTA($B$20:B59))</f>
        <v>40</v>
      </c>
      <c r="B59" s="37" t="s">
        <v>173</v>
      </c>
      <c r="C59" s="38" t="s">
        <v>307</v>
      </c>
      <c r="D59" s="39" t="s">
        <v>34</v>
      </c>
      <c r="E59" s="40">
        <f t="shared" si="0"/>
        <v>2800000</v>
      </c>
      <c r="F59" s="40"/>
      <c r="G59" s="41"/>
      <c r="H59" s="40"/>
      <c r="I59" s="41"/>
      <c r="J59" s="40">
        <v>2800000</v>
      </c>
      <c r="K59" s="40"/>
      <c r="L59" s="40"/>
      <c r="M59" s="42"/>
      <c r="N59" s="43"/>
    </row>
    <row r="60" spans="1:14" ht="18.75" customHeight="1" x14ac:dyDescent="0.25">
      <c r="A60" s="36">
        <f>IF(B60="","",COUNTA($B$20:B60))</f>
        <v>41</v>
      </c>
      <c r="B60" s="37" t="s">
        <v>174</v>
      </c>
      <c r="C60" s="38" t="s">
        <v>308</v>
      </c>
      <c r="D60" s="39" t="s">
        <v>34</v>
      </c>
      <c r="E60" s="40">
        <f t="shared" si="0"/>
        <v>5680000</v>
      </c>
      <c r="F60" s="40"/>
      <c r="G60" s="41"/>
      <c r="H60" s="40"/>
      <c r="I60" s="41"/>
      <c r="J60" s="40">
        <v>5680000</v>
      </c>
      <c r="K60" s="40"/>
      <c r="L60" s="40"/>
      <c r="M60" s="42"/>
      <c r="N60" s="43"/>
    </row>
    <row r="61" spans="1:14" ht="18.75" customHeight="1" x14ac:dyDescent="0.25">
      <c r="A61" s="36">
        <f>IF(B61="","",COUNTA($B$20:B61))</f>
        <v>42</v>
      </c>
      <c r="B61" s="37" t="s">
        <v>176</v>
      </c>
      <c r="C61" s="38" t="s">
        <v>310</v>
      </c>
      <c r="D61" s="39" t="s">
        <v>34</v>
      </c>
      <c r="E61" s="40">
        <f t="shared" si="0"/>
        <v>4448000</v>
      </c>
      <c r="F61" s="40"/>
      <c r="G61" s="41"/>
      <c r="H61" s="40"/>
      <c r="I61" s="41"/>
      <c r="J61" s="40">
        <v>4448000</v>
      </c>
      <c r="K61" s="40"/>
      <c r="L61" s="40"/>
      <c r="M61" s="42"/>
      <c r="N61" s="43"/>
    </row>
    <row r="62" spans="1:14" ht="18.75" customHeight="1" x14ac:dyDescent="0.25">
      <c r="A62" s="36">
        <f>IF(B62="","",COUNTA($B$20:B62))</f>
        <v>43</v>
      </c>
      <c r="B62" s="37" t="s">
        <v>177</v>
      </c>
      <c r="C62" s="38" t="s">
        <v>311</v>
      </c>
      <c r="D62" s="39" t="s">
        <v>34</v>
      </c>
      <c r="E62" s="40">
        <f t="shared" si="0"/>
        <v>6192000</v>
      </c>
      <c r="F62" s="40"/>
      <c r="G62" s="41"/>
      <c r="H62" s="40"/>
      <c r="I62" s="41"/>
      <c r="J62" s="40">
        <v>6192000</v>
      </c>
      <c r="K62" s="40"/>
      <c r="L62" s="40"/>
      <c r="M62" s="42"/>
      <c r="N62" s="43"/>
    </row>
    <row r="63" spans="1:14" ht="18.75" customHeight="1" x14ac:dyDescent="0.25">
      <c r="A63" s="36">
        <f>IF(B63="","",COUNTA($B$20:B63))</f>
        <v>44</v>
      </c>
      <c r="B63" s="37" t="s">
        <v>178</v>
      </c>
      <c r="C63" s="38" t="s">
        <v>312</v>
      </c>
      <c r="D63" s="39" t="s">
        <v>34</v>
      </c>
      <c r="E63" s="40">
        <f t="shared" si="0"/>
        <v>9424000</v>
      </c>
      <c r="F63" s="40"/>
      <c r="G63" s="41"/>
      <c r="H63" s="40"/>
      <c r="I63" s="41"/>
      <c r="J63" s="40">
        <v>9424000</v>
      </c>
      <c r="K63" s="40"/>
      <c r="L63" s="40"/>
      <c r="M63" s="42"/>
      <c r="N63" s="43"/>
    </row>
    <row r="64" spans="1:14" ht="18.75" customHeight="1" x14ac:dyDescent="0.25">
      <c r="A64" s="36">
        <f>IF(B64="","",COUNTA($B$20:B64))</f>
        <v>45</v>
      </c>
      <c r="B64" s="37" t="s">
        <v>179</v>
      </c>
      <c r="C64" s="38" t="s">
        <v>313</v>
      </c>
      <c r="D64" s="39" t="s">
        <v>34</v>
      </c>
      <c r="E64" s="40">
        <f t="shared" si="0"/>
        <v>3328000</v>
      </c>
      <c r="F64" s="40"/>
      <c r="G64" s="41"/>
      <c r="H64" s="40"/>
      <c r="I64" s="41"/>
      <c r="J64" s="40">
        <v>3328000</v>
      </c>
      <c r="K64" s="40"/>
      <c r="L64" s="40"/>
      <c r="M64" s="42"/>
      <c r="N64" s="43"/>
    </row>
    <row r="65" spans="1:14" ht="18.75" customHeight="1" x14ac:dyDescent="0.25">
      <c r="A65" s="36">
        <f>IF(B65="","",COUNTA($B$20:B65))</f>
        <v>46</v>
      </c>
      <c r="B65" s="37" t="s">
        <v>180</v>
      </c>
      <c r="C65" s="38" t="s">
        <v>314</v>
      </c>
      <c r="D65" s="39" t="s">
        <v>34</v>
      </c>
      <c r="E65" s="40">
        <f t="shared" si="0"/>
        <v>3512000.0000000005</v>
      </c>
      <c r="F65" s="40"/>
      <c r="G65" s="41"/>
      <c r="H65" s="40"/>
      <c r="I65" s="41"/>
      <c r="J65" s="40">
        <v>3512000.0000000005</v>
      </c>
      <c r="K65" s="40"/>
      <c r="L65" s="40"/>
      <c r="M65" s="42"/>
      <c r="N65" s="43"/>
    </row>
    <row r="66" spans="1:14" ht="18.75" customHeight="1" x14ac:dyDescent="0.25">
      <c r="A66" s="36">
        <f>IF(B66="","",COUNTA($B$20:B66))</f>
        <v>47</v>
      </c>
      <c r="B66" s="37" t="s">
        <v>181</v>
      </c>
      <c r="C66" s="38" t="s">
        <v>315</v>
      </c>
      <c r="D66" s="39" t="s">
        <v>34</v>
      </c>
      <c r="E66" s="40">
        <f t="shared" si="0"/>
        <v>7528000</v>
      </c>
      <c r="F66" s="40"/>
      <c r="G66" s="41"/>
      <c r="H66" s="40"/>
      <c r="I66" s="41"/>
      <c r="J66" s="40">
        <v>7528000</v>
      </c>
      <c r="K66" s="40"/>
      <c r="L66" s="40"/>
      <c r="M66" s="42"/>
      <c r="N66" s="43"/>
    </row>
    <row r="67" spans="1:14" ht="18.75" customHeight="1" x14ac:dyDescent="0.25">
      <c r="A67" s="36">
        <f>IF(B67="","",COUNTA($B$20:B67))</f>
        <v>48</v>
      </c>
      <c r="B67" s="37" t="s">
        <v>182</v>
      </c>
      <c r="C67" s="38" t="s">
        <v>316</v>
      </c>
      <c r="D67" s="39" t="s">
        <v>34</v>
      </c>
      <c r="E67" s="40">
        <f t="shared" si="0"/>
        <v>4392000</v>
      </c>
      <c r="F67" s="40"/>
      <c r="G67" s="41"/>
      <c r="H67" s="40"/>
      <c r="I67" s="41"/>
      <c r="J67" s="40">
        <v>4392000</v>
      </c>
      <c r="K67" s="40"/>
      <c r="L67" s="40"/>
      <c r="M67" s="42"/>
      <c r="N67" s="43"/>
    </row>
    <row r="68" spans="1:14" ht="18.75" customHeight="1" x14ac:dyDescent="0.25">
      <c r="A68" s="36">
        <f>IF(B68="","",COUNTA($B$20:B68))</f>
        <v>49</v>
      </c>
      <c r="B68" s="37" t="s">
        <v>183</v>
      </c>
      <c r="C68" s="38" t="s">
        <v>317</v>
      </c>
      <c r="D68" s="39" t="s">
        <v>34</v>
      </c>
      <c r="E68" s="40">
        <f t="shared" si="0"/>
        <v>1176000</v>
      </c>
      <c r="F68" s="40"/>
      <c r="G68" s="41"/>
      <c r="H68" s="40"/>
      <c r="I68" s="41"/>
      <c r="J68" s="40">
        <v>1176000</v>
      </c>
      <c r="K68" s="40"/>
      <c r="L68" s="40"/>
      <c r="M68" s="42"/>
      <c r="N68" s="43"/>
    </row>
    <row r="69" spans="1:14" ht="18.75" customHeight="1" x14ac:dyDescent="0.25">
      <c r="A69" s="36">
        <f>IF(B69="","",COUNTA($B$20:B69))</f>
        <v>50</v>
      </c>
      <c r="B69" s="37" t="s">
        <v>184</v>
      </c>
      <c r="C69" s="38" t="s">
        <v>318</v>
      </c>
      <c r="D69" s="39" t="s">
        <v>34</v>
      </c>
      <c r="E69" s="40">
        <f t="shared" si="0"/>
        <v>3544000</v>
      </c>
      <c r="F69" s="40"/>
      <c r="G69" s="41"/>
      <c r="H69" s="40"/>
      <c r="I69" s="41"/>
      <c r="J69" s="40">
        <v>3544000</v>
      </c>
      <c r="K69" s="40"/>
      <c r="L69" s="40"/>
      <c r="M69" s="42"/>
      <c r="N69" s="43"/>
    </row>
    <row r="70" spans="1:14" ht="18.75" customHeight="1" x14ac:dyDescent="0.25">
      <c r="A70" s="36">
        <f>IF(B70="","",COUNTA($B$20:B70))</f>
        <v>51</v>
      </c>
      <c r="B70" s="37" t="s">
        <v>185</v>
      </c>
      <c r="C70" s="38" t="s">
        <v>319</v>
      </c>
      <c r="D70" s="39" t="s">
        <v>34</v>
      </c>
      <c r="E70" s="40">
        <f t="shared" si="0"/>
        <v>1576000</v>
      </c>
      <c r="F70" s="40"/>
      <c r="G70" s="41"/>
      <c r="H70" s="40"/>
      <c r="I70" s="41"/>
      <c r="J70" s="40">
        <v>1576000</v>
      </c>
      <c r="K70" s="40"/>
      <c r="L70" s="40"/>
      <c r="M70" s="42"/>
      <c r="N70" s="43"/>
    </row>
    <row r="71" spans="1:14" ht="18.75" customHeight="1" x14ac:dyDescent="0.25">
      <c r="A71" s="36">
        <f>IF(B71="","",COUNTA($B$20:B71))</f>
        <v>52</v>
      </c>
      <c r="B71" s="37" t="s">
        <v>186</v>
      </c>
      <c r="C71" s="38" t="s">
        <v>320</v>
      </c>
      <c r="D71" s="39" t="s">
        <v>34</v>
      </c>
      <c r="E71" s="40">
        <f t="shared" si="0"/>
        <v>1728000</v>
      </c>
      <c r="F71" s="40"/>
      <c r="G71" s="41"/>
      <c r="H71" s="40"/>
      <c r="I71" s="41"/>
      <c r="J71" s="40">
        <v>1728000</v>
      </c>
      <c r="K71" s="40"/>
      <c r="L71" s="40"/>
      <c r="M71" s="42"/>
      <c r="N71" s="43"/>
    </row>
    <row r="72" spans="1:14" ht="18.75" customHeight="1" x14ac:dyDescent="0.25">
      <c r="A72" s="36">
        <f>IF(B72="","",COUNTA($B$20:B72))</f>
        <v>53</v>
      </c>
      <c r="B72" s="37" t="s">
        <v>428</v>
      </c>
      <c r="C72" s="38" t="s">
        <v>429</v>
      </c>
      <c r="D72" s="39" t="s">
        <v>34</v>
      </c>
      <c r="E72" s="40">
        <f t="shared" si="0"/>
        <v>3592000</v>
      </c>
      <c r="F72" s="40"/>
      <c r="G72" s="41"/>
      <c r="H72" s="40"/>
      <c r="I72" s="41"/>
      <c r="J72" s="40">
        <v>3592000</v>
      </c>
      <c r="K72" s="40"/>
      <c r="L72" s="40"/>
      <c r="M72" s="42"/>
      <c r="N72" s="43"/>
    </row>
    <row r="73" spans="1:14" ht="18.75" customHeight="1" x14ac:dyDescent="0.25">
      <c r="A73" s="36">
        <f>IF(B73="","",COUNTA($B$20:B73))</f>
        <v>54</v>
      </c>
      <c r="B73" s="37" t="s">
        <v>187</v>
      </c>
      <c r="C73" s="38" t="s">
        <v>321</v>
      </c>
      <c r="D73" s="39" t="s">
        <v>34</v>
      </c>
      <c r="E73" s="40">
        <f t="shared" si="0"/>
        <v>1760000</v>
      </c>
      <c r="F73" s="40"/>
      <c r="G73" s="41"/>
      <c r="H73" s="40"/>
      <c r="I73" s="41"/>
      <c r="J73" s="40">
        <v>1760000</v>
      </c>
      <c r="K73" s="40"/>
      <c r="L73" s="40"/>
      <c r="M73" s="42"/>
      <c r="N73" s="43"/>
    </row>
    <row r="74" spans="1:14" ht="18.75" customHeight="1" x14ac:dyDescent="0.25">
      <c r="A74" s="36">
        <f>IF(B74="","",COUNTA($B$20:B74))</f>
        <v>55</v>
      </c>
      <c r="B74" s="37" t="s">
        <v>188</v>
      </c>
      <c r="C74" s="38" t="s">
        <v>322</v>
      </c>
      <c r="D74" s="39" t="s">
        <v>34</v>
      </c>
      <c r="E74" s="40">
        <f t="shared" si="0"/>
        <v>488000</v>
      </c>
      <c r="F74" s="40"/>
      <c r="G74" s="41"/>
      <c r="H74" s="40"/>
      <c r="I74" s="41"/>
      <c r="J74" s="40">
        <v>488000</v>
      </c>
      <c r="K74" s="40"/>
      <c r="L74" s="40"/>
      <c r="M74" s="42"/>
      <c r="N74" s="43"/>
    </row>
    <row r="75" spans="1:14" ht="18.75" customHeight="1" x14ac:dyDescent="0.25">
      <c r="A75" s="36">
        <f>IF(B75="","",COUNTA($B$20:B75))</f>
        <v>56</v>
      </c>
      <c r="B75" s="37" t="s">
        <v>189</v>
      </c>
      <c r="C75" s="38" t="s">
        <v>323</v>
      </c>
      <c r="D75" s="39" t="s">
        <v>34</v>
      </c>
      <c r="E75" s="40">
        <f t="shared" si="0"/>
        <v>10112000</v>
      </c>
      <c r="F75" s="40"/>
      <c r="G75" s="41"/>
      <c r="H75" s="40"/>
      <c r="I75" s="41"/>
      <c r="J75" s="40">
        <v>10112000</v>
      </c>
      <c r="K75" s="40"/>
      <c r="L75" s="40"/>
      <c r="M75" s="42"/>
      <c r="N75" s="43"/>
    </row>
    <row r="76" spans="1:14" ht="18.75" customHeight="1" x14ac:dyDescent="0.25">
      <c r="A76" s="36">
        <f>IF(B76="","",COUNTA($B$20:B76))</f>
        <v>57</v>
      </c>
      <c r="B76" s="37" t="s">
        <v>190</v>
      </c>
      <c r="C76" s="38" t="s">
        <v>324</v>
      </c>
      <c r="D76" s="39" t="s">
        <v>34</v>
      </c>
      <c r="E76" s="40">
        <f t="shared" si="0"/>
        <v>3864000</v>
      </c>
      <c r="F76" s="40"/>
      <c r="G76" s="41"/>
      <c r="H76" s="40"/>
      <c r="I76" s="41"/>
      <c r="J76" s="40">
        <v>3864000</v>
      </c>
      <c r="K76" s="40"/>
      <c r="L76" s="40"/>
      <c r="M76" s="42"/>
      <c r="N76" s="43"/>
    </row>
    <row r="77" spans="1:14" ht="18.75" customHeight="1" x14ac:dyDescent="0.25">
      <c r="A77" s="36">
        <f>IF(B77="","",COUNTA($B$20:B77))</f>
        <v>58</v>
      </c>
      <c r="B77" s="37" t="s">
        <v>191</v>
      </c>
      <c r="C77" s="38" t="s">
        <v>325</v>
      </c>
      <c r="D77" s="39" t="s">
        <v>34</v>
      </c>
      <c r="E77" s="40">
        <f t="shared" si="0"/>
        <v>2648000</v>
      </c>
      <c r="F77" s="40"/>
      <c r="G77" s="41"/>
      <c r="H77" s="40"/>
      <c r="I77" s="41"/>
      <c r="J77" s="40">
        <v>2648000</v>
      </c>
      <c r="K77" s="40"/>
      <c r="L77" s="40"/>
      <c r="M77" s="42"/>
      <c r="N77" s="43"/>
    </row>
    <row r="78" spans="1:14" ht="18.75" customHeight="1" x14ac:dyDescent="0.25">
      <c r="A78" s="36">
        <f>IF(B78="","",COUNTA($B$20:B78))</f>
        <v>59</v>
      </c>
      <c r="B78" s="37" t="s">
        <v>192</v>
      </c>
      <c r="C78" s="38" t="s">
        <v>326</v>
      </c>
      <c r="D78" s="39" t="s">
        <v>34</v>
      </c>
      <c r="E78" s="40">
        <f t="shared" si="0"/>
        <v>120000</v>
      </c>
      <c r="F78" s="40"/>
      <c r="G78" s="41"/>
      <c r="H78" s="40"/>
      <c r="I78" s="41"/>
      <c r="J78" s="40">
        <v>120000</v>
      </c>
      <c r="K78" s="40"/>
      <c r="L78" s="40"/>
      <c r="M78" s="42"/>
      <c r="N78" s="43"/>
    </row>
    <row r="79" spans="1:14" ht="18.75" customHeight="1" x14ac:dyDescent="0.25">
      <c r="A79" s="36">
        <f>IF(B79="","",COUNTA($B$20:B79))</f>
        <v>60</v>
      </c>
      <c r="B79" s="37" t="s">
        <v>193</v>
      </c>
      <c r="C79" s="38" t="s">
        <v>327</v>
      </c>
      <c r="D79" s="39" t="s">
        <v>34</v>
      </c>
      <c r="E79" s="40">
        <f t="shared" si="0"/>
        <v>11400000</v>
      </c>
      <c r="F79" s="40"/>
      <c r="G79" s="41"/>
      <c r="H79" s="40"/>
      <c r="I79" s="41"/>
      <c r="J79" s="40">
        <v>11400000</v>
      </c>
      <c r="K79" s="40"/>
      <c r="L79" s="40"/>
      <c r="M79" s="42"/>
      <c r="N79" s="43"/>
    </row>
    <row r="80" spans="1:14" ht="18.75" customHeight="1" x14ac:dyDescent="0.25">
      <c r="A80" s="36">
        <f>IF(B80="","",COUNTA($B$20:B80))</f>
        <v>61</v>
      </c>
      <c r="B80" s="37" t="s">
        <v>430</v>
      </c>
      <c r="C80" s="38" t="s">
        <v>328</v>
      </c>
      <c r="D80" s="39" t="s">
        <v>34</v>
      </c>
      <c r="E80" s="40">
        <f t="shared" si="0"/>
        <v>2832000</v>
      </c>
      <c r="F80" s="40"/>
      <c r="G80" s="41"/>
      <c r="H80" s="40"/>
      <c r="I80" s="41"/>
      <c r="J80" s="40">
        <v>2832000</v>
      </c>
      <c r="K80" s="40"/>
      <c r="L80" s="40"/>
      <c r="M80" s="42"/>
      <c r="N80" s="43"/>
    </row>
    <row r="81" spans="1:14" ht="18.75" customHeight="1" x14ac:dyDescent="0.25">
      <c r="A81" s="36">
        <f>IF(B81="","",COUNTA($B$20:B81))</f>
        <v>62</v>
      </c>
      <c r="B81" s="37" t="s">
        <v>195</v>
      </c>
      <c r="C81" s="38" t="s">
        <v>329</v>
      </c>
      <c r="D81" s="39" t="s">
        <v>34</v>
      </c>
      <c r="E81" s="40">
        <f t="shared" si="0"/>
        <v>4120000</v>
      </c>
      <c r="F81" s="40"/>
      <c r="G81" s="41"/>
      <c r="H81" s="40"/>
      <c r="I81" s="41"/>
      <c r="J81" s="40">
        <v>4120000</v>
      </c>
      <c r="K81" s="40"/>
      <c r="L81" s="40"/>
      <c r="M81" s="42"/>
      <c r="N81" s="43"/>
    </row>
    <row r="82" spans="1:14" ht="18.75" customHeight="1" x14ac:dyDescent="0.25">
      <c r="A82" s="36">
        <f>IF(B82="","",COUNTA($B$20:B82))</f>
        <v>63</v>
      </c>
      <c r="B82" s="37" t="s">
        <v>196</v>
      </c>
      <c r="C82" s="38" t="s">
        <v>330</v>
      </c>
      <c r="D82" s="39" t="s">
        <v>34</v>
      </c>
      <c r="E82" s="40">
        <f t="shared" si="0"/>
        <v>6080000</v>
      </c>
      <c r="F82" s="40"/>
      <c r="G82" s="41"/>
      <c r="H82" s="40"/>
      <c r="I82" s="41"/>
      <c r="J82" s="40">
        <v>6080000</v>
      </c>
      <c r="K82" s="40"/>
      <c r="L82" s="40"/>
      <c r="M82" s="42"/>
      <c r="N82" s="43"/>
    </row>
    <row r="83" spans="1:14" ht="18.75" customHeight="1" x14ac:dyDescent="0.25">
      <c r="A83" s="36">
        <f>IF(B83="","",COUNTA($B$20:B83))</f>
        <v>64</v>
      </c>
      <c r="B83" s="37" t="s">
        <v>197</v>
      </c>
      <c r="C83" s="38" t="s">
        <v>331</v>
      </c>
      <c r="D83" s="39" t="s">
        <v>34</v>
      </c>
      <c r="E83" s="40">
        <f t="shared" si="0"/>
        <v>1872000</v>
      </c>
      <c r="F83" s="40"/>
      <c r="G83" s="41"/>
      <c r="H83" s="40"/>
      <c r="I83" s="41"/>
      <c r="J83" s="40">
        <v>1872000</v>
      </c>
      <c r="K83" s="40"/>
      <c r="L83" s="40"/>
      <c r="M83" s="42"/>
      <c r="N83" s="43"/>
    </row>
    <row r="84" spans="1:14" ht="18.75" customHeight="1" x14ac:dyDescent="0.25">
      <c r="A84" s="36">
        <f>IF(B84="","",COUNTA($B$20:B84))</f>
        <v>65</v>
      </c>
      <c r="B84" s="37" t="s">
        <v>198</v>
      </c>
      <c r="C84" s="38" t="s">
        <v>332</v>
      </c>
      <c r="D84" s="39" t="s">
        <v>34</v>
      </c>
      <c r="E84" s="40">
        <f t="shared" si="0"/>
        <v>2224000</v>
      </c>
      <c r="F84" s="40"/>
      <c r="G84" s="41"/>
      <c r="H84" s="40"/>
      <c r="I84" s="41"/>
      <c r="J84" s="40">
        <v>2224000</v>
      </c>
      <c r="K84" s="40"/>
      <c r="L84" s="40"/>
      <c r="M84" s="42"/>
      <c r="N84" s="43"/>
    </row>
    <row r="85" spans="1:14" ht="18.75" customHeight="1" x14ac:dyDescent="0.25">
      <c r="A85" s="36">
        <f>IF(B85="","",COUNTA($B$20:B85))</f>
        <v>66</v>
      </c>
      <c r="B85" s="37" t="s">
        <v>199</v>
      </c>
      <c r="C85" s="38" t="s">
        <v>333</v>
      </c>
      <c r="D85" s="39" t="s">
        <v>34</v>
      </c>
      <c r="E85" s="40">
        <f t="shared" si="0"/>
        <v>1528000</v>
      </c>
      <c r="F85" s="40"/>
      <c r="G85" s="41"/>
      <c r="H85" s="40"/>
      <c r="I85" s="41"/>
      <c r="J85" s="40">
        <v>1528000</v>
      </c>
      <c r="K85" s="40"/>
      <c r="L85" s="40"/>
      <c r="M85" s="42"/>
      <c r="N85" s="43"/>
    </row>
    <row r="86" spans="1:14" ht="18.75" customHeight="1" x14ac:dyDescent="0.25">
      <c r="A86" s="36">
        <f>IF(B86="","",COUNTA($B$20:B86))</f>
        <v>67</v>
      </c>
      <c r="B86" s="37" t="s">
        <v>200</v>
      </c>
      <c r="C86" s="38" t="s">
        <v>334</v>
      </c>
      <c r="D86" s="39" t="s">
        <v>34</v>
      </c>
      <c r="E86" s="40">
        <f t="shared" si="0"/>
        <v>520000</v>
      </c>
      <c r="F86" s="40"/>
      <c r="G86" s="41"/>
      <c r="H86" s="40"/>
      <c r="I86" s="41"/>
      <c r="J86" s="40">
        <v>520000</v>
      </c>
      <c r="K86" s="40"/>
      <c r="L86" s="40"/>
      <c r="M86" s="42"/>
      <c r="N86" s="43"/>
    </row>
    <row r="87" spans="1:14" ht="18.75" customHeight="1" x14ac:dyDescent="0.25">
      <c r="A87" s="36">
        <f>IF(B87="","",COUNTA($B$20:B87))</f>
        <v>68</v>
      </c>
      <c r="B87" s="37" t="s">
        <v>201</v>
      </c>
      <c r="C87" s="38" t="s">
        <v>335</v>
      </c>
      <c r="D87" s="39" t="s">
        <v>34</v>
      </c>
      <c r="E87" s="40">
        <f t="shared" si="0"/>
        <v>4776000</v>
      </c>
      <c r="F87" s="40"/>
      <c r="G87" s="41"/>
      <c r="H87" s="40"/>
      <c r="I87" s="41"/>
      <c r="J87" s="40">
        <v>4776000</v>
      </c>
      <c r="K87" s="40"/>
      <c r="L87" s="40"/>
      <c r="M87" s="42"/>
      <c r="N87" s="43"/>
    </row>
    <row r="88" spans="1:14" ht="18.75" customHeight="1" x14ac:dyDescent="0.25">
      <c r="A88" s="36">
        <f>IF(B88="","",COUNTA($B$20:B88))</f>
        <v>69</v>
      </c>
      <c r="B88" s="37" t="s">
        <v>202</v>
      </c>
      <c r="C88" s="38" t="s">
        <v>336</v>
      </c>
      <c r="D88" s="39" t="s">
        <v>34</v>
      </c>
      <c r="E88" s="40">
        <f t="shared" si="0"/>
        <v>2616000</v>
      </c>
      <c r="F88" s="40"/>
      <c r="G88" s="41"/>
      <c r="H88" s="40"/>
      <c r="I88" s="41"/>
      <c r="J88" s="40">
        <v>2616000</v>
      </c>
      <c r="K88" s="40"/>
      <c r="L88" s="40"/>
      <c r="M88" s="42"/>
      <c r="N88" s="43"/>
    </row>
    <row r="89" spans="1:14" ht="18.75" customHeight="1" x14ac:dyDescent="0.25">
      <c r="A89" s="36">
        <f>IF(B89="","",COUNTA($B$20:B89))</f>
        <v>70</v>
      </c>
      <c r="B89" s="37" t="s">
        <v>203</v>
      </c>
      <c r="C89" s="38" t="s">
        <v>337</v>
      </c>
      <c r="D89" s="39" t="s">
        <v>34</v>
      </c>
      <c r="E89" s="40">
        <f t="shared" si="0"/>
        <v>648000</v>
      </c>
      <c r="F89" s="40"/>
      <c r="G89" s="41"/>
      <c r="H89" s="40"/>
      <c r="I89" s="41"/>
      <c r="J89" s="40">
        <v>648000</v>
      </c>
      <c r="K89" s="40"/>
      <c r="L89" s="40"/>
      <c r="M89" s="42"/>
      <c r="N89" s="43"/>
    </row>
    <row r="90" spans="1:14" ht="18.75" customHeight="1" x14ac:dyDescent="0.25">
      <c r="A90" s="36">
        <f>IF(B90="","",COUNTA($B$20:B90))</f>
        <v>71</v>
      </c>
      <c r="B90" s="37" t="s">
        <v>204</v>
      </c>
      <c r="C90" s="38" t="s">
        <v>338</v>
      </c>
      <c r="D90" s="39" t="s">
        <v>34</v>
      </c>
      <c r="E90" s="40">
        <f t="shared" si="0"/>
        <v>3472000</v>
      </c>
      <c r="F90" s="40"/>
      <c r="G90" s="41"/>
      <c r="H90" s="40"/>
      <c r="I90" s="41"/>
      <c r="J90" s="40">
        <v>3472000</v>
      </c>
      <c r="K90" s="40"/>
      <c r="L90" s="40"/>
      <c r="M90" s="42"/>
      <c r="N90" s="43"/>
    </row>
    <row r="91" spans="1:14" ht="18.75" customHeight="1" x14ac:dyDescent="0.25">
      <c r="A91" s="36">
        <f>IF(B91="","",COUNTA($B$20:B91))</f>
        <v>72</v>
      </c>
      <c r="B91" s="37" t="s">
        <v>205</v>
      </c>
      <c r="C91" s="38" t="s">
        <v>339</v>
      </c>
      <c r="D91" s="39" t="s">
        <v>34</v>
      </c>
      <c r="E91" s="40">
        <f t="shared" si="0"/>
        <v>3992000</v>
      </c>
      <c r="F91" s="40"/>
      <c r="G91" s="41"/>
      <c r="H91" s="40"/>
      <c r="I91" s="41"/>
      <c r="J91" s="40">
        <v>3992000</v>
      </c>
      <c r="K91" s="40"/>
      <c r="L91" s="40"/>
      <c r="M91" s="42"/>
      <c r="N91" s="43"/>
    </row>
    <row r="92" spans="1:14" ht="18.75" customHeight="1" x14ac:dyDescent="0.25">
      <c r="A92" s="36">
        <f>IF(B92="","",COUNTA($B$20:B92))</f>
        <v>73</v>
      </c>
      <c r="B92" s="37" t="s">
        <v>206</v>
      </c>
      <c r="C92" s="38" t="s">
        <v>340</v>
      </c>
      <c r="D92" s="39" t="s">
        <v>34</v>
      </c>
      <c r="E92" s="40">
        <f t="shared" si="0"/>
        <v>3280000</v>
      </c>
      <c r="F92" s="40"/>
      <c r="G92" s="41"/>
      <c r="H92" s="40"/>
      <c r="I92" s="41"/>
      <c r="J92" s="40">
        <v>3280000</v>
      </c>
      <c r="K92" s="40"/>
      <c r="L92" s="40"/>
      <c r="M92" s="42"/>
      <c r="N92" s="43"/>
    </row>
    <row r="93" spans="1:14" ht="18.75" customHeight="1" x14ac:dyDescent="0.25">
      <c r="A93" s="36">
        <f>IF(B93="","",COUNTA($B$20:B93))</f>
        <v>74</v>
      </c>
      <c r="B93" s="37" t="s">
        <v>207</v>
      </c>
      <c r="C93" s="38" t="s">
        <v>341</v>
      </c>
      <c r="D93" s="39" t="s">
        <v>34</v>
      </c>
      <c r="E93" s="40">
        <f t="shared" si="0"/>
        <v>5312000</v>
      </c>
      <c r="F93" s="40"/>
      <c r="G93" s="41"/>
      <c r="H93" s="40"/>
      <c r="I93" s="41"/>
      <c r="J93" s="40">
        <v>5312000</v>
      </c>
      <c r="K93" s="40"/>
      <c r="L93" s="40"/>
      <c r="M93" s="42"/>
      <c r="N93" s="43"/>
    </row>
    <row r="94" spans="1:14" ht="18.75" customHeight="1" x14ac:dyDescent="0.25">
      <c r="A94" s="36">
        <f>IF(B94="","",COUNTA($B$20:B94))</f>
        <v>75</v>
      </c>
      <c r="B94" s="37" t="s">
        <v>208</v>
      </c>
      <c r="C94" s="38" t="s">
        <v>342</v>
      </c>
      <c r="D94" s="39" t="s">
        <v>34</v>
      </c>
      <c r="E94" s="40">
        <f t="shared" si="0"/>
        <v>5680000</v>
      </c>
      <c r="F94" s="40"/>
      <c r="G94" s="41"/>
      <c r="H94" s="40"/>
      <c r="I94" s="41"/>
      <c r="J94" s="40">
        <v>5680000</v>
      </c>
      <c r="K94" s="40"/>
      <c r="L94" s="40"/>
      <c r="M94" s="42"/>
      <c r="N94" s="43"/>
    </row>
    <row r="95" spans="1:14" ht="18.75" customHeight="1" x14ac:dyDescent="0.25">
      <c r="A95" s="36">
        <f>IF(B95="","",COUNTA($B$20:B95))</f>
        <v>76</v>
      </c>
      <c r="B95" s="37" t="s">
        <v>209</v>
      </c>
      <c r="C95" s="38" t="s">
        <v>343</v>
      </c>
      <c r="D95" s="39" t="s">
        <v>34</v>
      </c>
      <c r="E95" s="40">
        <f t="shared" si="0"/>
        <v>80000</v>
      </c>
      <c r="F95" s="40"/>
      <c r="G95" s="41"/>
      <c r="H95" s="40"/>
      <c r="I95" s="41"/>
      <c r="J95" s="40">
        <v>80000</v>
      </c>
      <c r="K95" s="40"/>
      <c r="L95" s="40"/>
      <c r="M95" s="42"/>
      <c r="N95" s="43"/>
    </row>
    <row r="96" spans="1:14" ht="18.75" customHeight="1" x14ac:dyDescent="0.25">
      <c r="A96" s="36">
        <f>IF(B96="","",COUNTA($B$20:B96))</f>
        <v>77</v>
      </c>
      <c r="B96" s="37" t="s">
        <v>210</v>
      </c>
      <c r="C96" s="38" t="s">
        <v>344</v>
      </c>
      <c r="D96" s="39" t="s">
        <v>34</v>
      </c>
      <c r="E96" s="40">
        <f t="shared" si="0"/>
        <v>1680000</v>
      </c>
      <c r="F96" s="40"/>
      <c r="G96" s="41"/>
      <c r="H96" s="40"/>
      <c r="I96" s="41"/>
      <c r="J96" s="40">
        <v>1680000</v>
      </c>
      <c r="K96" s="40"/>
      <c r="L96" s="40"/>
      <c r="M96" s="42"/>
      <c r="N96" s="43"/>
    </row>
    <row r="97" spans="1:14" ht="18.75" customHeight="1" x14ac:dyDescent="0.25">
      <c r="A97" s="36">
        <f>IF(B97="","",COUNTA($B$20:B97))</f>
        <v>78</v>
      </c>
      <c r="B97" s="37" t="s">
        <v>128</v>
      </c>
      <c r="C97" s="38" t="s">
        <v>129</v>
      </c>
      <c r="D97" s="39" t="s">
        <v>34</v>
      </c>
      <c r="E97" s="40">
        <f t="shared" si="0"/>
        <v>1464000</v>
      </c>
      <c r="F97" s="40"/>
      <c r="G97" s="41"/>
      <c r="H97" s="40"/>
      <c r="I97" s="41"/>
      <c r="J97" s="40">
        <v>1464000</v>
      </c>
      <c r="K97" s="40"/>
      <c r="L97" s="40"/>
      <c r="M97" s="42"/>
      <c r="N97" s="43"/>
    </row>
    <row r="98" spans="1:14" ht="18.75" customHeight="1" x14ac:dyDescent="0.25">
      <c r="A98" s="36">
        <f>IF(B98="","",COUNTA($B$20:B98))</f>
        <v>79</v>
      </c>
      <c r="B98" s="37" t="s">
        <v>211</v>
      </c>
      <c r="C98" s="38" t="s">
        <v>345</v>
      </c>
      <c r="D98" s="39" t="s">
        <v>34</v>
      </c>
      <c r="E98" s="40">
        <f t="shared" si="0"/>
        <v>3496000</v>
      </c>
      <c r="F98" s="40"/>
      <c r="G98" s="41"/>
      <c r="H98" s="40"/>
      <c r="I98" s="41"/>
      <c r="J98" s="40">
        <v>3496000</v>
      </c>
      <c r="K98" s="40"/>
      <c r="L98" s="40"/>
      <c r="M98" s="42"/>
      <c r="N98" s="43"/>
    </row>
    <row r="99" spans="1:14" ht="18.75" customHeight="1" x14ac:dyDescent="0.25">
      <c r="A99" s="36">
        <f>IF(B99="","",COUNTA($B$20:B99))</f>
        <v>80</v>
      </c>
      <c r="B99" s="37" t="s">
        <v>212</v>
      </c>
      <c r="C99" s="38" t="s">
        <v>346</v>
      </c>
      <c r="D99" s="39" t="s">
        <v>34</v>
      </c>
      <c r="E99" s="40">
        <f t="shared" si="0"/>
        <v>4136000</v>
      </c>
      <c r="F99" s="40"/>
      <c r="G99" s="41"/>
      <c r="H99" s="40"/>
      <c r="I99" s="41"/>
      <c r="J99" s="40">
        <v>4136000</v>
      </c>
      <c r="K99" s="40"/>
      <c r="L99" s="40"/>
      <c r="M99" s="42"/>
      <c r="N99" s="43"/>
    </row>
    <row r="100" spans="1:14" ht="18.75" customHeight="1" x14ac:dyDescent="0.25">
      <c r="A100" s="36">
        <f>IF(B100="","",COUNTA($B$20:B100))</f>
        <v>81</v>
      </c>
      <c r="B100" s="37" t="s">
        <v>213</v>
      </c>
      <c r="C100" s="38" t="s">
        <v>347</v>
      </c>
      <c r="D100" s="39" t="s">
        <v>34</v>
      </c>
      <c r="E100" s="40">
        <f t="shared" si="0"/>
        <v>1936000</v>
      </c>
      <c r="F100" s="40"/>
      <c r="G100" s="41"/>
      <c r="H100" s="40"/>
      <c r="I100" s="41"/>
      <c r="J100" s="40">
        <v>1936000</v>
      </c>
      <c r="K100" s="40"/>
      <c r="L100" s="40"/>
      <c r="M100" s="42"/>
      <c r="N100" s="43"/>
    </row>
    <row r="101" spans="1:14" ht="18.75" customHeight="1" x14ac:dyDescent="0.25">
      <c r="A101" s="36">
        <f>IF(B101="","",COUNTA($B$20:B101))</f>
        <v>82</v>
      </c>
      <c r="B101" s="37" t="s">
        <v>214</v>
      </c>
      <c r="C101" s="38" t="s">
        <v>348</v>
      </c>
      <c r="D101" s="39" t="s">
        <v>34</v>
      </c>
      <c r="E101" s="40">
        <f t="shared" si="0"/>
        <v>3920000</v>
      </c>
      <c r="F101" s="40"/>
      <c r="G101" s="41"/>
      <c r="H101" s="40"/>
      <c r="I101" s="41"/>
      <c r="J101" s="40">
        <v>3920000</v>
      </c>
      <c r="K101" s="40"/>
      <c r="L101" s="40"/>
      <c r="M101" s="42"/>
      <c r="N101" s="43"/>
    </row>
    <row r="102" spans="1:14" ht="18.75" customHeight="1" x14ac:dyDescent="0.25">
      <c r="A102" s="36">
        <f>IF(B102="","",COUNTA($B$20:B102))</f>
        <v>83</v>
      </c>
      <c r="B102" s="37" t="s">
        <v>215</v>
      </c>
      <c r="C102" s="38" t="s">
        <v>349</v>
      </c>
      <c r="D102" s="39" t="s">
        <v>34</v>
      </c>
      <c r="E102" s="40">
        <f t="shared" si="0"/>
        <v>2032000</v>
      </c>
      <c r="F102" s="40"/>
      <c r="G102" s="41"/>
      <c r="H102" s="40"/>
      <c r="I102" s="41"/>
      <c r="J102" s="40">
        <v>2032000</v>
      </c>
      <c r="K102" s="40"/>
      <c r="L102" s="40"/>
      <c r="M102" s="42"/>
      <c r="N102" s="43"/>
    </row>
    <row r="103" spans="1:14" ht="18.75" customHeight="1" x14ac:dyDescent="0.25">
      <c r="A103" s="36">
        <f>IF(B103="","",COUNTA($B$20:B103))</f>
        <v>84</v>
      </c>
      <c r="B103" s="37" t="s">
        <v>216</v>
      </c>
      <c r="C103" s="38" t="s">
        <v>350</v>
      </c>
      <c r="D103" s="39" t="s">
        <v>34</v>
      </c>
      <c r="E103" s="40">
        <f t="shared" si="0"/>
        <v>2344000</v>
      </c>
      <c r="F103" s="40"/>
      <c r="G103" s="41"/>
      <c r="H103" s="40"/>
      <c r="I103" s="41"/>
      <c r="J103" s="40">
        <v>2344000</v>
      </c>
      <c r="K103" s="40"/>
      <c r="L103" s="40"/>
      <c r="M103" s="42"/>
      <c r="N103" s="43"/>
    </row>
    <row r="104" spans="1:14" ht="18.75" customHeight="1" x14ac:dyDescent="0.25">
      <c r="A104" s="36">
        <f>IF(B104="","",COUNTA($B$20:B104))</f>
        <v>85</v>
      </c>
      <c r="B104" s="37" t="s">
        <v>217</v>
      </c>
      <c r="C104" s="38" t="s">
        <v>351</v>
      </c>
      <c r="D104" s="39" t="s">
        <v>34</v>
      </c>
      <c r="E104" s="40">
        <f t="shared" si="0"/>
        <v>904000</v>
      </c>
      <c r="F104" s="40"/>
      <c r="G104" s="41"/>
      <c r="H104" s="40"/>
      <c r="I104" s="41"/>
      <c r="J104" s="40">
        <v>904000</v>
      </c>
      <c r="K104" s="40"/>
      <c r="L104" s="40"/>
      <c r="M104" s="42"/>
      <c r="N104" s="43"/>
    </row>
    <row r="105" spans="1:14" ht="18.75" customHeight="1" x14ac:dyDescent="0.25">
      <c r="A105" s="36">
        <f>IF(B105="","",COUNTA($B$20:B105))</f>
        <v>86</v>
      </c>
      <c r="B105" s="37" t="s">
        <v>218</v>
      </c>
      <c r="C105" s="38" t="s">
        <v>352</v>
      </c>
      <c r="D105" s="39" t="s">
        <v>34</v>
      </c>
      <c r="E105" s="40">
        <f t="shared" si="0"/>
        <v>1256000</v>
      </c>
      <c r="F105" s="40"/>
      <c r="G105" s="41"/>
      <c r="H105" s="40"/>
      <c r="I105" s="41"/>
      <c r="J105" s="40">
        <v>1256000</v>
      </c>
      <c r="K105" s="40"/>
      <c r="L105" s="40"/>
      <c r="M105" s="42"/>
      <c r="N105" s="43"/>
    </row>
    <row r="106" spans="1:14" ht="18.75" customHeight="1" x14ac:dyDescent="0.25">
      <c r="A106" s="36">
        <f>IF(B106="","",COUNTA($B$20:B106))</f>
        <v>87</v>
      </c>
      <c r="B106" s="37" t="s">
        <v>219</v>
      </c>
      <c r="C106" s="38" t="s">
        <v>353</v>
      </c>
      <c r="D106" s="39" t="s">
        <v>34</v>
      </c>
      <c r="E106" s="40">
        <f t="shared" si="0"/>
        <v>776000</v>
      </c>
      <c r="F106" s="40"/>
      <c r="G106" s="41"/>
      <c r="H106" s="40"/>
      <c r="I106" s="41"/>
      <c r="J106" s="40">
        <v>776000</v>
      </c>
      <c r="K106" s="40"/>
      <c r="L106" s="40"/>
      <c r="M106" s="42"/>
      <c r="N106" s="43"/>
    </row>
    <row r="107" spans="1:14" ht="18.75" customHeight="1" x14ac:dyDescent="0.25">
      <c r="A107" s="36">
        <f>IF(B107="","",COUNTA($B$20:B107))</f>
        <v>88</v>
      </c>
      <c r="B107" s="37" t="s">
        <v>220</v>
      </c>
      <c r="C107" s="38" t="s">
        <v>354</v>
      </c>
      <c r="D107" s="39" t="s">
        <v>34</v>
      </c>
      <c r="E107" s="40">
        <f t="shared" si="0"/>
        <v>1728000</v>
      </c>
      <c r="F107" s="40"/>
      <c r="G107" s="41"/>
      <c r="H107" s="40"/>
      <c r="I107" s="41"/>
      <c r="J107" s="40">
        <v>1728000</v>
      </c>
      <c r="K107" s="40"/>
      <c r="L107" s="40"/>
      <c r="M107" s="42"/>
      <c r="N107" s="43"/>
    </row>
    <row r="108" spans="1:14" ht="18.75" customHeight="1" x14ac:dyDescent="0.25">
      <c r="A108" s="36">
        <f>IF(B108="","",COUNTA($B$20:B108))</f>
        <v>89</v>
      </c>
      <c r="B108" s="37" t="s">
        <v>221</v>
      </c>
      <c r="C108" s="38" t="s">
        <v>355</v>
      </c>
      <c r="D108" s="39" t="s">
        <v>34</v>
      </c>
      <c r="E108" s="40">
        <f t="shared" si="0"/>
        <v>1632000</v>
      </c>
      <c r="F108" s="40"/>
      <c r="G108" s="41"/>
      <c r="H108" s="40"/>
      <c r="I108" s="41"/>
      <c r="J108" s="40">
        <v>1632000</v>
      </c>
      <c r="K108" s="40"/>
      <c r="L108" s="40"/>
      <c r="M108" s="42"/>
      <c r="N108" s="43"/>
    </row>
    <row r="109" spans="1:14" ht="18.75" customHeight="1" x14ac:dyDescent="0.25">
      <c r="A109" s="36">
        <f>IF(B109="","",COUNTA($B$20:B109))</f>
        <v>90</v>
      </c>
      <c r="B109" s="37" t="s">
        <v>222</v>
      </c>
      <c r="C109" s="38" t="s">
        <v>356</v>
      </c>
      <c r="D109" s="39" t="s">
        <v>34</v>
      </c>
      <c r="E109" s="40">
        <f t="shared" si="0"/>
        <v>2064000</v>
      </c>
      <c r="F109" s="40"/>
      <c r="G109" s="41"/>
      <c r="H109" s="40"/>
      <c r="I109" s="41"/>
      <c r="J109" s="40">
        <v>2064000</v>
      </c>
      <c r="K109" s="40"/>
      <c r="L109" s="40"/>
      <c r="M109" s="42"/>
      <c r="N109" s="43"/>
    </row>
    <row r="110" spans="1:14" ht="18.75" customHeight="1" x14ac:dyDescent="0.25">
      <c r="A110" s="36">
        <f>IF(B110="","",COUNTA($B$20:B110))</f>
        <v>91</v>
      </c>
      <c r="B110" s="37" t="s">
        <v>223</v>
      </c>
      <c r="C110" s="38" t="s">
        <v>357</v>
      </c>
      <c r="D110" s="39" t="s">
        <v>34</v>
      </c>
      <c r="E110" s="40">
        <f t="shared" si="0"/>
        <v>1672000.0000000002</v>
      </c>
      <c r="F110" s="40"/>
      <c r="G110" s="41"/>
      <c r="H110" s="40"/>
      <c r="I110" s="41"/>
      <c r="J110" s="40">
        <v>1672000.0000000002</v>
      </c>
      <c r="K110" s="40"/>
      <c r="L110" s="40"/>
      <c r="M110" s="42"/>
      <c r="N110" s="43"/>
    </row>
    <row r="111" spans="1:14" ht="18.75" customHeight="1" x14ac:dyDescent="0.25">
      <c r="A111" s="36">
        <f>IF(B111="","",COUNTA($B$20:B111))</f>
        <v>92</v>
      </c>
      <c r="B111" s="37" t="s">
        <v>224</v>
      </c>
      <c r="C111" s="38" t="s">
        <v>358</v>
      </c>
      <c r="D111" s="39" t="s">
        <v>34</v>
      </c>
      <c r="E111" s="40">
        <f t="shared" si="0"/>
        <v>264000</v>
      </c>
      <c r="F111" s="40"/>
      <c r="G111" s="41"/>
      <c r="H111" s="40"/>
      <c r="I111" s="41"/>
      <c r="J111" s="40">
        <v>264000</v>
      </c>
      <c r="K111" s="40"/>
      <c r="L111" s="40"/>
      <c r="M111" s="42"/>
      <c r="N111" s="43"/>
    </row>
    <row r="112" spans="1:14" ht="18.75" customHeight="1" x14ac:dyDescent="0.25">
      <c r="A112" s="36">
        <f>IF(B112="","",COUNTA($B$20:B112))</f>
        <v>93</v>
      </c>
      <c r="B112" s="37" t="s">
        <v>225</v>
      </c>
      <c r="C112" s="38" t="s">
        <v>359</v>
      </c>
      <c r="D112" s="39" t="s">
        <v>34</v>
      </c>
      <c r="E112" s="40">
        <f t="shared" si="0"/>
        <v>1040000</v>
      </c>
      <c r="F112" s="40"/>
      <c r="G112" s="41"/>
      <c r="H112" s="40"/>
      <c r="I112" s="41"/>
      <c r="J112" s="40">
        <v>1040000</v>
      </c>
      <c r="K112" s="40"/>
      <c r="L112" s="40"/>
      <c r="M112" s="42"/>
      <c r="N112" s="43"/>
    </row>
    <row r="113" spans="1:14" ht="18.75" customHeight="1" x14ac:dyDescent="0.25">
      <c r="A113" s="36">
        <f>IF(B113="","",COUNTA($B$20:B113))</f>
        <v>94</v>
      </c>
      <c r="B113" s="37" t="s">
        <v>226</v>
      </c>
      <c r="C113" s="38" t="s">
        <v>360</v>
      </c>
      <c r="D113" s="39" t="s">
        <v>34</v>
      </c>
      <c r="E113" s="40">
        <f t="shared" si="0"/>
        <v>1504000</v>
      </c>
      <c r="F113" s="40"/>
      <c r="G113" s="41"/>
      <c r="H113" s="40"/>
      <c r="I113" s="41"/>
      <c r="J113" s="40">
        <v>1504000</v>
      </c>
      <c r="K113" s="40"/>
      <c r="L113" s="40"/>
      <c r="M113" s="42"/>
      <c r="N113" s="43"/>
    </row>
    <row r="114" spans="1:14" ht="18.75" customHeight="1" x14ac:dyDescent="0.25">
      <c r="A114" s="36">
        <f>IF(B114="","",COUNTA($B$20:B114))</f>
        <v>95</v>
      </c>
      <c r="B114" s="37" t="s">
        <v>227</v>
      </c>
      <c r="C114" s="38" t="s">
        <v>361</v>
      </c>
      <c r="D114" s="39" t="s">
        <v>34</v>
      </c>
      <c r="E114" s="40">
        <f t="shared" si="0"/>
        <v>1624000</v>
      </c>
      <c r="F114" s="40"/>
      <c r="G114" s="41"/>
      <c r="H114" s="40"/>
      <c r="I114" s="41"/>
      <c r="J114" s="40">
        <v>1624000</v>
      </c>
      <c r="K114" s="40"/>
      <c r="L114" s="40"/>
      <c r="M114" s="42"/>
      <c r="N114" s="43"/>
    </row>
    <row r="115" spans="1:14" ht="18.75" customHeight="1" x14ac:dyDescent="0.25">
      <c r="A115" s="36">
        <f>IF(B115="","",COUNTA($B$20:B115))</f>
        <v>96</v>
      </c>
      <c r="B115" s="37" t="s">
        <v>228</v>
      </c>
      <c r="C115" s="38" t="s">
        <v>362</v>
      </c>
      <c r="D115" s="39" t="s">
        <v>34</v>
      </c>
      <c r="E115" s="40">
        <f t="shared" si="0"/>
        <v>808000.00000000012</v>
      </c>
      <c r="F115" s="40"/>
      <c r="G115" s="41"/>
      <c r="H115" s="40"/>
      <c r="I115" s="41"/>
      <c r="J115" s="40">
        <v>808000.00000000012</v>
      </c>
      <c r="K115" s="40"/>
      <c r="L115" s="40"/>
      <c r="M115" s="42"/>
      <c r="N115" s="43"/>
    </row>
    <row r="116" spans="1:14" ht="18.75" customHeight="1" x14ac:dyDescent="0.25">
      <c r="A116" s="36">
        <f>IF(B116="","",COUNTA($B$20:B116))</f>
        <v>97</v>
      </c>
      <c r="B116" s="37" t="s">
        <v>229</v>
      </c>
      <c r="C116" s="38" t="s">
        <v>363</v>
      </c>
      <c r="D116" s="39" t="s">
        <v>34</v>
      </c>
      <c r="E116" s="40">
        <f t="shared" si="0"/>
        <v>1096000</v>
      </c>
      <c r="F116" s="40"/>
      <c r="G116" s="41"/>
      <c r="H116" s="40"/>
      <c r="I116" s="41"/>
      <c r="J116" s="40">
        <v>1096000</v>
      </c>
      <c r="K116" s="40"/>
      <c r="L116" s="40"/>
      <c r="M116" s="42"/>
      <c r="N116" s="43"/>
    </row>
    <row r="117" spans="1:14" ht="18.75" customHeight="1" x14ac:dyDescent="0.25">
      <c r="A117" s="36">
        <f>IF(B117="","",COUNTA($B$20:B117))</f>
        <v>98</v>
      </c>
      <c r="B117" s="37" t="s">
        <v>230</v>
      </c>
      <c r="C117" s="38" t="s">
        <v>364</v>
      </c>
      <c r="D117" s="39" t="s">
        <v>34</v>
      </c>
      <c r="E117" s="40">
        <f t="shared" si="0"/>
        <v>936000</v>
      </c>
      <c r="F117" s="40"/>
      <c r="G117" s="41"/>
      <c r="H117" s="40"/>
      <c r="I117" s="41"/>
      <c r="J117" s="40">
        <v>936000</v>
      </c>
      <c r="K117" s="40"/>
      <c r="L117" s="40"/>
      <c r="M117" s="42"/>
      <c r="N117" s="43"/>
    </row>
    <row r="118" spans="1:14" ht="18.75" customHeight="1" x14ac:dyDescent="0.25">
      <c r="A118" s="36">
        <f>IF(B118="","",COUNTA($B$20:B118))</f>
        <v>99</v>
      </c>
      <c r="B118" s="37" t="s">
        <v>231</v>
      </c>
      <c r="C118" s="38" t="s">
        <v>365</v>
      </c>
      <c r="D118" s="39" t="s">
        <v>34</v>
      </c>
      <c r="E118" s="40">
        <f t="shared" si="0"/>
        <v>1336000</v>
      </c>
      <c r="F118" s="40"/>
      <c r="G118" s="41"/>
      <c r="H118" s="40"/>
      <c r="I118" s="41"/>
      <c r="J118" s="40">
        <v>1336000</v>
      </c>
      <c r="K118" s="40"/>
      <c r="L118" s="40"/>
      <c r="M118" s="42"/>
      <c r="N118" s="43"/>
    </row>
    <row r="119" spans="1:14" ht="18.75" customHeight="1" x14ac:dyDescent="0.25">
      <c r="A119" s="36">
        <f>IF(B119="","",COUNTA($B$20:B119))</f>
        <v>100</v>
      </c>
      <c r="B119" s="37" t="s">
        <v>232</v>
      </c>
      <c r="C119" s="38" t="s">
        <v>366</v>
      </c>
      <c r="D119" s="39" t="s">
        <v>34</v>
      </c>
      <c r="E119" s="40">
        <f t="shared" si="0"/>
        <v>1504000</v>
      </c>
      <c r="F119" s="40"/>
      <c r="G119" s="41"/>
      <c r="H119" s="40"/>
      <c r="I119" s="41"/>
      <c r="J119" s="40">
        <v>1504000</v>
      </c>
      <c r="K119" s="40"/>
      <c r="L119" s="40"/>
      <c r="M119" s="42"/>
      <c r="N119" s="43"/>
    </row>
    <row r="120" spans="1:14" ht="18.75" customHeight="1" x14ac:dyDescent="0.25">
      <c r="A120" s="36">
        <f>IF(B120="","",COUNTA($B$20:B120))</f>
        <v>101</v>
      </c>
      <c r="B120" s="37" t="s">
        <v>233</v>
      </c>
      <c r="C120" s="38" t="s">
        <v>367</v>
      </c>
      <c r="D120" s="39" t="s">
        <v>34</v>
      </c>
      <c r="E120" s="40">
        <f t="shared" si="0"/>
        <v>3032000</v>
      </c>
      <c r="F120" s="40"/>
      <c r="G120" s="41"/>
      <c r="H120" s="40"/>
      <c r="I120" s="41"/>
      <c r="J120" s="40">
        <v>3032000</v>
      </c>
      <c r="K120" s="40"/>
      <c r="L120" s="40"/>
      <c r="M120" s="42"/>
      <c r="N120" s="43"/>
    </row>
    <row r="121" spans="1:14" ht="18.75" customHeight="1" x14ac:dyDescent="0.25">
      <c r="A121" s="36">
        <f>IF(B121="","",COUNTA($B$20:B121))</f>
        <v>102</v>
      </c>
      <c r="B121" s="37" t="s">
        <v>234</v>
      </c>
      <c r="C121" s="38" t="s">
        <v>368</v>
      </c>
      <c r="D121" s="39" t="s">
        <v>34</v>
      </c>
      <c r="E121" s="40">
        <f t="shared" si="0"/>
        <v>1080000</v>
      </c>
      <c r="F121" s="40"/>
      <c r="G121" s="41"/>
      <c r="H121" s="40"/>
      <c r="I121" s="41"/>
      <c r="J121" s="40">
        <v>1080000</v>
      </c>
      <c r="K121" s="40"/>
      <c r="L121" s="40"/>
      <c r="M121" s="42"/>
      <c r="N121" s="43"/>
    </row>
    <row r="122" spans="1:14" ht="18.75" customHeight="1" x14ac:dyDescent="0.25">
      <c r="A122" s="36">
        <f>IF(B122="","",COUNTA($B$20:B122))</f>
        <v>103</v>
      </c>
      <c r="B122" s="37" t="s">
        <v>235</v>
      </c>
      <c r="C122" s="38" t="s">
        <v>369</v>
      </c>
      <c r="D122" s="39" t="s">
        <v>34</v>
      </c>
      <c r="E122" s="40">
        <f t="shared" si="0"/>
        <v>640000</v>
      </c>
      <c r="F122" s="40"/>
      <c r="G122" s="41"/>
      <c r="H122" s="40"/>
      <c r="I122" s="41"/>
      <c r="J122" s="40">
        <v>640000</v>
      </c>
      <c r="K122" s="40"/>
      <c r="L122" s="40"/>
      <c r="M122" s="42"/>
      <c r="N122" s="43"/>
    </row>
    <row r="123" spans="1:14" ht="18.75" customHeight="1" x14ac:dyDescent="0.25">
      <c r="A123" s="36">
        <f>IF(B123="","",COUNTA($B$20:B123))</f>
        <v>104</v>
      </c>
      <c r="B123" s="37" t="s">
        <v>236</v>
      </c>
      <c r="C123" s="38" t="s">
        <v>370</v>
      </c>
      <c r="D123" s="39" t="s">
        <v>34</v>
      </c>
      <c r="E123" s="40">
        <f t="shared" si="0"/>
        <v>1080000</v>
      </c>
      <c r="F123" s="40"/>
      <c r="G123" s="41"/>
      <c r="H123" s="40"/>
      <c r="I123" s="41"/>
      <c r="J123" s="40">
        <v>1080000</v>
      </c>
      <c r="K123" s="40"/>
      <c r="L123" s="40"/>
      <c r="M123" s="42"/>
      <c r="N123" s="43"/>
    </row>
    <row r="124" spans="1:14" ht="18.75" customHeight="1" x14ac:dyDescent="0.25">
      <c r="A124" s="36">
        <f>IF(B124="","",COUNTA($B$20:B124))</f>
        <v>105</v>
      </c>
      <c r="B124" s="37" t="s">
        <v>237</v>
      </c>
      <c r="C124" s="38" t="s">
        <v>371</v>
      </c>
      <c r="D124" s="39" t="s">
        <v>34</v>
      </c>
      <c r="E124" s="40">
        <f t="shared" si="0"/>
        <v>2824000</v>
      </c>
      <c r="F124" s="40"/>
      <c r="G124" s="41"/>
      <c r="H124" s="40"/>
      <c r="I124" s="41"/>
      <c r="J124" s="40">
        <v>2824000</v>
      </c>
      <c r="K124" s="40"/>
      <c r="L124" s="40"/>
      <c r="M124" s="42"/>
      <c r="N124" s="43"/>
    </row>
    <row r="125" spans="1:14" ht="18.75" customHeight="1" x14ac:dyDescent="0.25">
      <c r="A125" s="36">
        <f>IF(B125="","",COUNTA($B$20:B125))</f>
        <v>106</v>
      </c>
      <c r="B125" s="37" t="s">
        <v>238</v>
      </c>
      <c r="C125" s="38" t="s">
        <v>372</v>
      </c>
      <c r="D125" s="39" t="s">
        <v>34</v>
      </c>
      <c r="E125" s="40">
        <f t="shared" si="0"/>
        <v>1232000</v>
      </c>
      <c r="F125" s="40"/>
      <c r="G125" s="41"/>
      <c r="H125" s="40"/>
      <c r="I125" s="41"/>
      <c r="J125" s="40">
        <v>1232000</v>
      </c>
      <c r="K125" s="40"/>
      <c r="L125" s="40"/>
      <c r="M125" s="42"/>
      <c r="N125" s="43"/>
    </row>
    <row r="126" spans="1:14" ht="18.75" customHeight="1" x14ac:dyDescent="0.25">
      <c r="A126" s="36">
        <f>IF(B126="","",COUNTA($B$20:B126))</f>
        <v>107</v>
      </c>
      <c r="B126" s="37" t="s">
        <v>239</v>
      </c>
      <c r="C126" s="38" t="s">
        <v>373</v>
      </c>
      <c r="D126" s="39" t="s">
        <v>34</v>
      </c>
      <c r="E126" s="40">
        <f t="shared" si="0"/>
        <v>991999.99999999988</v>
      </c>
      <c r="F126" s="40"/>
      <c r="G126" s="41"/>
      <c r="H126" s="40"/>
      <c r="I126" s="41"/>
      <c r="J126" s="40">
        <v>991999.99999999988</v>
      </c>
      <c r="K126" s="40"/>
      <c r="L126" s="40"/>
      <c r="M126" s="42"/>
      <c r="N126" s="43"/>
    </row>
    <row r="127" spans="1:14" ht="18.75" customHeight="1" x14ac:dyDescent="0.25">
      <c r="A127" s="36">
        <f>IF(B127="","",COUNTA($B$20:B127))</f>
        <v>108</v>
      </c>
      <c r="B127" s="37" t="s">
        <v>240</v>
      </c>
      <c r="C127" s="38" t="s">
        <v>374</v>
      </c>
      <c r="D127" s="39" t="s">
        <v>34</v>
      </c>
      <c r="E127" s="40">
        <f t="shared" si="0"/>
        <v>4584000</v>
      </c>
      <c r="F127" s="40"/>
      <c r="G127" s="41"/>
      <c r="H127" s="40"/>
      <c r="I127" s="41"/>
      <c r="J127" s="40">
        <v>4584000</v>
      </c>
      <c r="K127" s="40"/>
      <c r="L127" s="40"/>
      <c r="M127" s="42"/>
      <c r="N127" s="43"/>
    </row>
    <row r="128" spans="1:14" ht="18.75" customHeight="1" x14ac:dyDescent="0.25">
      <c r="A128" s="36">
        <f>IF(B128="","",COUNTA($B$20:B128))</f>
        <v>109</v>
      </c>
      <c r="B128" s="37" t="s">
        <v>241</v>
      </c>
      <c r="C128" s="38" t="s">
        <v>375</v>
      </c>
      <c r="D128" s="39" t="s">
        <v>34</v>
      </c>
      <c r="E128" s="40">
        <f t="shared" si="0"/>
        <v>8400000</v>
      </c>
      <c r="F128" s="40"/>
      <c r="G128" s="41"/>
      <c r="H128" s="40"/>
      <c r="I128" s="41"/>
      <c r="J128" s="40">
        <v>8400000</v>
      </c>
      <c r="K128" s="40"/>
      <c r="L128" s="40"/>
      <c r="M128" s="42"/>
      <c r="N128" s="43"/>
    </row>
    <row r="129" spans="1:14" ht="18.75" customHeight="1" x14ac:dyDescent="0.25">
      <c r="A129" s="36">
        <f>IF(B129="","",COUNTA($B$20:B129))</f>
        <v>110</v>
      </c>
      <c r="B129" s="37" t="s">
        <v>242</v>
      </c>
      <c r="C129" s="38" t="s">
        <v>376</v>
      </c>
      <c r="D129" s="39" t="s">
        <v>34</v>
      </c>
      <c r="E129" s="40">
        <f t="shared" si="0"/>
        <v>936000</v>
      </c>
      <c r="F129" s="40"/>
      <c r="G129" s="41"/>
      <c r="H129" s="40"/>
      <c r="I129" s="41"/>
      <c r="J129" s="40">
        <v>936000</v>
      </c>
      <c r="K129" s="40"/>
      <c r="L129" s="40"/>
      <c r="M129" s="42"/>
      <c r="N129" s="43"/>
    </row>
    <row r="130" spans="1:14" ht="18.75" customHeight="1" x14ac:dyDescent="0.25">
      <c r="A130" s="36">
        <f>IF(B130="","",COUNTA($B$20:B130))</f>
        <v>111</v>
      </c>
      <c r="B130" s="37" t="s">
        <v>243</v>
      </c>
      <c r="C130" s="38" t="s">
        <v>377</v>
      </c>
      <c r="D130" s="39" t="s">
        <v>34</v>
      </c>
      <c r="E130" s="40">
        <f t="shared" si="0"/>
        <v>5072000</v>
      </c>
      <c r="F130" s="40"/>
      <c r="G130" s="41"/>
      <c r="H130" s="40"/>
      <c r="I130" s="41"/>
      <c r="J130" s="40">
        <v>5072000</v>
      </c>
      <c r="K130" s="40"/>
      <c r="L130" s="40"/>
      <c r="M130" s="42"/>
      <c r="N130" s="43"/>
    </row>
    <row r="131" spans="1:14" ht="18.75" customHeight="1" x14ac:dyDescent="0.25">
      <c r="A131" s="36">
        <f>IF(B131="","",COUNTA($B$20:B131))</f>
        <v>112</v>
      </c>
      <c r="B131" s="37" t="s">
        <v>244</v>
      </c>
      <c r="C131" s="38" t="s">
        <v>378</v>
      </c>
      <c r="D131" s="39" t="s">
        <v>34</v>
      </c>
      <c r="E131" s="40">
        <f t="shared" si="0"/>
        <v>7016000</v>
      </c>
      <c r="F131" s="40"/>
      <c r="G131" s="41"/>
      <c r="H131" s="40"/>
      <c r="I131" s="41"/>
      <c r="J131" s="40">
        <v>7016000</v>
      </c>
      <c r="K131" s="40"/>
      <c r="L131" s="40"/>
      <c r="M131" s="42"/>
      <c r="N131" s="43"/>
    </row>
    <row r="132" spans="1:14" ht="18.75" customHeight="1" x14ac:dyDescent="0.25">
      <c r="A132" s="36">
        <f>IF(B132="","",COUNTA($B$20:B132))</f>
        <v>113</v>
      </c>
      <c r="B132" s="37" t="s">
        <v>245</v>
      </c>
      <c r="C132" s="38" t="s">
        <v>379</v>
      </c>
      <c r="D132" s="39" t="s">
        <v>34</v>
      </c>
      <c r="E132" s="40">
        <f t="shared" si="0"/>
        <v>4200000</v>
      </c>
      <c r="F132" s="40"/>
      <c r="G132" s="41"/>
      <c r="H132" s="40"/>
      <c r="I132" s="41"/>
      <c r="J132" s="40">
        <v>4200000</v>
      </c>
      <c r="K132" s="40"/>
      <c r="L132" s="40"/>
      <c r="M132" s="42"/>
      <c r="N132" s="43"/>
    </row>
    <row r="133" spans="1:14" ht="18.75" customHeight="1" x14ac:dyDescent="0.25">
      <c r="A133" s="36">
        <f>IF(B133="","",COUNTA($B$20:B133))</f>
        <v>114</v>
      </c>
      <c r="B133" s="37" t="s">
        <v>246</v>
      </c>
      <c r="C133" s="38" t="s">
        <v>380</v>
      </c>
      <c r="D133" s="39" t="s">
        <v>34</v>
      </c>
      <c r="E133" s="40">
        <f t="shared" si="0"/>
        <v>4624000</v>
      </c>
      <c r="F133" s="40"/>
      <c r="G133" s="41"/>
      <c r="H133" s="40"/>
      <c r="I133" s="41"/>
      <c r="J133" s="40">
        <v>4624000</v>
      </c>
      <c r="K133" s="40"/>
      <c r="L133" s="40"/>
      <c r="M133" s="42"/>
      <c r="N133" s="43"/>
    </row>
    <row r="134" spans="1:14" ht="18.75" customHeight="1" x14ac:dyDescent="0.25">
      <c r="A134" s="36">
        <f>IF(B134="","",COUNTA($B$20:B134))</f>
        <v>115</v>
      </c>
      <c r="B134" s="37" t="s">
        <v>247</v>
      </c>
      <c r="C134" s="38" t="s">
        <v>381</v>
      </c>
      <c r="D134" s="39" t="s">
        <v>34</v>
      </c>
      <c r="E134" s="40">
        <f t="shared" si="0"/>
        <v>3256000</v>
      </c>
      <c r="F134" s="40"/>
      <c r="G134" s="41"/>
      <c r="H134" s="40"/>
      <c r="I134" s="41"/>
      <c r="J134" s="40">
        <v>3256000</v>
      </c>
      <c r="K134" s="40"/>
      <c r="L134" s="40"/>
      <c r="M134" s="42"/>
      <c r="N134" s="43"/>
    </row>
    <row r="135" spans="1:14" ht="18.75" customHeight="1" x14ac:dyDescent="0.25">
      <c r="A135" s="36">
        <f>IF(B135="","",COUNTA($B$20:B135))</f>
        <v>116</v>
      </c>
      <c r="B135" s="37" t="s">
        <v>248</v>
      </c>
      <c r="C135" s="38" t="s">
        <v>382</v>
      </c>
      <c r="D135" s="39" t="s">
        <v>34</v>
      </c>
      <c r="E135" s="40">
        <f t="shared" si="0"/>
        <v>7688000</v>
      </c>
      <c r="F135" s="40"/>
      <c r="G135" s="41"/>
      <c r="H135" s="40"/>
      <c r="I135" s="41"/>
      <c r="J135" s="40">
        <v>7688000</v>
      </c>
      <c r="K135" s="40"/>
      <c r="L135" s="40"/>
      <c r="M135" s="42"/>
      <c r="N135" s="43"/>
    </row>
    <row r="136" spans="1:14" ht="18.75" customHeight="1" x14ac:dyDescent="0.25">
      <c r="A136" s="36">
        <f>IF(B136="","",COUNTA($B$20:B136))</f>
        <v>117</v>
      </c>
      <c r="B136" s="37" t="s">
        <v>249</v>
      </c>
      <c r="C136" s="38" t="s">
        <v>383</v>
      </c>
      <c r="D136" s="39" t="s">
        <v>34</v>
      </c>
      <c r="E136" s="40">
        <f t="shared" si="0"/>
        <v>8792000</v>
      </c>
      <c r="F136" s="40"/>
      <c r="G136" s="41"/>
      <c r="H136" s="40"/>
      <c r="I136" s="41"/>
      <c r="J136" s="40">
        <v>8792000</v>
      </c>
      <c r="K136" s="40"/>
      <c r="L136" s="40"/>
      <c r="M136" s="42"/>
      <c r="N136" s="43"/>
    </row>
    <row r="137" spans="1:14" ht="18.75" customHeight="1" x14ac:dyDescent="0.25">
      <c r="A137" s="36">
        <f>IF(B137="","",COUNTA($B$20:B137))</f>
        <v>118</v>
      </c>
      <c r="B137" s="37" t="s">
        <v>250</v>
      </c>
      <c r="C137" s="38" t="s">
        <v>384</v>
      </c>
      <c r="D137" s="39" t="s">
        <v>34</v>
      </c>
      <c r="E137" s="40">
        <f t="shared" si="0"/>
        <v>3680000</v>
      </c>
      <c r="F137" s="40"/>
      <c r="G137" s="41"/>
      <c r="H137" s="40"/>
      <c r="I137" s="41"/>
      <c r="J137" s="40">
        <v>3680000</v>
      </c>
      <c r="K137" s="40"/>
      <c r="L137" s="40"/>
      <c r="M137" s="42"/>
      <c r="N137" s="43"/>
    </row>
    <row r="138" spans="1:14" ht="18.75" customHeight="1" x14ac:dyDescent="0.25">
      <c r="A138" s="36">
        <f>IF(B138="","",COUNTA($B$20:B138))</f>
        <v>119</v>
      </c>
      <c r="B138" s="37" t="s">
        <v>251</v>
      </c>
      <c r="C138" s="38" t="s">
        <v>385</v>
      </c>
      <c r="D138" s="39" t="s">
        <v>34</v>
      </c>
      <c r="E138" s="40">
        <f t="shared" si="0"/>
        <v>3728000</v>
      </c>
      <c r="F138" s="40"/>
      <c r="G138" s="41"/>
      <c r="H138" s="40"/>
      <c r="I138" s="41"/>
      <c r="J138" s="40">
        <v>3728000</v>
      </c>
      <c r="K138" s="40"/>
      <c r="L138" s="40"/>
      <c r="M138" s="42"/>
      <c r="N138" s="43"/>
    </row>
    <row r="139" spans="1:14" ht="18.75" customHeight="1" x14ac:dyDescent="0.25">
      <c r="A139" s="36">
        <f>IF(B139="","",COUNTA($B$20:B139))</f>
        <v>120</v>
      </c>
      <c r="B139" s="37" t="s">
        <v>252</v>
      </c>
      <c r="C139" s="38" t="s">
        <v>386</v>
      </c>
      <c r="D139" s="39" t="s">
        <v>34</v>
      </c>
      <c r="E139" s="40">
        <f t="shared" si="0"/>
        <v>3544000</v>
      </c>
      <c r="F139" s="40"/>
      <c r="G139" s="41"/>
      <c r="H139" s="40"/>
      <c r="I139" s="41"/>
      <c r="J139" s="40">
        <v>3544000</v>
      </c>
      <c r="K139" s="40"/>
      <c r="L139" s="40"/>
      <c r="M139" s="42"/>
      <c r="N139" s="43"/>
    </row>
    <row r="140" spans="1:14" ht="18.75" customHeight="1" x14ac:dyDescent="0.25">
      <c r="A140" s="36">
        <f>IF(B140="","",COUNTA($B$20:B140))</f>
        <v>121</v>
      </c>
      <c r="B140" s="37" t="s">
        <v>253</v>
      </c>
      <c r="C140" s="38" t="s">
        <v>387</v>
      </c>
      <c r="D140" s="39" t="s">
        <v>34</v>
      </c>
      <c r="E140" s="40">
        <f t="shared" si="0"/>
        <v>3864000</v>
      </c>
      <c r="F140" s="40"/>
      <c r="G140" s="41"/>
      <c r="H140" s="40"/>
      <c r="I140" s="41"/>
      <c r="J140" s="40">
        <v>3864000</v>
      </c>
      <c r="K140" s="40"/>
      <c r="L140" s="40"/>
      <c r="M140" s="42"/>
      <c r="N140" s="43"/>
    </row>
    <row r="141" spans="1:14" ht="18.75" customHeight="1" x14ac:dyDescent="0.25">
      <c r="A141" s="36">
        <f>IF(B141="","",COUNTA($B$20:B141))</f>
        <v>122</v>
      </c>
      <c r="B141" s="37" t="s">
        <v>254</v>
      </c>
      <c r="C141" s="38" t="s">
        <v>388</v>
      </c>
      <c r="D141" s="39" t="s">
        <v>34</v>
      </c>
      <c r="E141" s="40">
        <f t="shared" si="0"/>
        <v>8280000</v>
      </c>
      <c r="F141" s="40"/>
      <c r="G141" s="41"/>
      <c r="H141" s="40"/>
      <c r="I141" s="41"/>
      <c r="J141" s="40">
        <v>8280000</v>
      </c>
      <c r="K141" s="40"/>
      <c r="L141" s="40"/>
      <c r="M141" s="42"/>
      <c r="N141" s="43"/>
    </row>
    <row r="142" spans="1:14" ht="18.75" customHeight="1" x14ac:dyDescent="0.25">
      <c r="A142" s="36">
        <f>IF(B142="","",COUNTA($B$20:B142))</f>
        <v>123</v>
      </c>
      <c r="B142" s="37" t="s">
        <v>255</v>
      </c>
      <c r="C142" s="38" t="s">
        <v>389</v>
      </c>
      <c r="D142" s="39" t="s">
        <v>34</v>
      </c>
      <c r="E142" s="40">
        <f t="shared" si="0"/>
        <v>3152000</v>
      </c>
      <c r="F142" s="40"/>
      <c r="G142" s="41"/>
      <c r="H142" s="40"/>
      <c r="I142" s="41"/>
      <c r="J142" s="40">
        <v>3152000</v>
      </c>
      <c r="K142" s="40"/>
      <c r="L142" s="40"/>
      <c r="M142" s="42"/>
      <c r="N142" s="43"/>
    </row>
    <row r="143" spans="1:14" ht="18.75" customHeight="1" x14ac:dyDescent="0.25">
      <c r="A143" s="36">
        <f>IF(B143="","",COUNTA($B$20:B143))</f>
        <v>124</v>
      </c>
      <c r="B143" s="37" t="s">
        <v>256</v>
      </c>
      <c r="C143" s="38" t="s">
        <v>390</v>
      </c>
      <c r="D143" s="39" t="s">
        <v>34</v>
      </c>
      <c r="E143" s="40">
        <f t="shared" si="0"/>
        <v>3000000</v>
      </c>
      <c r="F143" s="40"/>
      <c r="G143" s="41"/>
      <c r="H143" s="40"/>
      <c r="I143" s="41"/>
      <c r="J143" s="40">
        <v>3000000</v>
      </c>
      <c r="K143" s="40"/>
      <c r="L143" s="40"/>
      <c r="M143" s="42"/>
      <c r="N143" s="43"/>
    </row>
    <row r="144" spans="1:14" ht="18.75" customHeight="1" x14ac:dyDescent="0.25">
      <c r="A144" s="36">
        <f>IF(B144="","",COUNTA($B$20:B144))</f>
        <v>125</v>
      </c>
      <c r="B144" s="37" t="s">
        <v>257</v>
      </c>
      <c r="C144" s="38" t="s">
        <v>391</v>
      </c>
      <c r="D144" s="39" t="s">
        <v>34</v>
      </c>
      <c r="E144" s="40">
        <f t="shared" si="0"/>
        <v>13288000</v>
      </c>
      <c r="F144" s="40"/>
      <c r="G144" s="41"/>
      <c r="H144" s="40"/>
      <c r="I144" s="41"/>
      <c r="J144" s="40">
        <v>13288000</v>
      </c>
      <c r="K144" s="40"/>
      <c r="L144" s="40"/>
      <c r="M144" s="42"/>
      <c r="N144" s="43"/>
    </row>
    <row r="145" spans="1:18" ht="18.75" customHeight="1" x14ac:dyDescent="0.25">
      <c r="A145" s="36">
        <f>IF(B145="","",COUNTA($B$20:B145))</f>
        <v>126</v>
      </c>
      <c r="B145" s="37" t="s">
        <v>258</v>
      </c>
      <c r="C145" s="38" t="s">
        <v>392</v>
      </c>
      <c r="D145" s="39" t="s">
        <v>34</v>
      </c>
      <c r="E145" s="40">
        <f t="shared" si="0"/>
        <v>6144000</v>
      </c>
      <c r="F145" s="40"/>
      <c r="G145" s="41"/>
      <c r="H145" s="40"/>
      <c r="I145" s="41"/>
      <c r="J145" s="40">
        <v>6144000</v>
      </c>
      <c r="K145" s="40"/>
      <c r="L145" s="40"/>
      <c r="M145" s="42"/>
      <c r="N145" s="43"/>
    </row>
    <row r="146" spans="1:18" ht="18.75" customHeight="1" x14ac:dyDescent="0.25">
      <c r="A146" s="36">
        <f>IF(B146="","",COUNTA($B$20:B146))</f>
        <v>127</v>
      </c>
      <c r="B146" s="37" t="s">
        <v>259</v>
      </c>
      <c r="C146" s="38" t="s">
        <v>393</v>
      </c>
      <c r="D146" s="39" t="s">
        <v>34</v>
      </c>
      <c r="E146" s="40">
        <f t="shared" si="0"/>
        <v>7360000</v>
      </c>
      <c r="F146" s="40"/>
      <c r="G146" s="41"/>
      <c r="H146" s="40"/>
      <c r="I146" s="41"/>
      <c r="J146" s="40">
        <v>7360000</v>
      </c>
      <c r="K146" s="40"/>
      <c r="L146" s="40"/>
      <c r="M146" s="42"/>
      <c r="N146" s="43"/>
    </row>
    <row r="147" spans="1:18" s="5" customFormat="1" ht="18.75" customHeight="1" x14ac:dyDescent="0.25">
      <c r="A147" s="36">
        <f>IF(B147="","",COUNTA($B$20:B147))</f>
        <v>128</v>
      </c>
      <c r="B147" s="37" t="s">
        <v>260</v>
      </c>
      <c r="C147" s="38" t="s">
        <v>394</v>
      </c>
      <c r="D147" s="39" t="s">
        <v>34</v>
      </c>
      <c r="E147" s="40">
        <f t="shared" si="0"/>
        <v>6776000</v>
      </c>
      <c r="F147" s="40"/>
      <c r="G147" s="41"/>
      <c r="H147" s="40"/>
      <c r="I147" s="41"/>
      <c r="J147" s="40">
        <v>6776000</v>
      </c>
      <c r="K147" s="40"/>
      <c r="L147" s="40"/>
      <c r="M147" s="42"/>
      <c r="N147" s="43"/>
      <c r="R147" s="6"/>
    </row>
    <row r="148" spans="1:18" s="5" customFormat="1" ht="18.75" customHeight="1" x14ac:dyDescent="0.25">
      <c r="A148" s="36">
        <f>IF(B148="","",COUNTA($B$20:B148))</f>
        <v>129</v>
      </c>
      <c r="B148" s="37" t="s">
        <v>261</v>
      </c>
      <c r="C148" s="38" t="s">
        <v>395</v>
      </c>
      <c r="D148" s="39" t="s">
        <v>34</v>
      </c>
      <c r="E148" s="40">
        <f t="shared" si="0"/>
        <v>5184000</v>
      </c>
      <c r="F148" s="40"/>
      <c r="G148" s="41"/>
      <c r="H148" s="40"/>
      <c r="I148" s="41"/>
      <c r="J148" s="40">
        <v>5184000</v>
      </c>
      <c r="K148" s="40"/>
      <c r="L148" s="40"/>
      <c r="M148" s="42"/>
      <c r="N148" s="43"/>
      <c r="R148" s="6"/>
    </row>
    <row r="149" spans="1:18" s="5" customFormat="1" ht="18.75" customHeight="1" x14ac:dyDescent="0.25">
      <c r="A149" s="36">
        <f>IF(B149="","",COUNTA($B$20:B149))</f>
        <v>130</v>
      </c>
      <c r="B149" s="37" t="s">
        <v>262</v>
      </c>
      <c r="C149" s="38" t="s">
        <v>396</v>
      </c>
      <c r="D149" s="39" t="s">
        <v>34</v>
      </c>
      <c r="E149" s="40">
        <f t="shared" si="0"/>
        <v>7488000</v>
      </c>
      <c r="F149" s="40"/>
      <c r="G149" s="41"/>
      <c r="H149" s="40"/>
      <c r="I149" s="41"/>
      <c r="J149" s="40">
        <v>7488000</v>
      </c>
      <c r="K149" s="40"/>
      <c r="L149" s="40"/>
      <c r="M149" s="42"/>
      <c r="N149" s="43"/>
      <c r="R149" s="6"/>
    </row>
    <row r="150" spans="1:18" s="5" customFormat="1" ht="18.75" customHeight="1" x14ac:dyDescent="0.25">
      <c r="A150" s="36">
        <f>IF(B150="","",COUNTA($B$20:B150))</f>
        <v>131</v>
      </c>
      <c r="B150" s="37" t="s">
        <v>263</v>
      </c>
      <c r="C150" s="38" t="s">
        <v>397</v>
      </c>
      <c r="D150" s="39" t="s">
        <v>34</v>
      </c>
      <c r="E150" s="40">
        <f t="shared" si="0"/>
        <v>8712000</v>
      </c>
      <c r="F150" s="40"/>
      <c r="G150" s="41"/>
      <c r="H150" s="40"/>
      <c r="I150" s="41"/>
      <c r="J150" s="40">
        <v>8712000</v>
      </c>
      <c r="K150" s="40"/>
      <c r="L150" s="40"/>
      <c r="M150" s="42"/>
      <c r="N150" s="43"/>
      <c r="R150" s="6"/>
    </row>
    <row r="151" spans="1:18" s="5" customFormat="1" ht="18.75" customHeight="1" x14ac:dyDescent="0.25">
      <c r="A151" s="36">
        <f>IF(B151="","",COUNTA($B$20:B151))</f>
        <v>132</v>
      </c>
      <c r="B151" s="37" t="s">
        <v>264</v>
      </c>
      <c r="C151" s="38" t="s">
        <v>398</v>
      </c>
      <c r="D151" s="39" t="s">
        <v>34</v>
      </c>
      <c r="E151" s="40">
        <f t="shared" si="0"/>
        <v>7504000</v>
      </c>
      <c r="F151" s="40"/>
      <c r="G151" s="41"/>
      <c r="H151" s="40"/>
      <c r="I151" s="41"/>
      <c r="J151" s="40">
        <v>7504000</v>
      </c>
      <c r="K151" s="40"/>
      <c r="L151" s="40"/>
      <c r="M151" s="42"/>
      <c r="N151" s="43"/>
      <c r="R151" s="6"/>
    </row>
    <row r="152" spans="1:18" s="5" customFormat="1" ht="18.75" customHeight="1" x14ac:dyDescent="0.25">
      <c r="A152" s="36">
        <f>IF(B152="","",COUNTA($B$20:B152))</f>
        <v>133</v>
      </c>
      <c r="B152" s="37" t="s">
        <v>265</v>
      </c>
      <c r="C152" s="38" t="s">
        <v>399</v>
      </c>
      <c r="D152" s="39" t="s">
        <v>34</v>
      </c>
      <c r="E152" s="40">
        <f t="shared" si="0"/>
        <v>8832000</v>
      </c>
      <c r="F152" s="40"/>
      <c r="G152" s="41"/>
      <c r="H152" s="40"/>
      <c r="I152" s="41"/>
      <c r="J152" s="40">
        <v>8832000</v>
      </c>
      <c r="K152" s="40"/>
      <c r="L152" s="40"/>
      <c r="M152" s="42"/>
      <c r="N152" s="43"/>
      <c r="R152" s="6"/>
    </row>
    <row r="153" spans="1:18" s="5" customFormat="1" ht="18.75" customHeight="1" x14ac:dyDescent="0.25">
      <c r="A153" s="36">
        <f>IF(B153="","",COUNTA($B$20:B153))</f>
        <v>134</v>
      </c>
      <c r="B153" s="37" t="s">
        <v>266</v>
      </c>
      <c r="C153" s="38" t="s">
        <v>400</v>
      </c>
      <c r="D153" s="39" t="s">
        <v>34</v>
      </c>
      <c r="E153" s="40">
        <f t="shared" si="0"/>
        <v>7640000</v>
      </c>
      <c r="F153" s="40"/>
      <c r="G153" s="41"/>
      <c r="H153" s="40"/>
      <c r="I153" s="41"/>
      <c r="J153" s="40">
        <v>7640000</v>
      </c>
      <c r="K153" s="40"/>
      <c r="L153" s="40"/>
      <c r="M153" s="42"/>
      <c r="N153" s="43"/>
      <c r="R153" s="6"/>
    </row>
    <row r="154" spans="1:18" s="5" customFormat="1" ht="18.75" customHeight="1" x14ac:dyDescent="0.25">
      <c r="A154" s="36">
        <f>IF(B154="","",COUNTA($B$20:B154))</f>
        <v>135</v>
      </c>
      <c r="B154" s="37" t="s">
        <v>431</v>
      </c>
      <c r="C154" s="38" t="s">
        <v>432</v>
      </c>
      <c r="D154" s="39" t="s">
        <v>34</v>
      </c>
      <c r="E154" s="40">
        <f t="shared" si="0"/>
        <v>4848000</v>
      </c>
      <c r="F154" s="40"/>
      <c r="G154" s="41"/>
      <c r="H154" s="40"/>
      <c r="I154" s="41"/>
      <c r="J154" s="40">
        <v>4848000</v>
      </c>
      <c r="K154" s="40"/>
      <c r="L154" s="40"/>
      <c r="M154" s="42"/>
      <c r="N154" s="43"/>
      <c r="R154" s="6"/>
    </row>
    <row r="155" spans="1:18" s="5" customFormat="1" ht="18.75" customHeight="1" x14ac:dyDescent="0.25">
      <c r="A155" s="36">
        <f>IF(B155="","",COUNTA($B$20:B155))</f>
        <v>136</v>
      </c>
      <c r="B155" s="37" t="s">
        <v>412</v>
      </c>
      <c r="C155" s="38" t="s">
        <v>413</v>
      </c>
      <c r="D155" s="39" t="s">
        <v>34</v>
      </c>
      <c r="E155" s="40">
        <f t="shared" si="0"/>
        <v>3648000</v>
      </c>
      <c r="F155" s="40"/>
      <c r="G155" s="41"/>
      <c r="H155" s="40"/>
      <c r="I155" s="41"/>
      <c r="J155" s="40">
        <v>3648000</v>
      </c>
      <c r="K155" s="40"/>
      <c r="L155" s="40"/>
      <c r="M155" s="42"/>
      <c r="N155" s="43"/>
      <c r="R155" s="6"/>
    </row>
    <row r="156" spans="1:18" s="5" customFormat="1" ht="18.75" customHeight="1" x14ac:dyDescent="0.25">
      <c r="A156" s="36">
        <f>IF(B156="","",COUNTA($B$20:B156))</f>
        <v>137</v>
      </c>
      <c r="B156" s="37" t="s">
        <v>415</v>
      </c>
      <c r="C156" s="38" t="s">
        <v>416</v>
      </c>
      <c r="D156" s="39" t="s">
        <v>34</v>
      </c>
      <c r="E156" s="40">
        <f t="shared" si="0"/>
        <v>1192000</v>
      </c>
      <c r="F156" s="40"/>
      <c r="G156" s="41"/>
      <c r="H156" s="40"/>
      <c r="I156" s="41"/>
      <c r="J156" s="40">
        <v>1192000</v>
      </c>
      <c r="K156" s="40"/>
      <c r="L156" s="40"/>
      <c r="M156" s="42"/>
      <c r="N156" s="43"/>
      <c r="R156" s="6"/>
    </row>
    <row r="157" spans="1:18" s="5" customFormat="1" ht="18.75" customHeight="1" x14ac:dyDescent="0.25">
      <c r="A157" s="36">
        <f>IF(B157="","",COUNTA($B$20:B157))</f>
        <v>138</v>
      </c>
      <c r="B157" s="37" t="s">
        <v>199</v>
      </c>
      <c r="C157" s="38" t="s">
        <v>414</v>
      </c>
      <c r="D157" s="39" t="s">
        <v>34</v>
      </c>
      <c r="E157" s="40">
        <f t="shared" si="0"/>
        <v>1544000</v>
      </c>
      <c r="F157" s="40"/>
      <c r="G157" s="41"/>
      <c r="H157" s="40"/>
      <c r="I157" s="41"/>
      <c r="J157" s="40">
        <v>1544000</v>
      </c>
      <c r="K157" s="40"/>
      <c r="L157" s="40"/>
      <c r="M157" s="42"/>
      <c r="N157" s="43"/>
      <c r="R157" s="6"/>
    </row>
    <row r="158" spans="1:18" s="5" customFormat="1" ht="18.75" customHeight="1" x14ac:dyDescent="0.25">
      <c r="A158" s="36">
        <f>IF(B158="","",COUNTA($B$20:B158))</f>
        <v>139</v>
      </c>
      <c r="B158" s="37" t="s">
        <v>433</v>
      </c>
      <c r="C158" s="38" t="s">
        <v>434</v>
      </c>
      <c r="D158" s="39" t="s">
        <v>34</v>
      </c>
      <c r="E158" s="40">
        <f t="shared" si="0"/>
        <v>1224000</v>
      </c>
      <c r="F158" s="40"/>
      <c r="G158" s="41"/>
      <c r="H158" s="40"/>
      <c r="I158" s="41"/>
      <c r="J158" s="40">
        <v>1224000</v>
      </c>
      <c r="K158" s="40"/>
      <c r="L158" s="40"/>
      <c r="M158" s="42"/>
      <c r="N158" s="43"/>
      <c r="R158" s="6"/>
    </row>
    <row r="159" spans="1:18" s="5" customFormat="1" ht="18.75" customHeight="1" x14ac:dyDescent="0.25">
      <c r="A159" s="36">
        <f>IF(B159="","",COUNTA($B$20:B159))</f>
        <v>140</v>
      </c>
      <c r="B159" s="37" t="s">
        <v>421</v>
      </c>
      <c r="C159" s="38" t="s">
        <v>422</v>
      </c>
      <c r="D159" s="39" t="s">
        <v>34</v>
      </c>
      <c r="E159" s="40">
        <f t="shared" si="0"/>
        <v>1008000</v>
      </c>
      <c r="F159" s="40"/>
      <c r="G159" s="41"/>
      <c r="H159" s="40"/>
      <c r="I159" s="41"/>
      <c r="J159" s="40">
        <v>1008000</v>
      </c>
      <c r="K159" s="40"/>
      <c r="L159" s="40"/>
      <c r="M159" s="42"/>
      <c r="N159" s="43"/>
      <c r="R159" s="6"/>
    </row>
    <row r="160" spans="1:18" s="5" customFormat="1" ht="18.75" customHeight="1" x14ac:dyDescent="0.25">
      <c r="A160" s="36">
        <f>IF(B160="","",COUNTA($B$20:B160))</f>
        <v>141</v>
      </c>
      <c r="B160" s="37" t="s">
        <v>406</v>
      </c>
      <c r="C160" s="38" t="s">
        <v>407</v>
      </c>
      <c r="D160" s="39" t="s">
        <v>34</v>
      </c>
      <c r="E160" s="40">
        <f t="shared" si="0"/>
        <v>992000</v>
      </c>
      <c r="F160" s="40"/>
      <c r="G160" s="41"/>
      <c r="H160" s="40"/>
      <c r="I160" s="41"/>
      <c r="J160" s="40">
        <v>992000</v>
      </c>
      <c r="K160" s="40"/>
      <c r="L160" s="40"/>
      <c r="M160" s="42"/>
      <c r="N160" s="43"/>
      <c r="R160" s="6"/>
    </row>
    <row r="161" spans="1:18" s="5" customFormat="1" ht="18.75" customHeight="1" x14ac:dyDescent="0.25">
      <c r="A161" s="36">
        <f>IF(B161="","",COUNTA($B$20:B161))</f>
        <v>142</v>
      </c>
      <c r="B161" s="37" t="s">
        <v>417</v>
      </c>
      <c r="C161" s="38" t="s">
        <v>418</v>
      </c>
      <c r="D161" s="39" t="s">
        <v>34</v>
      </c>
      <c r="E161" s="40">
        <f t="shared" si="0"/>
        <v>2048000</v>
      </c>
      <c r="F161" s="40"/>
      <c r="G161" s="41"/>
      <c r="H161" s="40"/>
      <c r="I161" s="41"/>
      <c r="J161" s="40">
        <v>2048000</v>
      </c>
      <c r="K161" s="40"/>
      <c r="L161" s="40"/>
      <c r="M161" s="42"/>
      <c r="N161" s="43"/>
      <c r="R161" s="6"/>
    </row>
    <row r="162" spans="1:18" s="5" customFormat="1" ht="18.75" customHeight="1" x14ac:dyDescent="0.25">
      <c r="A162" s="36">
        <f>IF(B162="","",COUNTA($B$20:B162))</f>
        <v>143</v>
      </c>
      <c r="B162" s="37" t="s">
        <v>410</v>
      </c>
      <c r="C162" s="38" t="s">
        <v>411</v>
      </c>
      <c r="D162" s="39" t="s">
        <v>34</v>
      </c>
      <c r="E162" s="40">
        <f t="shared" si="0"/>
        <v>5000000</v>
      </c>
      <c r="F162" s="40"/>
      <c r="G162" s="41"/>
      <c r="H162" s="40"/>
      <c r="I162" s="41"/>
      <c r="J162" s="40">
        <v>5000000</v>
      </c>
      <c r="K162" s="40"/>
      <c r="L162" s="40"/>
      <c r="M162" s="42"/>
      <c r="N162" s="43"/>
      <c r="R162" s="6"/>
    </row>
    <row r="163" spans="1:18" s="5" customFormat="1" ht="18.75" customHeight="1" x14ac:dyDescent="0.25">
      <c r="A163" s="36">
        <f>IF(B163="","",COUNTA($B$20:B163))</f>
        <v>144</v>
      </c>
      <c r="B163" s="37" t="s">
        <v>408</v>
      </c>
      <c r="C163" s="38" t="s">
        <v>409</v>
      </c>
      <c r="D163" s="39" t="s">
        <v>34</v>
      </c>
      <c r="E163" s="40">
        <f t="shared" si="0"/>
        <v>480000</v>
      </c>
      <c r="F163" s="40"/>
      <c r="G163" s="41"/>
      <c r="H163" s="40"/>
      <c r="I163" s="41"/>
      <c r="J163" s="40">
        <v>480000</v>
      </c>
      <c r="K163" s="40"/>
      <c r="L163" s="40"/>
      <c r="M163" s="42"/>
      <c r="N163" s="43"/>
      <c r="R163" s="6"/>
    </row>
    <row r="164" spans="1:18" ht="28.5" customHeight="1" x14ac:dyDescent="0.25">
      <c r="A164" s="216" t="s">
        <v>43</v>
      </c>
      <c r="B164" s="268" t="s">
        <v>44</v>
      </c>
      <c r="C164" s="269"/>
      <c r="D164" s="270"/>
      <c r="E164" s="44"/>
      <c r="F164" s="44"/>
      <c r="G164" s="44"/>
      <c r="H164" s="44"/>
      <c r="I164" s="44"/>
      <c r="J164" s="44"/>
      <c r="K164" s="44"/>
      <c r="L164" s="44"/>
      <c r="M164" s="44"/>
      <c r="N164" s="43" t="e">
        <f>+COUNTIF('[1]03'!B283:$B$345,'3716-327'!B164)</f>
        <v>#VALUE!</v>
      </c>
      <c r="O164" s="5" t="e">
        <f>+SUMIF('[2]C8 (BS)'!$C:$C,B164,'[2]C8 (BS)'!$E:$E)</f>
        <v>#VALUE!</v>
      </c>
      <c r="P164" s="5" t="e">
        <f>+SUMIF([2]C9!$C:$C,B164,[2]C9!$E:$E)</f>
        <v>#VALUE!</v>
      </c>
      <c r="Q164" s="5" t="e">
        <f>+SUMIF([2]TD9!$B:$B,B164,[2]TD9!$E:$E)</f>
        <v>#VALUE!</v>
      </c>
    </row>
    <row r="165" spans="1:18" ht="28.5" customHeight="1" x14ac:dyDescent="0.25">
      <c r="A165" s="216" t="s">
        <v>45</v>
      </c>
      <c r="B165" s="268" t="s">
        <v>46</v>
      </c>
      <c r="C165" s="269"/>
      <c r="D165" s="270"/>
      <c r="E165" s="45"/>
      <c r="F165" s="45"/>
      <c r="G165" s="45"/>
      <c r="H165" s="45"/>
      <c r="I165" s="45"/>
      <c r="J165" s="45"/>
      <c r="K165" s="44"/>
      <c r="L165" s="44"/>
      <c r="M165" s="44"/>
      <c r="N165" s="43" t="e">
        <f>+COUNTIF('[1]03'!B294:$B$345,'3716-327'!B165)</f>
        <v>#VALUE!</v>
      </c>
      <c r="O165" s="5" t="e">
        <f>+SUMIF('[2]C8 (BS)'!$C:$C,B165,'[2]C8 (BS)'!$E:$E)</f>
        <v>#VALUE!</v>
      </c>
      <c r="P165" s="5" t="e">
        <f>+SUMIF([2]C9!$C:$C,B165,[2]C9!$E:$E)</f>
        <v>#VALUE!</v>
      </c>
      <c r="Q165" s="5" t="e">
        <f>+SUMIF([2]TD9!$B:$B,B165,[2]TD9!$E:$E)</f>
        <v>#VALUE!</v>
      </c>
    </row>
    <row r="166" spans="1:18" s="5" customFormat="1" ht="18.75" customHeight="1" x14ac:dyDescent="0.25">
      <c r="A166" s="36"/>
      <c r="B166" s="33" t="s">
        <v>47</v>
      </c>
      <c r="C166" s="36"/>
      <c r="D166" s="36"/>
      <c r="E166" s="46">
        <f>+E165+E164+E19</f>
        <v>499752000</v>
      </c>
      <c r="F166" s="46"/>
      <c r="G166" s="46"/>
      <c r="H166" s="46"/>
      <c r="I166" s="46"/>
      <c r="J166" s="46">
        <f>+J165+J164+J19</f>
        <v>499752000</v>
      </c>
      <c r="K166" s="46"/>
      <c r="L166" s="46"/>
      <c r="M166" s="46"/>
      <c r="N166" s="47"/>
      <c r="O166" s="48" t="e">
        <f>+SUM(O20:O165)</f>
        <v>#VALUE!</v>
      </c>
      <c r="P166" s="48" t="e">
        <f>+SUM(P20:P165)</f>
        <v>#VALUE!</v>
      </c>
      <c r="Q166" s="48" t="e">
        <f>+SUM(Q20:Q165)</f>
        <v>#VALUE!</v>
      </c>
      <c r="R166" s="49" t="e">
        <f>+O166+P166+Q166</f>
        <v>#VALUE!</v>
      </c>
    </row>
    <row r="167" spans="1:18" s="5" customFormat="1" ht="18" customHeight="1" x14ac:dyDescent="0.25">
      <c r="A167" s="282" t="str">
        <f>"Số tiền bằng chữ: "&amp;SUBSTITUTE([3]!VND(E166),",","")&amp;" đồng."</f>
        <v>Số tiền bằng chữ: Bốn trăm chín mươi chín triệu bảy trăm năm mươi hai ngàn đồng.</v>
      </c>
      <c r="B167" s="282"/>
      <c r="C167" s="282"/>
      <c r="D167" s="282"/>
      <c r="E167" s="282"/>
      <c r="F167" s="282"/>
      <c r="G167" s="282"/>
      <c r="H167" s="282"/>
      <c r="I167" s="282"/>
      <c r="J167" s="282"/>
      <c r="K167" s="282"/>
      <c r="L167" s="282"/>
      <c r="M167" s="282"/>
      <c r="N167" s="220"/>
      <c r="O167" s="5">
        <f>+'[2]C8 (BS)'!$E$171</f>
        <v>83000000</v>
      </c>
      <c r="P167" s="5">
        <f>+[2]C9!$E$333</f>
        <v>340125000</v>
      </c>
      <c r="Q167" s="5">
        <f>+[2]TD9!$E$331</f>
        <v>2174976955</v>
      </c>
    </row>
    <row r="168" spans="1:18" s="5" customFormat="1" ht="18" customHeight="1" x14ac:dyDescent="0.25">
      <c r="A168" s="283" t="s">
        <v>48</v>
      </c>
      <c r="B168" s="283"/>
      <c r="C168" s="283"/>
      <c r="D168" s="283"/>
      <c r="E168" s="283"/>
      <c r="F168" s="283"/>
      <c r="G168" s="283"/>
      <c r="H168" s="283"/>
      <c r="I168" s="283"/>
      <c r="J168" s="283"/>
      <c r="K168" s="283"/>
      <c r="L168" s="283"/>
      <c r="M168" s="283"/>
      <c r="N168" s="215"/>
      <c r="O168" s="5" t="e">
        <f>+O166-O167</f>
        <v>#VALUE!</v>
      </c>
      <c r="P168" s="5" t="e">
        <f>+P166-P167</f>
        <v>#VALUE!</v>
      </c>
      <c r="Q168" s="5" t="e">
        <f>+Q166-Q167</f>
        <v>#VALUE!</v>
      </c>
    </row>
    <row r="169" spans="1:18" s="5" customFormat="1" ht="18" customHeight="1" x14ac:dyDescent="0.25">
      <c r="A169" s="275" t="s">
        <v>435</v>
      </c>
      <c r="B169" s="275"/>
      <c r="C169" s="275"/>
      <c r="D169" s="275"/>
      <c r="E169" s="275"/>
      <c r="F169" s="275"/>
      <c r="G169" s="275"/>
      <c r="H169" s="275"/>
      <c r="I169" s="275"/>
      <c r="J169" s="275"/>
      <c r="K169" s="275"/>
      <c r="L169" s="275"/>
      <c r="M169" s="275"/>
      <c r="N169" s="217"/>
      <c r="O169" s="5">
        <f>+E166-'[1]08'!E18</f>
        <v>-737344641</v>
      </c>
    </row>
    <row r="170" spans="1:18" s="5" customFormat="1" x14ac:dyDescent="0.25">
      <c r="A170" s="52"/>
      <c r="B170" s="6"/>
      <c r="C170" s="6"/>
      <c r="D170" s="6"/>
      <c r="E170" s="6"/>
      <c r="F170" s="6"/>
      <c r="G170" s="53"/>
      <c r="H170" s="53"/>
      <c r="I170" s="222"/>
      <c r="J170" s="168" t="s">
        <v>102</v>
      </c>
      <c r="K170" s="53"/>
      <c r="L170" s="53"/>
      <c r="M170" s="53"/>
      <c r="N170" s="53"/>
      <c r="O170" s="55"/>
      <c r="P170" s="55"/>
    </row>
    <row r="171" spans="1:18" s="5" customFormat="1" ht="15.75" customHeight="1" x14ac:dyDescent="0.25">
      <c r="A171" s="267" t="s">
        <v>49</v>
      </c>
      <c r="B171" s="267"/>
      <c r="C171" s="267"/>
      <c r="D171" s="3"/>
      <c r="E171" s="211" t="s">
        <v>50</v>
      </c>
      <c r="F171" s="3"/>
      <c r="G171" s="3"/>
      <c r="H171" s="211"/>
      <c r="I171" s="218"/>
      <c r="J171" s="211" t="s">
        <v>88</v>
      </c>
      <c r="K171" s="15"/>
      <c r="L171" s="15"/>
      <c r="M171" s="15"/>
      <c r="N171" s="15"/>
      <c r="O171" s="56"/>
      <c r="P171" s="56"/>
    </row>
    <row r="172" spans="1:18" s="5" customFormat="1" ht="13.5" customHeight="1" x14ac:dyDescent="0.25">
      <c r="A172" s="2"/>
      <c r="B172" s="6"/>
      <c r="C172" s="6"/>
      <c r="D172" s="6"/>
      <c r="E172" s="170"/>
      <c r="F172" s="6"/>
      <c r="G172" s="6"/>
      <c r="H172" s="6"/>
      <c r="I172" s="6"/>
      <c r="J172" s="211"/>
      <c r="K172" s="6"/>
      <c r="L172" s="6"/>
      <c r="M172" s="6"/>
      <c r="N172" s="6"/>
    </row>
    <row r="173" spans="1:18" s="5" customFormat="1" ht="17.25" customHeight="1" x14ac:dyDescent="0.25">
      <c r="A173" s="6"/>
      <c r="B173" s="6"/>
      <c r="C173" s="6"/>
      <c r="D173" s="6"/>
      <c r="E173" s="170"/>
      <c r="F173" s="6"/>
      <c r="G173" s="6"/>
      <c r="H173" s="6"/>
      <c r="I173" s="6"/>
      <c r="J173" s="211"/>
      <c r="K173" s="6"/>
      <c r="L173" s="6"/>
      <c r="M173" s="6"/>
      <c r="N173" s="6"/>
    </row>
    <row r="174" spans="1:18" x14ac:dyDescent="0.25">
      <c r="E174" s="170"/>
      <c r="J174" s="211"/>
    </row>
    <row r="175" spans="1:18" ht="12" customHeight="1" x14ac:dyDescent="0.25">
      <c r="C175" s="9"/>
      <c r="D175" s="9"/>
      <c r="E175" s="27"/>
      <c r="J175" s="211"/>
    </row>
    <row r="176" spans="1:18" x14ac:dyDescent="0.25">
      <c r="A176" s="265" t="s">
        <v>53</v>
      </c>
      <c r="B176" s="265"/>
      <c r="C176" s="265"/>
      <c r="D176" s="32"/>
      <c r="E176" s="221" t="s">
        <v>54</v>
      </c>
      <c r="F176" s="169"/>
      <c r="G176" s="169"/>
      <c r="H176" s="221"/>
      <c r="I176" s="221"/>
      <c r="J176" s="211" t="s">
        <v>55</v>
      </c>
      <c r="K176" s="32"/>
      <c r="L176" s="32"/>
      <c r="M176" s="32"/>
      <c r="N176" s="32"/>
      <c r="O176" s="58"/>
      <c r="P176" s="58"/>
    </row>
    <row r="177" spans="1:18" ht="4.5" customHeight="1" x14ac:dyDescent="0.25"/>
    <row r="178" spans="1:18" ht="15" customHeight="1" x14ac:dyDescent="0.25">
      <c r="A178" s="265" t="s">
        <v>56</v>
      </c>
      <c r="B178" s="265"/>
      <c r="C178" s="265"/>
      <c r="D178" s="265"/>
      <c r="E178" s="265"/>
      <c r="F178" s="265"/>
      <c r="G178" s="265"/>
      <c r="H178" s="265"/>
      <c r="I178" s="265"/>
      <c r="J178" s="265"/>
      <c r="K178" s="265"/>
      <c r="L178" s="265"/>
      <c r="M178" s="265"/>
      <c r="N178" s="221"/>
      <c r="O178" s="58"/>
      <c r="P178" s="58"/>
    </row>
    <row r="179" spans="1:18" ht="15" customHeight="1" x14ac:dyDescent="0.25">
      <c r="A179" s="221"/>
      <c r="B179" s="221"/>
      <c r="C179" s="221"/>
      <c r="D179" s="221"/>
      <c r="E179" s="221"/>
      <c r="F179" s="221"/>
      <c r="G179" s="221"/>
      <c r="H179" s="221"/>
      <c r="I179" s="221"/>
      <c r="J179" s="222" t="s">
        <v>67</v>
      </c>
      <c r="K179" s="221"/>
      <c r="L179" s="221"/>
      <c r="M179" s="221"/>
      <c r="N179" s="221"/>
      <c r="O179" s="58"/>
      <c r="P179" s="58"/>
    </row>
    <row r="180" spans="1:18" x14ac:dyDescent="0.25">
      <c r="A180" s="267" t="s">
        <v>57</v>
      </c>
      <c r="B180" s="267"/>
      <c r="C180" s="267"/>
      <c r="D180" s="267"/>
      <c r="E180" s="267"/>
      <c r="H180" s="15"/>
      <c r="I180" s="218"/>
      <c r="J180" s="218" t="s">
        <v>78</v>
      </c>
      <c r="K180" s="15"/>
      <c r="L180" s="15"/>
      <c r="M180" s="15"/>
      <c r="N180" s="15"/>
      <c r="O180" s="56"/>
      <c r="P180" s="56"/>
      <c r="R180" s="32"/>
    </row>
    <row r="181" spans="1:18" x14ac:dyDescent="0.25">
      <c r="A181" s="266" t="s">
        <v>59</v>
      </c>
      <c r="B181" s="266"/>
      <c r="C181" s="266"/>
      <c r="D181" s="266"/>
      <c r="E181" s="266"/>
      <c r="I181" s="222"/>
      <c r="J181" s="218" t="s">
        <v>79</v>
      </c>
      <c r="K181" s="53"/>
      <c r="L181" s="53"/>
      <c r="M181" s="53"/>
      <c r="N181" s="53"/>
      <c r="O181" s="55"/>
      <c r="P181" s="55"/>
    </row>
    <row r="182" spans="1:18" ht="15" customHeight="1" x14ac:dyDescent="0.25">
      <c r="A182" s="266"/>
      <c r="B182" s="266"/>
      <c r="C182" s="266"/>
      <c r="D182" s="266"/>
      <c r="E182" s="266"/>
      <c r="I182" s="222"/>
      <c r="J182" s="222" t="s">
        <v>60</v>
      </c>
      <c r="K182" s="53"/>
      <c r="L182" s="53"/>
      <c r="M182" s="53"/>
      <c r="N182" s="53"/>
      <c r="O182" s="55"/>
      <c r="P182" s="55"/>
    </row>
    <row r="183" spans="1:18" x14ac:dyDescent="0.25">
      <c r="I183" s="266"/>
      <c r="J183" s="266"/>
      <c r="K183" s="266"/>
      <c r="L183" s="266"/>
      <c r="M183" s="266"/>
      <c r="N183" s="222"/>
    </row>
    <row r="184" spans="1:18" ht="16.899999999999999" hidden="1" customHeight="1" x14ac:dyDescent="0.25">
      <c r="A184" s="267" t="s">
        <v>57</v>
      </c>
      <c r="B184" s="267"/>
      <c r="C184" s="267"/>
      <c r="D184" s="267"/>
      <c r="E184" s="267"/>
      <c r="I184" s="267"/>
      <c r="J184" s="267"/>
      <c r="K184" s="267"/>
      <c r="L184" s="267"/>
      <c r="M184" s="267"/>
      <c r="N184" s="218"/>
    </row>
    <row r="185" spans="1:18" x14ac:dyDescent="0.25">
      <c r="A185" s="266"/>
      <c r="B185" s="266"/>
      <c r="C185" s="266"/>
      <c r="D185" s="266"/>
      <c r="E185" s="266"/>
      <c r="I185" s="266"/>
      <c r="J185" s="266"/>
      <c r="K185" s="266"/>
      <c r="L185" s="266"/>
      <c r="M185" s="266"/>
      <c r="N185" s="222"/>
    </row>
    <row r="187" spans="1:18" s="59" customForma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5"/>
      <c r="P187" s="5"/>
      <c r="Q187" s="5"/>
    </row>
  </sheetData>
  <autoFilter ref="A17:R166" xr:uid="{00000000-0009-0000-0000-000000000000}"/>
  <mergeCells count="41">
    <mergeCell ref="A185:E185"/>
    <mergeCell ref="I185:M185"/>
    <mergeCell ref="A168:M168"/>
    <mergeCell ref="A169:M169"/>
    <mergeCell ref="A171:C171"/>
    <mergeCell ref="A176:C176"/>
    <mergeCell ref="A178:M178"/>
    <mergeCell ref="A180:E180"/>
    <mergeCell ref="A181:E181"/>
    <mergeCell ref="A182:E182"/>
    <mergeCell ref="I183:M183"/>
    <mergeCell ref="A184:E184"/>
    <mergeCell ref="I184:M184"/>
    <mergeCell ref="A167:M167"/>
    <mergeCell ref="F14:F16"/>
    <mergeCell ref="G14:G16"/>
    <mergeCell ref="H14:H16"/>
    <mergeCell ref="I14:I16"/>
    <mergeCell ref="J14:J16"/>
    <mergeCell ref="K14:K16"/>
    <mergeCell ref="L14:L16"/>
    <mergeCell ref="B18:D18"/>
    <mergeCell ref="B19:D19"/>
    <mergeCell ref="B164:D164"/>
    <mergeCell ref="B165:D165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9:M9"/>
    <mergeCell ref="I1:M1"/>
    <mergeCell ref="I2:M3"/>
    <mergeCell ref="A5:M5"/>
    <mergeCell ref="A6:M6"/>
    <mergeCell ref="A8:M8"/>
  </mergeCells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4027-62BB-427B-BB35-F4EDBAE0B0B2}">
  <dimension ref="A1:R78"/>
  <sheetViews>
    <sheetView topLeftCell="A5" zoomScaleNormal="100" workbookViewId="0">
      <selection activeCell="A58" sqref="A58:XFD58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7.7109375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17.4257812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24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25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25"/>
    </row>
    <row r="4" spans="1:17" ht="5.25" customHeight="1" x14ac:dyDescent="0.25">
      <c r="A4" s="231"/>
      <c r="C4" s="11"/>
    </row>
    <row r="5" spans="1:17" ht="18.75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31"/>
    </row>
    <row r="6" spans="1:17" s="14" customFormat="1" x14ac:dyDescent="0.25">
      <c r="A6" s="299" t="s">
        <v>481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26"/>
      <c r="O6" s="13"/>
      <c r="P6" s="13"/>
      <c r="Q6" s="13"/>
    </row>
    <row r="7" spans="1:17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23"/>
    </row>
    <row r="9" spans="1:17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23"/>
    </row>
    <row r="10" spans="1:17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27"/>
    </row>
    <row r="11" spans="1:17" ht="19.5" customHeight="1" x14ac:dyDescent="0.25">
      <c r="A11" s="336" t="s">
        <v>457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228"/>
    </row>
    <row r="12" spans="1:17" x14ac:dyDescent="0.25">
      <c r="M12" s="21" t="s">
        <v>9</v>
      </c>
      <c r="N12" s="22"/>
    </row>
    <row r="13" spans="1:17" ht="16.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224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480</v>
      </c>
      <c r="K14" s="272" t="s">
        <v>23</v>
      </c>
      <c r="L14" s="272" t="s">
        <v>131</v>
      </c>
      <c r="M14" s="273"/>
      <c r="N14" s="224"/>
    </row>
    <row r="15" spans="1:17" ht="97.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224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224"/>
    </row>
    <row r="17" spans="1:17" ht="18.75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232">
        <v>7</v>
      </c>
      <c r="I17" s="25">
        <v>8</v>
      </c>
      <c r="J17" s="232">
        <v>9</v>
      </c>
      <c r="K17" s="25">
        <v>10</v>
      </c>
      <c r="L17" s="25">
        <v>11</v>
      </c>
      <c r="M17" s="25">
        <v>12</v>
      </c>
      <c r="N17" s="27"/>
    </row>
    <row r="18" spans="1:17" s="32" customFormat="1" ht="19.5" customHeight="1" x14ac:dyDescent="0.25">
      <c r="A18" s="229"/>
      <c r="B18" s="268" t="s">
        <v>13</v>
      </c>
      <c r="C18" s="269"/>
      <c r="D18" s="270"/>
      <c r="E18" s="28">
        <f t="shared" ref="E18" si="0">+E19+E55+E56</f>
        <v>1311641722</v>
      </c>
      <c r="F18" s="28"/>
      <c r="G18" s="28"/>
      <c r="H18" s="28"/>
      <c r="I18" s="28"/>
      <c r="J18" s="28">
        <f>+J19+J55+J56</f>
        <v>1311641722</v>
      </c>
      <c r="K18" s="29"/>
      <c r="L18" s="29"/>
      <c r="M18" s="29"/>
      <c r="N18" s="30"/>
      <c r="O18" s="5"/>
      <c r="P18" s="5"/>
      <c r="Q18" s="31"/>
    </row>
    <row r="19" spans="1:17" ht="19.5" customHeight="1" x14ac:dyDescent="0.25">
      <c r="A19" s="33" t="s">
        <v>27</v>
      </c>
      <c r="B19" s="279" t="s">
        <v>28</v>
      </c>
      <c r="C19" s="280"/>
      <c r="D19" s="281"/>
      <c r="E19" s="34">
        <f t="shared" ref="E19" si="1">+SUM(E20:E54)</f>
        <v>1311641722</v>
      </c>
      <c r="F19" s="34"/>
      <c r="G19" s="34"/>
      <c r="H19" s="34"/>
      <c r="I19" s="34"/>
      <c r="J19" s="34">
        <f>+SUM(J20:J54)</f>
        <v>1311641722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7" ht="20.25" customHeight="1" x14ac:dyDescent="0.25">
      <c r="A20" s="36">
        <f>IF(B20="","",COUNTA($B$20:B20))</f>
        <v>1</v>
      </c>
      <c r="B20" s="37" t="s">
        <v>439</v>
      </c>
      <c r="C20" s="249" t="s">
        <v>440</v>
      </c>
      <c r="D20" s="250" t="s">
        <v>34</v>
      </c>
      <c r="E20" s="40">
        <f t="shared" ref="E20:E40" si="2">SUM(F20:L20)</f>
        <v>33699670</v>
      </c>
      <c r="F20" s="40"/>
      <c r="G20" s="41"/>
      <c r="H20" s="40"/>
      <c r="I20" s="41"/>
      <c r="J20" s="40">
        <v>33699670</v>
      </c>
      <c r="K20" s="40"/>
      <c r="L20" s="40"/>
      <c r="M20" s="42"/>
      <c r="N20" s="43"/>
    </row>
    <row r="21" spans="1:17" ht="20.25" customHeight="1" x14ac:dyDescent="0.25">
      <c r="A21" s="36">
        <f>IF(B21="","",COUNTA($B$20:B21))</f>
        <v>2</v>
      </c>
      <c r="B21" s="37" t="s">
        <v>441</v>
      </c>
      <c r="C21" s="249" t="s">
        <v>442</v>
      </c>
      <c r="D21" s="250" t="s">
        <v>34</v>
      </c>
      <c r="E21" s="40">
        <f t="shared" si="2"/>
        <v>42461942</v>
      </c>
      <c r="F21" s="40"/>
      <c r="G21" s="41"/>
      <c r="H21" s="40"/>
      <c r="I21" s="41"/>
      <c r="J21" s="40">
        <v>42461942</v>
      </c>
      <c r="K21" s="40"/>
      <c r="L21" s="40"/>
      <c r="M21" s="42"/>
      <c r="N21" s="43"/>
    </row>
    <row r="22" spans="1:17" ht="20.25" customHeight="1" x14ac:dyDescent="0.25">
      <c r="A22" s="36">
        <f>IF(B22="","",COUNTA($B$20:B22))</f>
        <v>3</v>
      </c>
      <c r="B22" s="37" t="s">
        <v>443</v>
      </c>
      <c r="C22" s="249" t="s">
        <v>444</v>
      </c>
      <c r="D22" s="250" t="s">
        <v>34</v>
      </c>
      <c r="E22" s="40">
        <f t="shared" si="2"/>
        <v>965835</v>
      </c>
      <c r="F22" s="40"/>
      <c r="G22" s="41"/>
      <c r="H22" s="40"/>
      <c r="I22" s="41"/>
      <c r="J22" s="40">
        <v>965835</v>
      </c>
      <c r="K22" s="40"/>
      <c r="L22" s="40"/>
      <c r="M22" s="42"/>
      <c r="N22" s="43"/>
    </row>
    <row r="23" spans="1:17" ht="20.25" customHeight="1" x14ac:dyDescent="0.25">
      <c r="A23" s="36">
        <f>IF(B23="","",COUNTA($B$20:B23))</f>
        <v>4</v>
      </c>
      <c r="B23" s="37" t="s">
        <v>445</v>
      </c>
      <c r="C23" s="249" t="s">
        <v>446</v>
      </c>
      <c r="D23" s="250" t="s">
        <v>34</v>
      </c>
      <c r="E23" s="40">
        <f t="shared" si="2"/>
        <v>64574200</v>
      </c>
      <c r="F23" s="40"/>
      <c r="G23" s="41"/>
      <c r="H23" s="40"/>
      <c r="I23" s="41"/>
      <c r="J23" s="40">
        <v>64574200</v>
      </c>
      <c r="K23" s="40"/>
      <c r="L23" s="40"/>
      <c r="M23" s="42"/>
      <c r="N23" s="43"/>
    </row>
    <row r="24" spans="1:17" ht="20.25" customHeight="1" x14ac:dyDescent="0.25">
      <c r="A24" s="36">
        <f>IF(B24="","",COUNTA($B$20:B24))</f>
        <v>5</v>
      </c>
      <c r="B24" s="37" t="s">
        <v>447</v>
      </c>
      <c r="C24" s="249" t="s">
        <v>448</v>
      </c>
      <c r="D24" s="250" t="s">
        <v>34</v>
      </c>
      <c r="E24" s="40">
        <f t="shared" si="2"/>
        <v>28804948</v>
      </c>
      <c r="F24" s="40"/>
      <c r="G24" s="41"/>
      <c r="H24" s="40"/>
      <c r="I24" s="41"/>
      <c r="J24" s="40">
        <v>28804948</v>
      </c>
      <c r="K24" s="40"/>
      <c r="L24" s="40"/>
      <c r="M24" s="42"/>
      <c r="N24" s="43"/>
    </row>
    <row r="25" spans="1:17" ht="20.25" customHeight="1" x14ac:dyDescent="0.25">
      <c r="A25" s="36">
        <f>IF(B25="","",COUNTA($B$20:B25))</f>
        <v>6</v>
      </c>
      <c r="B25" s="37" t="s">
        <v>449</v>
      </c>
      <c r="C25" s="249" t="s">
        <v>450</v>
      </c>
      <c r="D25" s="250" t="s">
        <v>34</v>
      </c>
      <c r="E25" s="40">
        <f t="shared" si="2"/>
        <v>3147607</v>
      </c>
      <c r="F25" s="40"/>
      <c r="G25" s="41"/>
      <c r="H25" s="40"/>
      <c r="I25" s="41"/>
      <c r="J25" s="40">
        <v>3147607</v>
      </c>
      <c r="K25" s="40"/>
      <c r="L25" s="40"/>
      <c r="M25" s="42"/>
      <c r="N25" s="43"/>
    </row>
    <row r="26" spans="1:17" ht="20.25" customHeight="1" x14ac:dyDescent="0.25">
      <c r="A26" s="36">
        <f>IF(B26="","",COUNTA($B$20:B26))</f>
        <v>7</v>
      </c>
      <c r="B26" s="37" t="s">
        <v>39</v>
      </c>
      <c r="C26" s="249" t="s">
        <v>40</v>
      </c>
      <c r="D26" s="250" t="s">
        <v>34</v>
      </c>
      <c r="E26" s="40">
        <f t="shared" si="2"/>
        <v>55717156</v>
      </c>
      <c r="F26" s="40"/>
      <c r="G26" s="41"/>
      <c r="H26" s="40"/>
      <c r="I26" s="41"/>
      <c r="J26" s="40">
        <v>55717156</v>
      </c>
      <c r="K26" s="40"/>
      <c r="L26" s="40"/>
      <c r="M26" s="42"/>
      <c r="N26" s="43"/>
    </row>
    <row r="27" spans="1:17" ht="20.25" customHeight="1" x14ac:dyDescent="0.25">
      <c r="A27" s="36">
        <f>IF(B27="","",COUNTA($B$20:B27))</f>
        <v>8</v>
      </c>
      <c r="B27" s="37" t="s">
        <v>451</v>
      </c>
      <c r="C27" s="249" t="s">
        <v>452</v>
      </c>
      <c r="D27" s="250" t="s">
        <v>34</v>
      </c>
      <c r="E27" s="40">
        <f t="shared" si="2"/>
        <v>20063820</v>
      </c>
      <c r="F27" s="40"/>
      <c r="G27" s="41"/>
      <c r="H27" s="40"/>
      <c r="I27" s="41"/>
      <c r="J27" s="40">
        <v>20063820</v>
      </c>
      <c r="K27" s="40"/>
      <c r="L27" s="40"/>
      <c r="M27" s="42"/>
      <c r="N27" s="43"/>
    </row>
    <row r="28" spans="1:17" ht="20.25" customHeight="1" x14ac:dyDescent="0.25">
      <c r="A28" s="36">
        <f>IF(B28="","",COUNTA($B$20:B28))</f>
        <v>9</v>
      </c>
      <c r="B28" s="37" t="s">
        <v>453</v>
      </c>
      <c r="C28" s="249" t="s">
        <v>454</v>
      </c>
      <c r="D28" s="250" t="s">
        <v>34</v>
      </c>
      <c r="E28" s="40">
        <f t="shared" si="2"/>
        <v>12893539</v>
      </c>
      <c r="F28" s="40"/>
      <c r="G28" s="41"/>
      <c r="H28" s="40"/>
      <c r="I28" s="41"/>
      <c r="J28" s="40">
        <v>12893539</v>
      </c>
      <c r="K28" s="40"/>
      <c r="L28" s="40"/>
      <c r="M28" s="42"/>
      <c r="N28" s="43"/>
    </row>
    <row r="29" spans="1:17" ht="20.25" customHeight="1" x14ac:dyDescent="0.25">
      <c r="A29" s="36">
        <f>IF(B29="","",COUNTA($B$20:B29))</f>
        <v>10</v>
      </c>
      <c r="B29" s="37" t="s">
        <v>35</v>
      </c>
      <c r="C29" s="249" t="s">
        <v>36</v>
      </c>
      <c r="D29" s="250" t="s">
        <v>34</v>
      </c>
      <c r="E29" s="40">
        <f t="shared" si="2"/>
        <v>64810400</v>
      </c>
      <c r="F29" s="40"/>
      <c r="G29" s="41"/>
      <c r="H29" s="40"/>
      <c r="I29" s="41"/>
      <c r="J29" s="40">
        <v>64810400</v>
      </c>
      <c r="K29" s="40"/>
      <c r="L29" s="40"/>
      <c r="M29" s="42"/>
      <c r="N29" s="43"/>
    </row>
    <row r="30" spans="1:17" ht="20.25" customHeight="1" x14ac:dyDescent="0.25">
      <c r="A30" s="36">
        <f>IF(B30="","",COUNTA($B$20:B30))</f>
        <v>11</v>
      </c>
      <c r="B30" s="37" t="s">
        <v>41</v>
      </c>
      <c r="C30" s="249" t="s">
        <v>42</v>
      </c>
      <c r="D30" s="250" t="s">
        <v>34</v>
      </c>
      <c r="E30" s="40">
        <f t="shared" si="2"/>
        <v>55871037</v>
      </c>
      <c r="F30" s="40"/>
      <c r="G30" s="41"/>
      <c r="H30" s="40"/>
      <c r="I30" s="41"/>
      <c r="J30" s="40">
        <v>55871037</v>
      </c>
      <c r="K30" s="40"/>
      <c r="L30" s="40"/>
      <c r="M30" s="42"/>
      <c r="N30" s="43"/>
    </row>
    <row r="31" spans="1:17" ht="20.25" customHeight="1" x14ac:dyDescent="0.25">
      <c r="A31" s="36">
        <f>IF(B31="","",COUNTA($B$20:B31))</f>
        <v>12</v>
      </c>
      <c r="B31" s="37" t="s">
        <v>37</v>
      </c>
      <c r="C31" s="249" t="s">
        <v>38</v>
      </c>
      <c r="D31" s="250" t="s">
        <v>34</v>
      </c>
      <c r="E31" s="40">
        <f t="shared" si="2"/>
        <v>36452604</v>
      </c>
      <c r="F31" s="40"/>
      <c r="G31" s="41"/>
      <c r="H31" s="40"/>
      <c r="I31" s="41"/>
      <c r="J31" s="40">
        <v>36452604</v>
      </c>
      <c r="K31" s="40"/>
      <c r="L31" s="40"/>
      <c r="M31" s="42"/>
      <c r="N31" s="43"/>
    </row>
    <row r="32" spans="1:17" ht="20.25" customHeight="1" x14ac:dyDescent="0.25">
      <c r="A32" s="36">
        <f>IF(B32="","",COUNTA($B$20:B32))</f>
        <v>13</v>
      </c>
      <c r="B32" s="37" t="s">
        <v>32</v>
      </c>
      <c r="C32" s="249" t="s">
        <v>33</v>
      </c>
      <c r="D32" s="250" t="s">
        <v>34</v>
      </c>
      <c r="E32" s="40">
        <f t="shared" si="2"/>
        <v>52654871</v>
      </c>
      <c r="F32" s="40"/>
      <c r="G32" s="41"/>
      <c r="H32" s="40"/>
      <c r="I32" s="41"/>
      <c r="J32" s="40">
        <v>52654871</v>
      </c>
      <c r="K32" s="40"/>
      <c r="L32" s="40"/>
      <c r="M32" s="42"/>
      <c r="N32" s="43"/>
    </row>
    <row r="33" spans="1:18" ht="20.25" customHeight="1" x14ac:dyDescent="0.25">
      <c r="A33" s="36">
        <f>IF(B33="","",COUNTA($B$20:B33))</f>
        <v>14</v>
      </c>
      <c r="B33" s="37" t="s">
        <v>455</v>
      </c>
      <c r="C33" s="249" t="s">
        <v>456</v>
      </c>
      <c r="D33" s="250" t="s">
        <v>34</v>
      </c>
      <c r="E33" s="40">
        <f t="shared" si="2"/>
        <v>4227678</v>
      </c>
      <c r="F33" s="40"/>
      <c r="G33" s="41"/>
      <c r="H33" s="40"/>
      <c r="I33" s="41"/>
      <c r="J33" s="40">
        <v>4227678</v>
      </c>
      <c r="K33" s="40"/>
      <c r="L33" s="40"/>
      <c r="M33" s="42"/>
      <c r="N33" s="43"/>
    </row>
    <row r="34" spans="1:18" ht="20.25" customHeight="1" x14ac:dyDescent="0.25">
      <c r="A34" s="36">
        <f>IF(B34="","",COUNTA($B$20:B34))</f>
        <v>15</v>
      </c>
      <c r="B34" s="37" t="s">
        <v>431</v>
      </c>
      <c r="C34" s="249" t="s">
        <v>432</v>
      </c>
      <c r="D34" s="250" t="s">
        <v>34</v>
      </c>
      <c r="E34" s="40">
        <f t="shared" si="2"/>
        <v>33669607</v>
      </c>
      <c r="F34" s="40"/>
      <c r="G34" s="41"/>
      <c r="H34" s="40"/>
      <c r="I34" s="41"/>
      <c r="J34" s="40">
        <v>33669607</v>
      </c>
      <c r="K34" s="40"/>
      <c r="L34" s="40"/>
      <c r="M34" s="42"/>
      <c r="N34" s="43"/>
    </row>
    <row r="35" spans="1:18" ht="20.25" customHeight="1" x14ac:dyDescent="0.25">
      <c r="A35" s="36">
        <f>IF(B35="","",COUNTA($B$20:B35))</f>
        <v>16</v>
      </c>
      <c r="B35" s="37" t="s">
        <v>415</v>
      </c>
      <c r="C35" s="249" t="s">
        <v>416</v>
      </c>
      <c r="D35" s="250" t="s">
        <v>34</v>
      </c>
      <c r="E35" s="40">
        <f t="shared" si="2"/>
        <v>3309462</v>
      </c>
      <c r="F35" s="40"/>
      <c r="G35" s="41"/>
      <c r="H35" s="40"/>
      <c r="I35" s="41"/>
      <c r="J35" s="40">
        <v>3309462</v>
      </c>
      <c r="K35" s="40"/>
      <c r="L35" s="40"/>
      <c r="M35" s="42"/>
      <c r="N35" s="43"/>
    </row>
    <row r="36" spans="1:18" ht="20.25" customHeight="1" x14ac:dyDescent="0.25">
      <c r="A36" s="36">
        <f>IF(B36="","",COUNTA($B$20:B36))</f>
        <v>17</v>
      </c>
      <c r="B36" s="37" t="s">
        <v>199</v>
      </c>
      <c r="C36" s="249" t="s">
        <v>414</v>
      </c>
      <c r="D36" s="250" t="s">
        <v>34</v>
      </c>
      <c r="E36" s="40">
        <f t="shared" si="2"/>
        <v>9607234</v>
      </c>
      <c r="F36" s="40"/>
      <c r="G36" s="41"/>
      <c r="H36" s="40"/>
      <c r="I36" s="41"/>
      <c r="J36" s="40">
        <v>9607234</v>
      </c>
      <c r="K36" s="40"/>
      <c r="L36" s="40"/>
      <c r="M36" s="42"/>
      <c r="N36" s="43"/>
    </row>
    <row r="37" spans="1:18" ht="20.25" customHeight="1" x14ac:dyDescent="0.25">
      <c r="A37" s="36">
        <f>IF(B37="","",COUNTA($B$20:B37))</f>
        <v>18</v>
      </c>
      <c r="B37" s="37" t="s">
        <v>433</v>
      </c>
      <c r="C37" s="249" t="s">
        <v>434</v>
      </c>
      <c r="D37" s="250" t="s">
        <v>34</v>
      </c>
      <c r="E37" s="40">
        <f t="shared" si="2"/>
        <v>1827100</v>
      </c>
      <c r="F37" s="40"/>
      <c r="G37" s="41"/>
      <c r="H37" s="40"/>
      <c r="I37" s="41"/>
      <c r="J37" s="40">
        <v>1827100</v>
      </c>
      <c r="K37" s="40"/>
      <c r="L37" s="40"/>
      <c r="M37" s="42"/>
      <c r="N37" s="43"/>
    </row>
    <row r="38" spans="1:18" ht="20.25" customHeight="1" x14ac:dyDescent="0.25">
      <c r="A38" s="36">
        <f>IF(B38="","",COUNTA($B$20:B38))</f>
        <v>19</v>
      </c>
      <c r="B38" s="37" t="s">
        <v>406</v>
      </c>
      <c r="C38" s="249" t="s">
        <v>407</v>
      </c>
      <c r="D38" s="250" t="s">
        <v>34</v>
      </c>
      <c r="E38" s="40">
        <f t="shared" si="2"/>
        <v>11513572</v>
      </c>
      <c r="F38" s="40"/>
      <c r="G38" s="41"/>
      <c r="H38" s="40"/>
      <c r="I38" s="41"/>
      <c r="J38" s="40">
        <v>11513572</v>
      </c>
      <c r="K38" s="40"/>
      <c r="L38" s="40"/>
      <c r="M38" s="42"/>
      <c r="N38" s="43"/>
    </row>
    <row r="39" spans="1:18" ht="20.25" customHeight="1" x14ac:dyDescent="0.25">
      <c r="A39" s="36">
        <f>IF(B39="","",COUNTA($B$20:B39))</f>
        <v>20</v>
      </c>
      <c r="B39" s="37" t="s">
        <v>417</v>
      </c>
      <c r="C39" s="249" t="s">
        <v>418</v>
      </c>
      <c r="D39" s="250" t="s">
        <v>34</v>
      </c>
      <c r="E39" s="40">
        <f t="shared" si="2"/>
        <v>20583254</v>
      </c>
      <c r="F39" s="40"/>
      <c r="G39" s="41"/>
      <c r="H39" s="40"/>
      <c r="I39" s="41"/>
      <c r="J39" s="40">
        <v>20583254</v>
      </c>
      <c r="K39" s="40"/>
      <c r="L39" s="40"/>
      <c r="M39" s="42"/>
      <c r="N39" s="43"/>
    </row>
    <row r="40" spans="1:18" s="5" customFormat="1" ht="20.25" customHeight="1" x14ac:dyDescent="0.25">
      <c r="A40" s="36">
        <f>IF(B40="","",COUNTA($B$20:B40))</f>
        <v>21</v>
      </c>
      <c r="B40" s="37" t="s">
        <v>410</v>
      </c>
      <c r="C40" s="249" t="s">
        <v>411</v>
      </c>
      <c r="D40" s="250" t="s">
        <v>34</v>
      </c>
      <c r="E40" s="40">
        <f t="shared" si="2"/>
        <v>18489407</v>
      </c>
      <c r="F40" s="40"/>
      <c r="G40" s="41"/>
      <c r="H40" s="40"/>
      <c r="I40" s="41"/>
      <c r="J40" s="40">
        <v>18489407</v>
      </c>
      <c r="K40" s="40"/>
      <c r="L40" s="40"/>
      <c r="M40" s="42"/>
      <c r="N40" s="43"/>
      <c r="R40" s="6"/>
    </row>
    <row r="41" spans="1:18" s="5" customFormat="1" ht="20.25" customHeight="1" x14ac:dyDescent="0.25">
      <c r="A41" s="36">
        <f>IF(B41="","",COUNTA($B$20:B41))</f>
        <v>22</v>
      </c>
      <c r="B41" s="37" t="s">
        <v>458</v>
      </c>
      <c r="C41" s="249" t="s">
        <v>459</v>
      </c>
      <c r="D41" s="250" t="s">
        <v>34</v>
      </c>
      <c r="E41" s="40">
        <f t="shared" ref="E41:E54" si="3">SUM(F41:L41)</f>
        <v>82407600</v>
      </c>
      <c r="F41" s="40"/>
      <c r="G41" s="41"/>
      <c r="H41" s="40"/>
      <c r="I41" s="41"/>
      <c r="J41" s="251">
        <v>82407600</v>
      </c>
      <c r="K41" s="40"/>
      <c r="L41" s="40"/>
      <c r="M41" s="42"/>
      <c r="N41" s="43"/>
      <c r="R41" s="6"/>
    </row>
    <row r="42" spans="1:18" s="5" customFormat="1" ht="20.25" customHeight="1" x14ac:dyDescent="0.25">
      <c r="A42" s="36">
        <f>IF(B42="","",COUNTA($B$20:B42))</f>
        <v>23</v>
      </c>
      <c r="B42" s="37" t="s">
        <v>460</v>
      </c>
      <c r="C42" s="249" t="s">
        <v>461</v>
      </c>
      <c r="D42" s="250" t="s">
        <v>34</v>
      </c>
      <c r="E42" s="40">
        <f t="shared" si="3"/>
        <v>22406322</v>
      </c>
      <c r="F42" s="40"/>
      <c r="G42" s="41"/>
      <c r="H42" s="40"/>
      <c r="I42" s="41"/>
      <c r="J42" s="251">
        <v>22406322</v>
      </c>
      <c r="K42" s="40"/>
      <c r="L42" s="40"/>
      <c r="M42" s="42"/>
      <c r="N42" s="43"/>
      <c r="R42" s="6"/>
    </row>
    <row r="43" spans="1:18" s="5" customFormat="1" ht="20.25" customHeight="1" x14ac:dyDescent="0.25">
      <c r="A43" s="36">
        <f>IF(B43="","",COUNTA($B$20:B43))</f>
        <v>24</v>
      </c>
      <c r="B43" s="37" t="s">
        <v>96</v>
      </c>
      <c r="C43" s="249" t="s">
        <v>97</v>
      </c>
      <c r="D43" s="250" t="s">
        <v>34</v>
      </c>
      <c r="E43" s="40">
        <f t="shared" si="3"/>
        <v>67824800</v>
      </c>
      <c r="F43" s="40"/>
      <c r="G43" s="41"/>
      <c r="H43" s="40"/>
      <c r="I43" s="41"/>
      <c r="J43" s="251">
        <v>67824800</v>
      </c>
      <c r="K43" s="40"/>
      <c r="L43" s="40"/>
      <c r="M43" s="42"/>
      <c r="N43" s="43"/>
      <c r="R43" s="6"/>
    </row>
    <row r="44" spans="1:18" s="5" customFormat="1" ht="20.25" customHeight="1" x14ac:dyDescent="0.25">
      <c r="A44" s="36">
        <f>IF(B44="","",COUNTA($B$20:B44))</f>
        <v>25</v>
      </c>
      <c r="B44" s="37" t="s">
        <v>462</v>
      </c>
      <c r="C44" s="249" t="s">
        <v>463</v>
      </c>
      <c r="D44" s="250" t="s">
        <v>34</v>
      </c>
      <c r="E44" s="40">
        <f t="shared" si="3"/>
        <v>86634834</v>
      </c>
      <c r="F44" s="40"/>
      <c r="G44" s="41"/>
      <c r="H44" s="40"/>
      <c r="I44" s="41"/>
      <c r="J44" s="251">
        <v>86634834</v>
      </c>
      <c r="K44" s="40"/>
      <c r="L44" s="40"/>
      <c r="M44" s="42"/>
      <c r="N44" s="43"/>
      <c r="R44" s="6"/>
    </row>
    <row r="45" spans="1:18" s="5" customFormat="1" ht="20.25" customHeight="1" x14ac:dyDescent="0.25">
      <c r="A45" s="36">
        <f>IF(B45="","",COUNTA($B$20:B45))</f>
        <v>26</v>
      </c>
      <c r="B45" s="37" t="s">
        <v>464</v>
      </c>
      <c r="C45" s="249" t="s">
        <v>465</v>
      </c>
      <c r="D45" s="250" t="s">
        <v>34</v>
      </c>
      <c r="E45" s="40">
        <f t="shared" si="3"/>
        <v>29973800</v>
      </c>
      <c r="F45" s="40"/>
      <c r="G45" s="41"/>
      <c r="H45" s="40"/>
      <c r="I45" s="41"/>
      <c r="J45" s="251">
        <v>29973800</v>
      </c>
      <c r="K45" s="40"/>
      <c r="L45" s="40"/>
      <c r="M45" s="42"/>
      <c r="N45" s="43"/>
      <c r="R45" s="6"/>
    </row>
    <row r="46" spans="1:18" s="5" customFormat="1" ht="20.25" customHeight="1" x14ac:dyDescent="0.25">
      <c r="A46" s="36">
        <f>IF(B46="","",COUNTA($B$20:B46))</f>
        <v>27</v>
      </c>
      <c r="B46" s="37" t="s">
        <v>466</v>
      </c>
      <c r="C46" s="249" t="s">
        <v>467</v>
      </c>
      <c r="D46" s="250" t="s">
        <v>34</v>
      </c>
      <c r="E46" s="40">
        <f t="shared" si="3"/>
        <v>32177800</v>
      </c>
      <c r="F46" s="40"/>
      <c r="G46" s="41"/>
      <c r="H46" s="40"/>
      <c r="I46" s="41"/>
      <c r="J46" s="251">
        <v>32177800</v>
      </c>
      <c r="K46" s="40"/>
      <c r="L46" s="40"/>
      <c r="M46" s="42"/>
      <c r="N46" s="43"/>
      <c r="R46" s="6"/>
    </row>
    <row r="47" spans="1:18" s="5" customFormat="1" ht="20.25" customHeight="1" x14ac:dyDescent="0.25">
      <c r="A47" s="36">
        <f>IF(B47="","",COUNTA($B$20:B47))</f>
        <v>28</v>
      </c>
      <c r="B47" s="37" t="s">
        <v>468</v>
      </c>
      <c r="C47" s="249" t="s">
        <v>469</v>
      </c>
      <c r="D47" s="250" t="s">
        <v>34</v>
      </c>
      <c r="E47" s="40">
        <f t="shared" si="3"/>
        <v>67464000</v>
      </c>
      <c r="F47" s="40"/>
      <c r="G47" s="41"/>
      <c r="H47" s="40"/>
      <c r="I47" s="41"/>
      <c r="J47" s="251">
        <v>67464000</v>
      </c>
      <c r="K47" s="40"/>
      <c r="L47" s="40"/>
      <c r="M47" s="42"/>
      <c r="N47" s="43"/>
      <c r="R47" s="6"/>
    </row>
    <row r="48" spans="1:18" s="5" customFormat="1" ht="20.25" customHeight="1" x14ac:dyDescent="0.25">
      <c r="A48" s="36">
        <f>IF(B48="","",COUNTA($B$20:B48))</f>
        <v>29</v>
      </c>
      <c r="B48" s="37" t="s">
        <v>470</v>
      </c>
      <c r="C48" s="249" t="s">
        <v>471</v>
      </c>
      <c r="D48" s="250" t="s">
        <v>34</v>
      </c>
      <c r="E48" s="40">
        <f t="shared" si="3"/>
        <v>18662031</v>
      </c>
      <c r="F48" s="40"/>
      <c r="G48" s="41"/>
      <c r="H48" s="40"/>
      <c r="I48" s="41"/>
      <c r="J48" s="251">
        <v>18662031</v>
      </c>
      <c r="K48" s="40"/>
      <c r="L48" s="40"/>
      <c r="M48" s="42"/>
      <c r="N48" s="43"/>
      <c r="R48" s="6"/>
    </row>
    <row r="49" spans="1:18" s="5" customFormat="1" ht="20.25" customHeight="1" x14ac:dyDescent="0.25">
      <c r="A49" s="36">
        <f>IF(B49="","",COUNTA($B$20:B49))</f>
        <v>30</v>
      </c>
      <c r="B49" s="37" t="s">
        <v>94</v>
      </c>
      <c r="C49" s="249" t="s">
        <v>95</v>
      </c>
      <c r="D49" s="250" t="s">
        <v>34</v>
      </c>
      <c r="E49" s="40">
        <f t="shared" si="3"/>
        <v>34172305</v>
      </c>
      <c r="F49" s="40"/>
      <c r="G49" s="41"/>
      <c r="H49" s="40"/>
      <c r="I49" s="41"/>
      <c r="J49" s="251">
        <v>34172305</v>
      </c>
      <c r="K49" s="40"/>
      <c r="L49" s="40"/>
      <c r="M49" s="42"/>
      <c r="N49" s="43"/>
      <c r="R49" s="6"/>
    </row>
    <row r="50" spans="1:18" s="5" customFormat="1" ht="20.25" customHeight="1" x14ac:dyDescent="0.25">
      <c r="A50" s="36">
        <f>IF(B50="","",COUNTA($B$20:B50))</f>
        <v>31</v>
      </c>
      <c r="B50" s="37" t="s">
        <v>472</v>
      </c>
      <c r="C50" s="249" t="s">
        <v>473</v>
      </c>
      <c r="D50" s="250" t="s">
        <v>34</v>
      </c>
      <c r="E50" s="40">
        <f t="shared" si="3"/>
        <v>36775887</v>
      </c>
      <c r="F50" s="40"/>
      <c r="G50" s="41"/>
      <c r="H50" s="40"/>
      <c r="I50" s="41"/>
      <c r="J50" s="251">
        <v>36775887</v>
      </c>
      <c r="K50" s="40"/>
      <c r="L50" s="40"/>
      <c r="M50" s="42"/>
      <c r="N50" s="43"/>
      <c r="R50" s="6"/>
    </row>
    <row r="51" spans="1:18" s="5" customFormat="1" ht="20.25" customHeight="1" x14ac:dyDescent="0.25">
      <c r="A51" s="36">
        <f>IF(B51="","",COUNTA($B$20:B51))</f>
        <v>32</v>
      </c>
      <c r="B51" s="37" t="s">
        <v>73</v>
      </c>
      <c r="C51" s="249" t="s">
        <v>74</v>
      </c>
      <c r="D51" s="250" t="s">
        <v>34</v>
      </c>
      <c r="E51" s="40">
        <f t="shared" si="3"/>
        <v>53394000</v>
      </c>
      <c r="F51" s="40"/>
      <c r="G51" s="41"/>
      <c r="H51" s="40"/>
      <c r="I51" s="41"/>
      <c r="J51" s="251">
        <v>53394000</v>
      </c>
      <c r="K51" s="40"/>
      <c r="L51" s="40"/>
      <c r="M51" s="42"/>
      <c r="N51" s="43"/>
      <c r="R51" s="6"/>
    </row>
    <row r="52" spans="1:18" s="5" customFormat="1" ht="20.25" customHeight="1" x14ac:dyDescent="0.25">
      <c r="A52" s="36">
        <f>IF(B52="","",COUNTA($B$20:B52))</f>
        <v>33</v>
      </c>
      <c r="B52" s="37" t="s">
        <v>474</v>
      </c>
      <c r="C52" s="249" t="s">
        <v>475</v>
      </c>
      <c r="D52" s="250" t="s">
        <v>34</v>
      </c>
      <c r="E52" s="40">
        <f t="shared" si="3"/>
        <v>39821800</v>
      </c>
      <c r="F52" s="40"/>
      <c r="G52" s="41"/>
      <c r="H52" s="40"/>
      <c r="I52" s="41"/>
      <c r="J52" s="251">
        <v>39821800</v>
      </c>
      <c r="K52" s="40"/>
      <c r="L52" s="40"/>
      <c r="M52" s="42"/>
      <c r="N52" s="43"/>
      <c r="R52" s="6"/>
    </row>
    <row r="53" spans="1:18" s="5" customFormat="1" ht="20.25" customHeight="1" x14ac:dyDescent="0.25">
      <c r="A53" s="36">
        <f>IF(B53="","",COUNTA($B$20:B53))</f>
        <v>34</v>
      </c>
      <c r="B53" s="37" t="s">
        <v>476</v>
      </c>
      <c r="C53" s="249" t="s">
        <v>477</v>
      </c>
      <c r="D53" s="250" t="s">
        <v>34</v>
      </c>
      <c r="E53" s="40">
        <f t="shared" si="3"/>
        <v>82407600</v>
      </c>
      <c r="F53" s="40"/>
      <c r="G53" s="41"/>
      <c r="H53" s="40"/>
      <c r="I53" s="41"/>
      <c r="J53" s="251">
        <v>82407600</v>
      </c>
      <c r="K53" s="40"/>
      <c r="L53" s="40"/>
      <c r="M53" s="42"/>
      <c r="N53" s="43"/>
      <c r="R53" s="6"/>
    </row>
    <row r="54" spans="1:18" s="5" customFormat="1" ht="20.25" customHeight="1" x14ac:dyDescent="0.25">
      <c r="A54" s="36">
        <f>IF(B54="","",COUNTA($B$20:B54))</f>
        <v>35</v>
      </c>
      <c r="B54" s="37" t="s">
        <v>478</v>
      </c>
      <c r="C54" s="249" t="s">
        <v>479</v>
      </c>
      <c r="D54" s="250" t="s">
        <v>34</v>
      </c>
      <c r="E54" s="40">
        <f t="shared" si="3"/>
        <v>82174000</v>
      </c>
      <c r="F54" s="40"/>
      <c r="G54" s="41"/>
      <c r="H54" s="40"/>
      <c r="I54" s="41"/>
      <c r="J54" s="251">
        <v>82174000</v>
      </c>
      <c r="K54" s="40"/>
      <c r="L54" s="40"/>
      <c r="M54" s="42"/>
      <c r="N54" s="43"/>
      <c r="R54" s="6"/>
    </row>
    <row r="55" spans="1:18" ht="28.5" customHeight="1" x14ac:dyDescent="0.25">
      <c r="A55" s="229" t="s">
        <v>43</v>
      </c>
      <c r="B55" s="268" t="s">
        <v>44</v>
      </c>
      <c r="C55" s="269"/>
      <c r="D55" s="270"/>
      <c r="E55" s="44"/>
      <c r="F55" s="44"/>
      <c r="G55" s="44"/>
      <c r="H55" s="44"/>
      <c r="I55" s="44"/>
      <c r="J55" s="44"/>
      <c r="K55" s="44"/>
      <c r="L55" s="44"/>
      <c r="M55" s="44"/>
      <c r="N55" s="43" t="e">
        <f>+COUNTIF('[1]03'!B283:$B$345,'3716-345'!B55)</f>
        <v>#VALUE!</v>
      </c>
      <c r="O55" s="5" t="e">
        <f>+SUMIF('[2]C8 (BS)'!$C:$C,B55,'[2]C8 (BS)'!$E:$E)</f>
        <v>#VALUE!</v>
      </c>
      <c r="P55" s="5" t="e">
        <f>+SUMIF([2]C9!$C:$C,B55,[2]C9!$E:$E)</f>
        <v>#VALUE!</v>
      </c>
      <c r="Q55" s="5" t="e">
        <f>+SUMIF([2]TD9!$B:$B,B55,[2]TD9!$E:$E)</f>
        <v>#VALUE!</v>
      </c>
    </row>
    <row r="56" spans="1:18" ht="28.5" customHeight="1" x14ac:dyDescent="0.25">
      <c r="A56" s="229" t="s">
        <v>45</v>
      </c>
      <c r="B56" s="268" t="s">
        <v>46</v>
      </c>
      <c r="C56" s="269"/>
      <c r="D56" s="270"/>
      <c r="E56" s="45"/>
      <c r="F56" s="45"/>
      <c r="G56" s="45"/>
      <c r="H56" s="45"/>
      <c r="I56" s="45"/>
      <c r="J56" s="45"/>
      <c r="K56" s="44"/>
      <c r="L56" s="44"/>
      <c r="M56" s="44"/>
      <c r="N56" s="43" t="e">
        <f>+COUNTIF('[1]03'!B294:$B$345,'3716-345'!B56)</f>
        <v>#VALUE!</v>
      </c>
      <c r="O56" s="5" t="e">
        <f>+SUMIF('[2]C8 (BS)'!$C:$C,B56,'[2]C8 (BS)'!$E:$E)</f>
        <v>#VALUE!</v>
      </c>
      <c r="P56" s="5" t="e">
        <f>+SUMIF([2]C9!$C:$C,B56,[2]C9!$E:$E)</f>
        <v>#VALUE!</v>
      </c>
      <c r="Q56" s="5" t="e">
        <f>+SUMIF([2]TD9!$B:$B,B56,[2]TD9!$E:$E)</f>
        <v>#VALUE!</v>
      </c>
    </row>
    <row r="57" spans="1:18" s="5" customFormat="1" ht="18.75" customHeight="1" x14ac:dyDescent="0.25">
      <c r="A57" s="36"/>
      <c r="B57" s="33" t="s">
        <v>47</v>
      </c>
      <c r="C57" s="36"/>
      <c r="D57" s="36"/>
      <c r="E57" s="46">
        <f>+E56+E55+E19</f>
        <v>1311641722</v>
      </c>
      <c r="F57" s="46"/>
      <c r="G57" s="46"/>
      <c r="H57" s="46"/>
      <c r="I57" s="46"/>
      <c r="J57" s="46">
        <f t="shared" ref="J57" si="4">+J56+J55+J19</f>
        <v>1311641722</v>
      </c>
      <c r="K57" s="46"/>
      <c r="L57" s="46"/>
      <c r="M57" s="46"/>
      <c r="N57" s="47"/>
      <c r="O57" s="48" t="e">
        <f>+SUM(O20:O56)</f>
        <v>#VALUE!</v>
      </c>
      <c r="P57" s="48" t="e">
        <f>+SUM(P20:P56)</f>
        <v>#VALUE!</v>
      </c>
      <c r="Q57" s="48" t="e">
        <f>+SUM(Q20:Q56)</f>
        <v>#VALUE!</v>
      </c>
      <c r="R57" s="49" t="e">
        <f>+O57+P57+Q57</f>
        <v>#VALUE!</v>
      </c>
    </row>
    <row r="58" spans="1:18" s="5" customFormat="1" ht="20.25" customHeight="1" x14ac:dyDescent="0.25">
      <c r="A58" s="282" t="str">
        <f>"Số tiền bằng chữ: "&amp;SUBSTITUTE([3]!VND(E57),",","")&amp;" đồng."</f>
        <v>Số tiền bằng chữ: Một tỷ ba trăm mười một triệu sáu trăm bốn mươi mốt ngàn bảy trăm hai mươi hai đồng.</v>
      </c>
      <c r="B58" s="282"/>
      <c r="C58" s="282"/>
      <c r="D58" s="282"/>
      <c r="E58" s="282"/>
      <c r="F58" s="282"/>
      <c r="G58" s="282"/>
      <c r="H58" s="282"/>
      <c r="I58" s="282"/>
      <c r="J58" s="282"/>
      <c r="K58" s="282"/>
      <c r="L58" s="282"/>
      <c r="M58" s="282"/>
      <c r="N58" s="233"/>
      <c r="O58" s="5">
        <f>+'[2]C8 (BS)'!$E$171</f>
        <v>83000000</v>
      </c>
      <c r="P58" s="5">
        <f>+[2]C9!$E$333</f>
        <v>340125000</v>
      </c>
      <c r="Q58" s="5">
        <f>+[2]TD9!$E$331</f>
        <v>2174976955</v>
      </c>
    </row>
    <row r="59" spans="1:18" s="5" customFormat="1" ht="20.25" customHeight="1" x14ac:dyDescent="0.25">
      <c r="A59" s="283" t="s">
        <v>48</v>
      </c>
      <c r="B59" s="283"/>
      <c r="C59" s="283"/>
      <c r="D59" s="283"/>
      <c r="E59" s="283"/>
      <c r="F59" s="283"/>
      <c r="G59" s="283"/>
      <c r="H59" s="283"/>
      <c r="I59" s="283"/>
      <c r="J59" s="283"/>
      <c r="K59" s="283"/>
      <c r="L59" s="283"/>
      <c r="M59" s="283"/>
      <c r="N59" s="228"/>
      <c r="O59" s="5" t="e">
        <f>+O57-O58</f>
        <v>#VALUE!</v>
      </c>
      <c r="P59" s="5" t="e">
        <f>+P57-P58</f>
        <v>#VALUE!</v>
      </c>
      <c r="Q59" s="5" t="e">
        <f>+Q57-Q58</f>
        <v>#VALUE!</v>
      </c>
    </row>
    <row r="60" spans="1:18" s="5" customFormat="1" ht="18.75" customHeight="1" x14ac:dyDescent="0.25">
      <c r="A60" s="275" t="s">
        <v>482</v>
      </c>
      <c r="B60" s="275"/>
      <c r="C60" s="275"/>
      <c r="D60" s="275"/>
      <c r="E60" s="275"/>
      <c r="F60" s="275"/>
      <c r="G60" s="275"/>
      <c r="H60" s="275"/>
      <c r="I60" s="275"/>
      <c r="J60" s="275"/>
      <c r="K60" s="275"/>
      <c r="L60" s="275"/>
      <c r="M60" s="275"/>
      <c r="N60" s="230"/>
      <c r="O60" s="5">
        <f>+E57-'[1]08'!E18</f>
        <v>74545081</v>
      </c>
    </row>
    <row r="61" spans="1:18" s="5" customFormat="1" x14ac:dyDescent="0.25">
      <c r="A61" s="52"/>
      <c r="B61" s="6"/>
      <c r="C61" s="6"/>
      <c r="D61" s="6"/>
      <c r="E61" s="6"/>
      <c r="F61" s="6"/>
      <c r="G61" s="53"/>
      <c r="H61" s="53"/>
      <c r="I61" s="235"/>
      <c r="J61" s="168" t="s">
        <v>483</v>
      </c>
      <c r="K61" s="53"/>
      <c r="L61" s="53"/>
      <c r="M61" s="53"/>
      <c r="N61" s="53"/>
      <c r="O61" s="55"/>
      <c r="P61" s="55"/>
    </row>
    <row r="62" spans="1:18" s="5" customFormat="1" ht="15.75" customHeight="1" x14ac:dyDescent="0.25">
      <c r="A62" s="267" t="s">
        <v>49</v>
      </c>
      <c r="B62" s="267"/>
      <c r="C62" s="267"/>
      <c r="D62" s="3"/>
      <c r="E62" s="224" t="s">
        <v>50</v>
      </c>
      <c r="F62" s="3"/>
      <c r="G62" s="3"/>
      <c r="H62" s="224"/>
      <c r="I62" s="231"/>
      <c r="J62" s="224" t="s">
        <v>88</v>
      </c>
      <c r="K62" s="15"/>
      <c r="L62" s="15"/>
      <c r="M62" s="15"/>
      <c r="N62" s="15"/>
      <c r="O62" s="56"/>
      <c r="P62" s="56"/>
    </row>
    <row r="63" spans="1:18" s="5" customFormat="1" ht="13.5" customHeight="1" x14ac:dyDescent="0.25">
      <c r="A63" s="2"/>
      <c r="B63" s="6"/>
      <c r="C63" s="6"/>
      <c r="D63" s="6"/>
      <c r="E63" s="170"/>
      <c r="F63" s="6"/>
      <c r="G63" s="6"/>
      <c r="H63" s="6"/>
      <c r="I63" s="6"/>
      <c r="J63" s="224"/>
      <c r="K63" s="6"/>
      <c r="L63" s="6"/>
      <c r="M63" s="6"/>
      <c r="N63" s="6"/>
    </row>
    <row r="64" spans="1:18" s="5" customFormat="1" ht="17.25" customHeight="1" x14ac:dyDescent="0.25">
      <c r="A64" s="6"/>
      <c r="B64" s="6"/>
      <c r="C64" s="6"/>
      <c r="D64" s="6"/>
      <c r="E64" s="170"/>
      <c r="F64" s="6"/>
      <c r="G64" s="6"/>
      <c r="H64" s="6"/>
      <c r="I64" s="6"/>
      <c r="J64" s="224"/>
      <c r="K64" s="6"/>
      <c r="L64" s="6"/>
      <c r="M64" s="6"/>
      <c r="N64" s="6"/>
    </row>
    <row r="65" spans="1:18" x14ac:dyDescent="0.25">
      <c r="E65" s="170"/>
      <c r="J65" s="224"/>
    </row>
    <row r="66" spans="1:18" ht="12" customHeight="1" x14ac:dyDescent="0.25">
      <c r="C66" s="9"/>
      <c r="D66" s="9"/>
      <c r="E66" s="27"/>
      <c r="J66" s="224"/>
    </row>
    <row r="67" spans="1:18" x14ac:dyDescent="0.25">
      <c r="A67" s="265" t="s">
        <v>53</v>
      </c>
      <c r="B67" s="265"/>
      <c r="C67" s="265"/>
      <c r="D67" s="32"/>
      <c r="E67" s="234" t="s">
        <v>54</v>
      </c>
      <c r="F67" s="169"/>
      <c r="G67" s="169"/>
      <c r="H67" s="234"/>
      <c r="I67" s="234"/>
      <c r="J67" s="224" t="s">
        <v>55</v>
      </c>
      <c r="K67" s="32"/>
      <c r="L67" s="32"/>
      <c r="M67" s="32"/>
      <c r="N67" s="32"/>
      <c r="O67" s="58"/>
      <c r="P67" s="58"/>
    </row>
    <row r="68" spans="1:18" ht="4.5" customHeight="1" x14ac:dyDescent="0.25"/>
    <row r="69" spans="1:18" ht="15" customHeight="1" x14ac:dyDescent="0.25">
      <c r="A69" s="265" t="s">
        <v>56</v>
      </c>
      <c r="B69" s="265"/>
      <c r="C69" s="265"/>
      <c r="D69" s="265"/>
      <c r="E69" s="265"/>
      <c r="F69" s="265"/>
      <c r="G69" s="265"/>
      <c r="H69" s="265"/>
      <c r="I69" s="265"/>
      <c r="J69" s="265"/>
      <c r="K69" s="265"/>
      <c r="L69" s="265"/>
      <c r="M69" s="265"/>
      <c r="N69" s="234"/>
      <c r="O69" s="58"/>
      <c r="P69" s="58"/>
    </row>
    <row r="70" spans="1:18" ht="15" customHeight="1" x14ac:dyDescent="0.25">
      <c r="A70" s="234"/>
      <c r="B70" s="234"/>
      <c r="C70" s="234"/>
      <c r="D70" s="234"/>
      <c r="E70" s="234"/>
      <c r="F70" s="234"/>
      <c r="G70" s="234"/>
      <c r="H70" s="234"/>
      <c r="I70" s="234"/>
      <c r="J70" s="235" t="s">
        <v>67</v>
      </c>
      <c r="K70" s="234"/>
      <c r="L70" s="234"/>
      <c r="M70" s="234"/>
      <c r="N70" s="234"/>
      <c r="O70" s="58"/>
      <c r="P70" s="58"/>
    </row>
    <row r="71" spans="1:18" x14ac:dyDescent="0.25">
      <c r="A71" s="267" t="s">
        <v>57</v>
      </c>
      <c r="B71" s="267"/>
      <c r="C71" s="267"/>
      <c r="D71" s="267"/>
      <c r="E71" s="267"/>
      <c r="H71" s="15"/>
      <c r="I71" s="231"/>
      <c r="J71" s="231" t="s">
        <v>78</v>
      </c>
      <c r="K71" s="15"/>
      <c r="L71" s="15"/>
      <c r="M71" s="15"/>
      <c r="N71" s="15"/>
      <c r="O71" s="56"/>
      <c r="P71" s="56"/>
      <c r="R71" s="32"/>
    </row>
    <row r="72" spans="1:18" x14ac:dyDescent="0.25">
      <c r="A72" s="266" t="s">
        <v>59</v>
      </c>
      <c r="B72" s="266"/>
      <c r="C72" s="266"/>
      <c r="D72" s="266"/>
      <c r="E72" s="266"/>
      <c r="I72" s="235"/>
      <c r="J72" s="231" t="s">
        <v>79</v>
      </c>
      <c r="K72" s="53"/>
      <c r="L72" s="53"/>
      <c r="M72" s="53"/>
      <c r="N72" s="53"/>
      <c r="O72" s="55"/>
      <c r="P72" s="55"/>
    </row>
    <row r="73" spans="1:18" ht="15" customHeight="1" x14ac:dyDescent="0.25">
      <c r="A73" s="266"/>
      <c r="B73" s="266"/>
      <c r="C73" s="266"/>
      <c r="D73" s="266"/>
      <c r="E73" s="266"/>
      <c r="I73" s="235"/>
      <c r="J73" s="235" t="s">
        <v>60</v>
      </c>
      <c r="K73" s="53"/>
      <c r="L73" s="53"/>
      <c r="M73" s="53"/>
      <c r="N73" s="53"/>
      <c r="O73" s="55"/>
      <c r="P73" s="55"/>
    </row>
    <row r="74" spans="1:18" x14ac:dyDescent="0.25">
      <c r="I74" s="266"/>
      <c r="J74" s="266"/>
      <c r="K74" s="266"/>
      <c r="L74" s="266"/>
      <c r="M74" s="266"/>
      <c r="N74" s="235"/>
    </row>
    <row r="75" spans="1:18" ht="16.899999999999999" hidden="1" customHeight="1" x14ac:dyDescent="0.25">
      <c r="A75" s="267" t="s">
        <v>57</v>
      </c>
      <c r="B75" s="267"/>
      <c r="C75" s="267"/>
      <c r="D75" s="267"/>
      <c r="E75" s="267"/>
      <c r="I75" s="267"/>
      <c r="J75" s="267"/>
      <c r="K75" s="267"/>
      <c r="L75" s="267"/>
      <c r="M75" s="267"/>
      <c r="N75" s="231"/>
    </row>
    <row r="76" spans="1:18" x14ac:dyDescent="0.25">
      <c r="A76" s="266"/>
      <c r="B76" s="266"/>
      <c r="C76" s="266"/>
      <c r="D76" s="266"/>
      <c r="E76" s="266"/>
      <c r="I76" s="266"/>
      <c r="J76" s="266"/>
      <c r="K76" s="266"/>
      <c r="L76" s="266"/>
      <c r="M76" s="266"/>
      <c r="N76" s="235"/>
    </row>
    <row r="78" spans="1:18" s="59" customForma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5"/>
      <c r="P78" s="5"/>
      <c r="Q78" s="5"/>
    </row>
  </sheetData>
  <autoFilter ref="A17:R57" xr:uid="{00000000-0009-0000-0000-000000000000}"/>
  <mergeCells count="41">
    <mergeCell ref="A76:E76"/>
    <mergeCell ref="I76:M76"/>
    <mergeCell ref="A59:M59"/>
    <mergeCell ref="A60:M60"/>
    <mergeCell ref="A62:C62"/>
    <mergeCell ref="A67:C67"/>
    <mergeCell ref="A69:M69"/>
    <mergeCell ref="A71:E71"/>
    <mergeCell ref="A72:E72"/>
    <mergeCell ref="A73:E73"/>
    <mergeCell ref="I74:M74"/>
    <mergeCell ref="A75:E75"/>
    <mergeCell ref="I75:M75"/>
    <mergeCell ref="A58:M58"/>
    <mergeCell ref="J14:J16"/>
    <mergeCell ref="F14:F16"/>
    <mergeCell ref="G14:G16"/>
    <mergeCell ref="H14:H16"/>
    <mergeCell ref="I14:I16"/>
    <mergeCell ref="K14:K16"/>
    <mergeCell ref="L14:L16"/>
    <mergeCell ref="B18:D18"/>
    <mergeCell ref="B19:D19"/>
    <mergeCell ref="B55:D55"/>
    <mergeCell ref="B56:D56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9:M9"/>
    <mergeCell ref="I1:M1"/>
    <mergeCell ref="I2:M3"/>
    <mergeCell ref="A5:M5"/>
    <mergeCell ref="A6:M6"/>
    <mergeCell ref="A8:M8"/>
  </mergeCells>
  <phoneticPr fontId="35" type="noConversion"/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EC26E-B2E0-4AAD-973E-EE679E769B25}">
  <dimension ref="A1:R52"/>
  <sheetViews>
    <sheetView topLeftCell="A29" zoomScaleNormal="100" workbookViewId="0">
      <selection activeCell="J36" sqref="J36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.7109375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19.8554687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41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47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47"/>
    </row>
    <row r="4" spans="1:17" ht="5.25" customHeight="1" x14ac:dyDescent="0.25">
      <c r="A4" s="238"/>
      <c r="C4" s="11"/>
    </row>
    <row r="5" spans="1:17" ht="18.75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38"/>
    </row>
    <row r="6" spans="1:17" s="14" customFormat="1" x14ac:dyDescent="0.25">
      <c r="A6" s="299" t="s">
        <v>486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48"/>
      <c r="O6" s="13"/>
      <c r="P6" s="13"/>
      <c r="Q6" s="13"/>
    </row>
    <row r="7" spans="1:17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46"/>
    </row>
    <row r="9" spans="1:17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46"/>
    </row>
    <row r="10" spans="1:17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45"/>
    </row>
    <row r="11" spans="1:17" ht="35.25" customHeight="1" x14ac:dyDescent="0.25">
      <c r="A11" s="336" t="s">
        <v>485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244"/>
    </row>
    <row r="12" spans="1:17" x14ac:dyDescent="0.25">
      <c r="M12" s="21" t="s">
        <v>9</v>
      </c>
      <c r="N12" s="22"/>
    </row>
    <row r="13" spans="1:17" ht="16.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241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484</v>
      </c>
      <c r="K14" s="272" t="s">
        <v>23</v>
      </c>
      <c r="L14" s="272" t="s">
        <v>131</v>
      </c>
      <c r="M14" s="273"/>
      <c r="N14" s="241"/>
    </row>
    <row r="15" spans="1:17" ht="123.7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241"/>
    </row>
    <row r="16" spans="1:17" ht="12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241"/>
    </row>
    <row r="17" spans="1:18" ht="24.75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242">
        <v>7</v>
      </c>
      <c r="I17" s="25">
        <v>8</v>
      </c>
      <c r="J17" s="242">
        <v>9</v>
      </c>
      <c r="K17" s="25">
        <v>10</v>
      </c>
      <c r="L17" s="25">
        <v>11</v>
      </c>
      <c r="M17" s="25">
        <v>12</v>
      </c>
      <c r="N17" s="27"/>
    </row>
    <row r="18" spans="1:18" s="32" customFormat="1" ht="19.5" customHeight="1" x14ac:dyDescent="0.25">
      <c r="A18" s="239"/>
      <c r="B18" s="268" t="s">
        <v>13</v>
      </c>
      <c r="C18" s="269"/>
      <c r="D18" s="270"/>
      <c r="E18" s="28">
        <f>+E19+E29+E30</f>
        <v>26385000</v>
      </c>
      <c r="F18" s="28"/>
      <c r="G18" s="28"/>
      <c r="H18" s="28"/>
      <c r="I18" s="28"/>
      <c r="J18" s="28">
        <f>+J19+J29+J30</f>
        <v>26385000</v>
      </c>
      <c r="K18" s="29"/>
      <c r="L18" s="29"/>
      <c r="M18" s="29"/>
      <c r="N18" s="30"/>
      <c r="O18" s="5"/>
      <c r="P18" s="5"/>
      <c r="Q18" s="31"/>
    </row>
    <row r="19" spans="1:18" ht="19.5" customHeight="1" x14ac:dyDescent="0.25">
      <c r="A19" s="33" t="s">
        <v>27</v>
      </c>
      <c r="B19" s="279" t="s">
        <v>28</v>
      </c>
      <c r="C19" s="280"/>
      <c r="D19" s="281"/>
      <c r="E19" s="34">
        <f>+SUM(E20:E28)</f>
        <v>26385000</v>
      </c>
      <c r="F19" s="34"/>
      <c r="G19" s="34"/>
      <c r="H19" s="34"/>
      <c r="I19" s="34"/>
      <c r="J19" s="34">
        <f>+SUM(J20:J28)</f>
        <v>26385000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8" ht="21" customHeight="1" x14ac:dyDescent="0.25">
      <c r="A20" s="36">
        <f>IF(B20="","",COUNTA($B$20:B20))</f>
        <v>1</v>
      </c>
      <c r="B20" s="37" t="s">
        <v>460</v>
      </c>
      <c r="C20" s="38" t="s">
        <v>461</v>
      </c>
      <c r="D20" s="39" t="s">
        <v>34</v>
      </c>
      <c r="E20" s="40">
        <f t="shared" ref="E20:E28" si="0">SUM(F20:L20)</f>
        <v>1635000</v>
      </c>
      <c r="F20" s="40"/>
      <c r="G20" s="41"/>
      <c r="H20" s="40"/>
      <c r="I20" s="41"/>
      <c r="J20" s="40">
        <v>1635000</v>
      </c>
      <c r="K20" s="40"/>
      <c r="L20" s="40"/>
      <c r="M20" s="42"/>
      <c r="N20" s="43"/>
    </row>
    <row r="21" spans="1:18" ht="21" customHeight="1" x14ac:dyDescent="0.25">
      <c r="A21" s="36">
        <f>IF(B21="","",COUNTA($B$20:B21))</f>
        <v>2</v>
      </c>
      <c r="B21" s="37" t="s">
        <v>472</v>
      </c>
      <c r="C21" s="38" t="s">
        <v>473</v>
      </c>
      <c r="D21" s="39" t="s">
        <v>34</v>
      </c>
      <c r="E21" s="40">
        <f t="shared" si="0"/>
        <v>1200000</v>
      </c>
      <c r="F21" s="40"/>
      <c r="G21" s="41"/>
      <c r="H21" s="40"/>
      <c r="I21" s="41"/>
      <c r="J21" s="40">
        <v>1200000</v>
      </c>
      <c r="K21" s="40"/>
      <c r="L21" s="40"/>
      <c r="M21" s="42"/>
      <c r="N21" s="43"/>
    </row>
    <row r="22" spans="1:18" ht="21" customHeight="1" x14ac:dyDescent="0.25">
      <c r="A22" s="36">
        <f>IF(B22="","",COUNTA($B$20:B22))</f>
        <v>3</v>
      </c>
      <c r="B22" s="37" t="s">
        <v>445</v>
      </c>
      <c r="C22" s="38" t="s">
        <v>446</v>
      </c>
      <c r="D22" s="39" t="s">
        <v>34</v>
      </c>
      <c r="E22" s="40">
        <f t="shared" si="0"/>
        <v>9450000</v>
      </c>
      <c r="F22" s="40"/>
      <c r="G22" s="41"/>
      <c r="H22" s="40"/>
      <c r="I22" s="41"/>
      <c r="J22" s="40">
        <v>9450000</v>
      </c>
      <c r="K22" s="40"/>
      <c r="L22" s="40"/>
      <c r="M22" s="42"/>
      <c r="N22" s="43"/>
    </row>
    <row r="23" spans="1:18" ht="21" customHeight="1" x14ac:dyDescent="0.25">
      <c r="A23" s="36">
        <f>IF(B23="","",COUNTA($B$20:B23))</f>
        <v>4</v>
      </c>
      <c r="B23" s="37" t="s">
        <v>451</v>
      </c>
      <c r="C23" s="38" t="s">
        <v>452</v>
      </c>
      <c r="D23" s="39" t="s">
        <v>34</v>
      </c>
      <c r="E23" s="40">
        <f t="shared" si="0"/>
        <v>3000000</v>
      </c>
      <c r="F23" s="40"/>
      <c r="G23" s="41"/>
      <c r="H23" s="40"/>
      <c r="I23" s="41"/>
      <c r="J23" s="40">
        <v>3000000</v>
      </c>
      <c r="K23" s="40"/>
      <c r="L23" s="40"/>
      <c r="M23" s="42"/>
      <c r="N23" s="43"/>
    </row>
    <row r="24" spans="1:18" ht="21" customHeight="1" x14ac:dyDescent="0.25">
      <c r="A24" s="36">
        <f>IF(B24="","",COUNTA($B$20:B24))</f>
        <v>5</v>
      </c>
      <c r="B24" s="37" t="s">
        <v>439</v>
      </c>
      <c r="C24" s="38" t="s">
        <v>440</v>
      </c>
      <c r="D24" s="39" t="s">
        <v>34</v>
      </c>
      <c r="E24" s="40">
        <f t="shared" si="0"/>
        <v>450000</v>
      </c>
      <c r="F24" s="40"/>
      <c r="G24" s="41"/>
      <c r="H24" s="40"/>
      <c r="I24" s="41"/>
      <c r="J24" s="40">
        <v>450000</v>
      </c>
      <c r="K24" s="40"/>
      <c r="L24" s="40"/>
      <c r="M24" s="42"/>
      <c r="N24" s="43"/>
    </row>
    <row r="25" spans="1:18" ht="21" customHeight="1" x14ac:dyDescent="0.25">
      <c r="A25" s="36">
        <f>IF(B25="","",COUNTA($B$20:B25))</f>
        <v>6</v>
      </c>
      <c r="B25" s="37" t="s">
        <v>447</v>
      </c>
      <c r="C25" s="38" t="s">
        <v>448</v>
      </c>
      <c r="D25" s="39" t="s">
        <v>34</v>
      </c>
      <c r="E25" s="40">
        <f t="shared" si="0"/>
        <v>3000000</v>
      </c>
      <c r="F25" s="40"/>
      <c r="G25" s="41"/>
      <c r="H25" s="40"/>
      <c r="I25" s="41"/>
      <c r="J25" s="40">
        <v>3000000</v>
      </c>
      <c r="K25" s="40"/>
      <c r="L25" s="40"/>
      <c r="M25" s="42"/>
      <c r="N25" s="43"/>
    </row>
    <row r="26" spans="1:18" ht="21" customHeight="1" x14ac:dyDescent="0.25">
      <c r="A26" s="36">
        <f>IF(B26="","",COUNTA($B$20:B26))</f>
        <v>7</v>
      </c>
      <c r="B26" s="37" t="s">
        <v>41</v>
      </c>
      <c r="C26" s="38" t="s">
        <v>42</v>
      </c>
      <c r="D26" s="39" t="s">
        <v>34</v>
      </c>
      <c r="E26" s="40">
        <f t="shared" si="0"/>
        <v>1200000</v>
      </c>
      <c r="F26" s="40"/>
      <c r="G26" s="41"/>
      <c r="H26" s="40"/>
      <c r="I26" s="41"/>
      <c r="J26" s="40">
        <v>1200000</v>
      </c>
      <c r="K26" s="40"/>
      <c r="L26" s="40"/>
      <c r="M26" s="42"/>
      <c r="N26" s="43"/>
    </row>
    <row r="27" spans="1:18" ht="21" customHeight="1" x14ac:dyDescent="0.25">
      <c r="A27" s="36">
        <f>IF(B27="","",COUNTA($B$20:B27))</f>
        <v>8</v>
      </c>
      <c r="B27" s="37" t="s">
        <v>449</v>
      </c>
      <c r="C27" s="38" t="s">
        <v>450</v>
      </c>
      <c r="D27" s="39" t="s">
        <v>34</v>
      </c>
      <c r="E27" s="40">
        <f t="shared" si="0"/>
        <v>3000000</v>
      </c>
      <c r="F27" s="40"/>
      <c r="G27" s="41"/>
      <c r="H27" s="40"/>
      <c r="I27" s="41"/>
      <c r="J27" s="40">
        <v>3000000</v>
      </c>
      <c r="K27" s="40"/>
      <c r="L27" s="40"/>
      <c r="M27" s="42"/>
      <c r="N27" s="43"/>
    </row>
    <row r="28" spans="1:18" ht="21" customHeight="1" x14ac:dyDescent="0.25">
      <c r="A28" s="36">
        <f>IF(B28="","",COUNTA($B$20:B28))</f>
        <v>9</v>
      </c>
      <c r="B28" s="37" t="s">
        <v>455</v>
      </c>
      <c r="C28" s="38" t="s">
        <v>456</v>
      </c>
      <c r="D28" s="39" t="s">
        <v>34</v>
      </c>
      <c r="E28" s="40">
        <f t="shared" si="0"/>
        <v>3450000</v>
      </c>
      <c r="F28" s="40"/>
      <c r="G28" s="41"/>
      <c r="H28" s="40"/>
      <c r="I28" s="41"/>
      <c r="J28" s="40">
        <v>3450000</v>
      </c>
      <c r="K28" s="40"/>
      <c r="L28" s="40"/>
      <c r="M28" s="42"/>
      <c r="N28" s="43"/>
    </row>
    <row r="29" spans="1:18" ht="28.5" customHeight="1" x14ac:dyDescent="0.25">
      <c r="A29" s="239" t="s">
        <v>43</v>
      </c>
      <c r="B29" s="268" t="s">
        <v>44</v>
      </c>
      <c r="C29" s="269"/>
      <c r="D29" s="270"/>
      <c r="E29" s="44"/>
      <c r="F29" s="44"/>
      <c r="G29" s="44"/>
      <c r="H29" s="44"/>
      <c r="I29" s="44"/>
      <c r="J29" s="44"/>
      <c r="K29" s="44"/>
      <c r="L29" s="44"/>
      <c r="M29" s="44"/>
      <c r="N29" s="43" t="e">
        <f>+COUNTIF('[1]03'!B283:$B$345,'3716-349'!B29)</f>
        <v>#VALUE!</v>
      </c>
      <c r="O29" s="5" t="e">
        <f>+SUMIF('[2]C8 (BS)'!$C:$C,B29,'[2]C8 (BS)'!$E:$E)</f>
        <v>#VALUE!</v>
      </c>
      <c r="P29" s="5" t="e">
        <f>+SUMIF([2]C9!$C:$C,B29,[2]C9!$E:$E)</f>
        <v>#VALUE!</v>
      </c>
      <c r="Q29" s="5" t="e">
        <f>+SUMIF([2]TD9!$B:$B,B29,[2]TD9!$E:$E)</f>
        <v>#VALUE!</v>
      </c>
    </row>
    <row r="30" spans="1:18" ht="28.5" customHeight="1" x14ac:dyDescent="0.25">
      <c r="A30" s="239" t="s">
        <v>45</v>
      </c>
      <c r="B30" s="268" t="s">
        <v>46</v>
      </c>
      <c r="C30" s="269"/>
      <c r="D30" s="270"/>
      <c r="E30" s="45"/>
      <c r="F30" s="45"/>
      <c r="G30" s="45"/>
      <c r="H30" s="45"/>
      <c r="I30" s="45"/>
      <c r="J30" s="45"/>
      <c r="K30" s="44"/>
      <c r="L30" s="44"/>
      <c r="M30" s="44"/>
      <c r="N30" s="43" t="e">
        <f>+COUNTIF('[1]03'!B294:$B$345,'3716-349'!B30)</f>
        <v>#VALUE!</v>
      </c>
      <c r="O30" s="5" t="e">
        <f>+SUMIF('[2]C8 (BS)'!$C:$C,B30,'[2]C8 (BS)'!$E:$E)</f>
        <v>#VALUE!</v>
      </c>
      <c r="P30" s="5" t="e">
        <f>+SUMIF([2]C9!$C:$C,B30,[2]C9!$E:$E)</f>
        <v>#VALUE!</v>
      </c>
      <c r="Q30" s="5" t="e">
        <f>+SUMIF([2]TD9!$B:$B,B30,[2]TD9!$E:$E)</f>
        <v>#VALUE!</v>
      </c>
    </row>
    <row r="31" spans="1:18" s="5" customFormat="1" ht="18.75" customHeight="1" x14ac:dyDescent="0.25">
      <c r="A31" s="36"/>
      <c r="B31" s="33" t="s">
        <v>47</v>
      </c>
      <c r="C31" s="36"/>
      <c r="D31" s="36"/>
      <c r="E31" s="46">
        <f>+E30+E29+E19</f>
        <v>26385000</v>
      </c>
      <c r="F31" s="46"/>
      <c r="G31" s="46"/>
      <c r="H31" s="46"/>
      <c r="I31" s="46"/>
      <c r="J31" s="46">
        <f>+J30+J29+J19</f>
        <v>26385000</v>
      </c>
      <c r="K31" s="46"/>
      <c r="L31" s="46"/>
      <c r="M31" s="46"/>
      <c r="N31" s="47"/>
      <c r="O31" s="48" t="e">
        <f>+SUM(O20:O30)</f>
        <v>#VALUE!</v>
      </c>
      <c r="P31" s="48" t="e">
        <f>+SUM(P20:P30)</f>
        <v>#VALUE!</v>
      </c>
      <c r="Q31" s="48" t="e">
        <f>+SUM(Q20:Q30)</f>
        <v>#VALUE!</v>
      </c>
      <c r="R31" s="49" t="e">
        <f>+O31+P31+Q31</f>
        <v>#VALUE!</v>
      </c>
    </row>
    <row r="32" spans="1:18" s="5" customFormat="1" ht="20.25" customHeight="1" x14ac:dyDescent="0.25">
      <c r="A32" s="282" t="str">
        <f>"Số tiền bằng chữ: "&amp;SUBSTITUTE([3]!VND(E31),",","")&amp;" đồng."</f>
        <v>Số tiền bằng chữ: Hai mươi sáu triệu ba trăm tám mươi lăm ngàn đồng.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43"/>
      <c r="O32" s="5">
        <f>+'[2]C8 (BS)'!$E$171</f>
        <v>83000000</v>
      </c>
      <c r="P32" s="5">
        <f>+[2]C9!$E$333</f>
        <v>340125000</v>
      </c>
      <c r="Q32" s="5">
        <f>+[2]TD9!$E$331</f>
        <v>2174976955</v>
      </c>
    </row>
    <row r="33" spans="1:18" s="5" customFormat="1" ht="20.25" customHeight="1" x14ac:dyDescent="0.25">
      <c r="A33" s="283" t="s">
        <v>48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44"/>
      <c r="O33" s="5" t="e">
        <f>+O31-O32</f>
        <v>#VALUE!</v>
      </c>
      <c r="P33" s="5" t="e">
        <f>+P31-P32</f>
        <v>#VALUE!</v>
      </c>
      <c r="Q33" s="5" t="e">
        <f>+Q31-Q32</f>
        <v>#VALUE!</v>
      </c>
    </row>
    <row r="34" spans="1:18" s="5" customFormat="1" ht="20.25" customHeight="1" x14ac:dyDescent="0.25">
      <c r="A34" s="275" t="s">
        <v>487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40"/>
      <c r="O34" s="5">
        <f>+E31-'[1]08'!E18</f>
        <v>-1210711641</v>
      </c>
    </row>
    <row r="35" spans="1:18" s="5" customFormat="1" x14ac:dyDescent="0.25">
      <c r="A35" s="52"/>
      <c r="B35" s="6"/>
      <c r="C35" s="6"/>
      <c r="D35" s="6"/>
      <c r="E35" s="6"/>
      <c r="F35" s="6"/>
      <c r="G35" s="53"/>
      <c r="H35" s="53"/>
      <c r="I35" s="237"/>
      <c r="J35" s="168" t="s">
        <v>483</v>
      </c>
      <c r="K35" s="53"/>
      <c r="L35" s="53"/>
      <c r="M35" s="53"/>
      <c r="N35" s="53"/>
      <c r="O35" s="55"/>
      <c r="P35" s="55"/>
    </row>
    <row r="36" spans="1:18" s="5" customFormat="1" ht="15.75" customHeight="1" x14ac:dyDescent="0.25">
      <c r="A36" s="267" t="s">
        <v>49</v>
      </c>
      <c r="B36" s="267"/>
      <c r="C36" s="267"/>
      <c r="D36" s="3"/>
      <c r="E36" s="241" t="s">
        <v>50</v>
      </c>
      <c r="F36" s="3"/>
      <c r="G36" s="3"/>
      <c r="H36" s="241"/>
      <c r="I36" s="238"/>
      <c r="J36" s="241" t="s">
        <v>88</v>
      </c>
      <c r="K36" s="15"/>
      <c r="L36" s="15"/>
      <c r="M36" s="15"/>
      <c r="N36" s="15"/>
      <c r="O36" s="56"/>
      <c r="P36" s="56"/>
    </row>
    <row r="37" spans="1:18" s="5" customFormat="1" ht="13.5" customHeight="1" x14ac:dyDescent="0.25">
      <c r="A37" s="2"/>
      <c r="B37" s="6"/>
      <c r="C37" s="6"/>
      <c r="D37" s="6"/>
      <c r="E37" s="170"/>
      <c r="F37" s="6"/>
      <c r="G37" s="6"/>
      <c r="H37" s="6"/>
      <c r="I37" s="6"/>
      <c r="J37" s="241"/>
      <c r="K37" s="6"/>
      <c r="L37" s="6"/>
      <c r="M37" s="6"/>
      <c r="N37" s="6"/>
    </row>
    <row r="38" spans="1:18" s="5" customFormat="1" ht="17.25" customHeight="1" x14ac:dyDescent="0.25">
      <c r="A38" s="6"/>
      <c r="B38" s="6"/>
      <c r="C38" s="6"/>
      <c r="D38" s="6"/>
      <c r="E38" s="170"/>
      <c r="F38" s="6"/>
      <c r="G38" s="6"/>
      <c r="H38" s="6"/>
      <c r="I38" s="6"/>
      <c r="J38" s="241"/>
      <c r="K38" s="6"/>
      <c r="L38" s="6"/>
      <c r="M38" s="6"/>
      <c r="N38" s="6"/>
    </row>
    <row r="39" spans="1:18" x14ac:dyDescent="0.25">
      <c r="E39" s="170"/>
      <c r="J39" s="241"/>
    </row>
    <row r="40" spans="1:18" ht="12" customHeight="1" x14ac:dyDescent="0.25">
      <c r="C40" s="9"/>
      <c r="D40" s="9"/>
      <c r="E40" s="27"/>
      <c r="J40" s="241"/>
    </row>
    <row r="41" spans="1:18" x14ac:dyDescent="0.25">
      <c r="A41" s="265" t="s">
        <v>53</v>
      </c>
      <c r="B41" s="265"/>
      <c r="C41" s="265"/>
      <c r="D41" s="32"/>
      <c r="E41" s="236" t="s">
        <v>54</v>
      </c>
      <c r="F41" s="169"/>
      <c r="G41" s="169"/>
      <c r="H41" s="236"/>
      <c r="I41" s="236"/>
      <c r="J41" s="241" t="s">
        <v>55</v>
      </c>
      <c r="K41" s="32"/>
      <c r="L41" s="32"/>
      <c r="M41" s="32"/>
      <c r="N41" s="32"/>
      <c r="O41" s="58"/>
      <c r="P41" s="58"/>
    </row>
    <row r="42" spans="1:18" ht="4.5" customHeight="1" x14ac:dyDescent="0.25"/>
    <row r="43" spans="1:18" ht="15" customHeight="1" x14ac:dyDescent="0.25">
      <c r="A43" s="265" t="s">
        <v>56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36"/>
      <c r="O43" s="58"/>
      <c r="P43" s="58"/>
    </row>
    <row r="44" spans="1:18" ht="15" customHeight="1" x14ac:dyDescent="0.25">
      <c r="A44" s="236"/>
      <c r="B44" s="236"/>
      <c r="C44" s="236"/>
      <c r="D44" s="236"/>
      <c r="E44" s="236"/>
      <c r="F44" s="236"/>
      <c r="G44" s="236"/>
      <c r="H44" s="236"/>
      <c r="I44" s="236"/>
      <c r="J44" s="237" t="s">
        <v>67</v>
      </c>
      <c r="K44" s="236"/>
      <c r="L44" s="236"/>
      <c r="M44" s="236"/>
      <c r="N44" s="236"/>
      <c r="O44" s="58"/>
      <c r="P44" s="58"/>
    </row>
    <row r="45" spans="1:18" x14ac:dyDescent="0.25">
      <c r="A45" s="267" t="s">
        <v>57</v>
      </c>
      <c r="B45" s="267"/>
      <c r="C45" s="267"/>
      <c r="D45" s="267"/>
      <c r="E45" s="267"/>
      <c r="H45" s="15"/>
      <c r="I45" s="238"/>
      <c r="J45" s="238" t="s">
        <v>78</v>
      </c>
      <c r="K45" s="15"/>
      <c r="L45" s="15"/>
      <c r="M45" s="15"/>
      <c r="N45" s="15"/>
      <c r="O45" s="56"/>
      <c r="P45" s="56"/>
      <c r="R45" s="32"/>
    </row>
    <row r="46" spans="1:18" x14ac:dyDescent="0.25">
      <c r="A46" s="266" t="s">
        <v>59</v>
      </c>
      <c r="B46" s="266"/>
      <c r="C46" s="266"/>
      <c r="D46" s="266"/>
      <c r="E46" s="266"/>
      <c r="I46" s="237"/>
      <c r="J46" s="238" t="s">
        <v>79</v>
      </c>
      <c r="K46" s="53"/>
      <c r="L46" s="53"/>
      <c r="M46" s="53"/>
      <c r="N46" s="53"/>
      <c r="O46" s="55"/>
      <c r="P46" s="55"/>
    </row>
    <row r="47" spans="1:18" ht="15" customHeight="1" x14ac:dyDescent="0.25">
      <c r="A47" s="266"/>
      <c r="B47" s="266"/>
      <c r="C47" s="266"/>
      <c r="D47" s="266"/>
      <c r="E47" s="266"/>
      <c r="I47" s="237"/>
      <c r="J47" s="237" t="s">
        <v>60</v>
      </c>
      <c r="K47" s="53"/>
      <c r="L47" s="53"/>
      <c r="M47" s="53"/>
      <c r="N47" s="53"/>
      <c r="O47" s="55"/>
      <c r="P47" s="55"/>
    </row>
    <row r="48" spans="1:18" x14ac:dyDescent="0.25">
      <c r="I48" s="266"/>
      <c r="J48" s="266"/>
      <c r="K48" s="266"/>
      <c r="L48" s="266"/>
      <c r="M48" s="266"/>
      <c r="N48" s="237"/>
    </row>
    <row r="49" spans="1:17" ht="16.899999999999999" hidden="1" customHeight="1" x14ac:dyDescent="0.25">
      <c r="A49" s="267" t="s">
        <v>57</v>
      </c>
      <c r="B49" s="267"/>
      <c r="C49" s="267"/>
      <c r="D49" s="267"/>
      <c r="E49" s="267"/>
      <c r="I49" s="267"/>
      <c r="J49" s="267"/>
      <c r="K49" s="267"/>
      <c r="L49" s="267"/>
      <c r="M49" s="267"/>
      <c r="N49" s="238"/>
    </row>
    <row r="50" spans="1:17" x14ac:dyDescent="0.25">
      <c r="A50" s="266"/>
      <c r="B50" s="266"/>
      <c r="C50" s="266"/>
      <c r="D50" s="266"/>
      <c r="E50" s="266"/>
      <c r="I50" s="266"/>
      <c r="J50" s="266"/>
      <c r="K50" s="266"/>
      <c r="L50" s="266"/>
      <c r="M50" s="266"/>
      <c r="N50" s="237"/>
    </row>
    <row r="52" spans="1:17" s="59" customForma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5"/>
      <c r="P52" s="5"/>
      <c r="Q52" s="5"/>
    </row>
  </sheetData>
  <autoFilter ref="A17:R31" xr:uid="{00000000-0009-0000-0000-000000000000}"/>
  <mergeCells count="41">
    <mergeCell ref="A9:M9"/>
    <mergeCell ref="I1:M1"/>
    <mergeCell ref="I2:M3"/>
    <mergeCell ref="A5:M5"/>
    <mergeCell ref="A6:M6"/>
    <mergeCell ref="A8:M8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A32:M32"/>
    <mergeCell ref="F14:F16"/>
    <mergeCell ref="G14:G16"/>
    <mergeCell ref="H14:H16"/>
    <mergeCell ref="I14:I16"/>
    <mergeCell ref="J14:J16"/>
    <mergeCell ref="K14:K16"/>
    <mergeCell ref="L14:L16"/>
    <mergeCell ref="B18:D18"/>
    <mergeCell ref="B19:D19"/>
    <mergeCell ref="B29:D29"/>
    <mergeCell ref="B30:D30"/>
    <mergeCell ref="A50:E50"/>
    <mergeCell ref="I50:M50"/>
    <mergeCell ref="A33:M33"/>
    <mergeCell ref="A34:M34"/>
    <mergeCell ref="A36:C36"/>
    <mergeCell ref="A41:C41"/>
    <mergeCell ref="A43:M43"/>
    <mergeCell ref="A45:E45"/>
    <mergeCell ref="A46:E46"/>
    <mergeCell ref="A47:E47"/>
    <mergeCell ref="I48:M48"/>
    <mergeCell ref="A49:E49"/>
    <mergeCell ref="I49:M49"/>
  </mergeCells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5B3C1-2EAC-4070-B894-63493F2FF7EB}">
  <dimension ref="A1:R73"/>
  <sheetViews>
    <sheetView tabSelected="1" topLeftCell="A49" zoomScaleNormal="100" workbookViewId="0">
      <selection activeCell="P60" sqref="P60"/>
    </sheetView>
  </sheetViews>
  <sheetFormatPr defaultColWidth="9.140625" defaultRowHeight="15.75" x14ac:dyDescent="0.25"/>
  <cols>
    <col min="1" max="1" width="5.28515625" style="6" customWidth="1"/>
    <col min="2" max="2" width="26.42578125" style="6" customWidth="1"/>
    <col min="3" max="3" width="17.7109375" style="6" customWidth="1"/>
    <col min="4" max="4" width="17" style="6" customWidth="1"/>
    <col min="5" max="5" width="16.7109375" style="6" customWidth="1"/>
    <col min="6" max="6" width="8.140625" style="6" customWidth="1"/>
    <col min="7" max="7" width="7.28515625" style="6" customWidth="1"/>
    <col min="8" max="8" width="6" style="6" customWidth="1"/>
    <col min="9" max="9" width="7.42578125" style="6" customWidth="1"/>
    <col min="10" max="10" width="19.85546875" style="6" customWidth="1"/>
    <col min="11" max="11" width="6.42578125" style="6" customWidth="1"/>
    <col min="12" max="12" width="6.28515625" style="6" customWidth="1"/>
    <col min="13" max="13" width="4.5703125" style="6" customWidth="1"/>
    <col min="14" max="14" width="5" style="6" hidden="1" customWidth="1"/>
    <col min="15" max="16" width="14.85546875" style="5" customWidth="1"/>
    <col min="17" max="17" width="15.5703125" style="5" customWidth="1"/>
    <col min="18" max="18" width="15.42578125" style="6" customWidth="1"/>
    <col min="19" max="16384" width="9.140625" style="6"/>
  </cols>
  <sheetData>
    <row r="1" spans="1:17" x14ac:dyDescent="0.25">
      <c r="A1" s="1" t="s">
        <v>0</v>
      </c>
      <c r="B1" s="2"/>
      <c r="C1" s="2"/>
      <c r="D1" s="2"/>
      <c r="E1" s="2"/>
      <c r="F1" s="3"/>
      <c r="G1" s="3"/>
      <c r="H1" s="3"/>
      <c r="I1" s="276" t="s">
        <v>1</v>
      </c>
      <c r="J1" s="276"/>
      <c r="K1" s="276"/>
      <c r="L1" s="276"/>
      <c r="M1" s="276"/>
      <c r="N1" s="253"/>
    </row>
    <row r="2" spans="1:17" ht="15" customHeight="1" x14ac:dyDescent="0.25">
      <c r="A2" s="1" t="s">
        <v>2</v>
      </c>
      <c r="C2" s="2"/>
      <c r="F2" s="7"/>
      <c r="G2" s="7"/>
      <c r="H2" s="7"/>
      <c r="I2" s="297" t="s">
        <v>3</v>
      </c>
      <c r="J2" s="297"/>
      <c r="K2" s="297"/>
      <c r="L2" s="297"/>
      <c r="M2" s="297"/>
      <c r="N2" s="254"/>
    </row>
    <row r="3" spans="1:17" x14ac:dyDescent="0.25">
      <c r="A3" s="1" t="s">
        <v>4</v>
      </c>
      <c r="C3" s="9"/>
      <c r="F3" s="7"/>
      <c r="G3" s="7"/>
      <c r="H3" s="7"/>
      <c r="I3" s="297"/>
      <c r="J3" s="297"/>
      <c r="K3" s="297"/>
      <c r="L3" s="297"/>
      <c r="M3" s="297"/>
      <c r="N3" s="254"/>
    </row>
    <row r="4" spans="1:17" ht="5.25" customHeight="1" x14ac:dyDescent="0.25">
      <c r="A4" s="260"/>
      <c r="C4" s="11"/>
    </row>
    <row r="5" spans="1:17" ht="18.75" x14ac:dyDescent="0.25">
      <c r="A5" s="298" t="s">
        <v>5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60"/>
    </row>
    <row r="6" spans="1:17" s="14" customFormat="1" x14ac:dyDescent="0.25">
      <c r="A6" s="299" t="s">
        <v>494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55"/>
      <c r="O6" s="13"/>
      <c r="P6" s="13"/>
      <c r="Q6" s="13"/>
    </row>
    <row r="7" spans="1:17" x14ac:dyDescent="0.25">
      <c r="A7" s="15"/>
      <c r="B7" s="15"/>
      <c r="C7" s="15"/>
      <c r="D7" s="16" t="s">
        <v>64</v>
      </c>
      <c r="E7" s="15"/>
      <c r="F7" s="17" t="s">
        <v>63</v>
      </c>
      <c r="G7" s="15"/>
      <c r="H7" s="15"/>
      <c r="I7" s="15"/>
      <c r="J7" s="15"/>
      <c r="K7" s="15"/>
      <c r="L7" s="15"/>
      <c r="M7" s="15"/>
      <c r="N7" s="15"/>
    </row>
    <row r="8" spans="1:17" x14ac:dyDescent="0.25">
      <c r="A8" s="296" t="s">
        <v>6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52"/>
    </row>
    <row r="9" spans="1:17" x14ac:dyDescent="0.25">
      <c r="A9" s="296" t="s">
        <v>7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52"/>
    </row>
    <row r="10" spans="1:17" x14ac:dyDescent="0.25">
      <c r="A10" s="284" t="s">
        <v>8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56"/>
    </row>
    <row r="11" spans="1:17" x14ac:dyDescent="0.25">
      <c r="A11" s="336" t="s">
        <v>493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257"/>
    </row>
    <row r="12" spans="1:17" x14ac:dyDescent="0.25">
      <c r="M12" s="21" t="s">
        <v>9</v>
      </c>
      <c r="N12" s="22"/>
    </row>
    <row r="13" spans="1:17" ht="17.25" customHeight="1" x14ac:dyDescent="0.25">
      <c r="A13" s="272" t="s">
        <v>10</v>
      </c>
      <c r="B13" s="272" t="s">
        <v>11</v>
      </c>
      <c r="C13" s="285" t="s">
        <v>12</v>
      </c>
      <c r="D13" s="286"/>
      <c r="E13" s="272" t="s">
        <v>13</v>
      </c>
      <c r="F13" s="287" t="s">
        <v>14</v>
      </c>
      <c r="G13" s="288"/>
      <c r="H13" s="288"/>
      <c r="I13" s="288"/>
      <c r="J13" s="288"/>
      <c r="K13" s="288"/>
      <c r="L13" s="289"/>
      <c r="M13" s="272" t="s">
        <v>15</v>
      </c>
      <c r="N13" s="253"/>
    </row>
    <row r="14" spans="1:17" ht="17.25" customHeight="1" x14ac:dyDescent="0.25">
      <c r="A14" s="273"/>
      <c r="B14" s="273"/>
      <c r="C14" s="272" t="s">
        <v>16</v>
      </c>
      <c r="D14" s="290" t="s">
        <v>17</v>
      </c>
      <c r="E14" s="273"/>
      <c r="F14" s="272" t="s">
        <v>18</v>
      </c>
      <c r="G14" s="272" t="s">
        <v>19</v>
      </c>
      <c r="H14" s="293" t="s">
        <v>20</v>
      </c>
      <c r="I14" s="272" t="s">
        <v>21</v>
      </c>
      <c r="J14" s="272" t="s">
        <v>492</v>
      </c>
      <c r="K14" s="272" t="s">
        <v>23</v>
      </c>
      <c r="L14" s="272" t="s">
        <v>131</v>
      </c>
      <c r="M14" s="273"/>
      <c r="N14" s="253"/>
    </row>
    <row r="15" spans="1:17" ht="82.5" customHeight="1" x14ac:dyDescent="0.25">
      <c r="A15" s="273"/>
      <c r="B15" s="273"/>
      <c r="C15" s="273"/>
      <c r="D15" s="291"/>
      <c r="E15" s="273"/>
      <c r="F15" s="273"/>
      <c r="G15" s="273"/>
      <c r="H15" s="294"/>
      <c r="I15" s="273"/>
      <c r="J15" s="273"/>
      <c r="K15" s="273"/>
      <c r="L15" s="273"/>
      <c r="M15" s="273"/>
      <c r="N15" s="253"/>
    </row>
    <row r="16" spans="1:17" ht="15.75" customHeight="1" x14ac:dyDescent="0.25">
      <c r="A16" s="274"/>
      <c r="B16" s="274"/>
      <c r="C16" s="274"/>
      <c r="D16" s="292"/>
      <c r="E16" s="274"/>
      <c r="F16" s="274"/>
      <c r="G16" s="274"/>
      <c r="H16" s="295"/>
      <c r="I16" s="274"/>
      <c r="J16" s="274"/>
      <c r="K16" s="274"/>
      <c r="L16" s="274"/>
      <c r="M16" s="274"/>
      <c r="N16" s="253"/>
    </row>
    <row r="17" spans="1:17" ht="18.75" customHeight="1" x14ac:dyDescent="0.25">
      <c r="A17" s="25">
        <v>1</v>
      </c>
      <c r="B17" s="25">
        <v>2</v>
      </c>
      <c r="C17" s="25">
        <v>3</v>
      </c>
      <c r="D17" s="25"/>
      <c r="E17" s="25">
        <v>4</v>
      </c>
      <c r="F17" s="25">
        <v>5</v>
      </c>
      <c r="G17" s="25">
        <v>6</v>
      </c>
      <c r="H17" s="261">
        <v>7</v>
      </c>
      <c r="I17" s="25">
        <v>8</v>
      </c>
      <c r="J17" s="261">
        <v>9</v>
      </c>
      <c r="K17" s="25">
        <v>10</v>
      </c>
      <c r="L17" s="25">
        <v>11</v>
      </c>
      <c r="M17" s="25">
        <v>12</v>
      </c>
      <c r="N17" s="27"/>
    </row>
    <row r="18" spans="1:17" s="32" customFormat="1" ht="19.5" customHeight="1" x14ac:dyDescent="0.25">
      <c r="A18" s="258"/>
      <c r="B18" s="268" t="s">
        <v>13</v>
      </c>
      <c r="C18" s="269"/>
      <c r="D18" s="270"/>
      <c r="E18" s="28">
        <f>+E19+E50+E51</f>
        <v>108560000</v>
      </c>
      <c r="F18" s="28"/>
      <c r="G18" s="28"/>
      <c r="H18" s="28"/>
      <c r="I18" s="28"/>
      <c r="J18" s="28">
        <f>+J19+J50+J51</f>
        <v>108560000</v>
      </c>
      <c r="K18" s="29"/>
      <c r="L18" s="29"/>
      <c r="M18" s="29"/>
      <c r="N18" s="30"/>
      <c r="O18" s="5"/>
      <c r="P18" s="5"/>
      <c r="Q18" s="31"/>
    </row>
    <row r="19" spans="1:17" ht="19.5" customHeight="1" x14ac:dyDescent="0.25">
      <c r="A19" s="33" t="s">
        <v>27</v>
      </c>
      <c r="B19" s="279" t="s">
        <v>28</v>
      </c>
      <c r="C19" s="280"/>
      <c r="D19" s="281"/>
      <c r="E19" s="34">
        <f>+SUM(E20:E49)</f>
        <v>108560000</v>
      </c>
      <c r="F19" s="34"/>
      <c r="G19" s="34"/>
      <c r="H19" s="34"/>
      <c r="I19" s="34"/>
      <c r="J19" s="34">
        <f>+SUM(J20:J49)</f>
        <v>108560000</v>
      </c>
      <c r="K19" s="34"/>
      <c r="L19" s="34"/>
      <c r="M19" s="34"/>
      <c r="N19" s="35"/>
      <c r="O19" s="5" t="s">
        <v>29</v>
      </c>
      <c r="P19" s="5" t="s">
        <v>30</v>
      </c>
      <c r="Q19" s="5" t="s">
        <v>31</v>
      </c>
    </row>
    <row r="20" spans="1:17" ht="24.75" customHeight="1" x14ac:dyDescent="0.25">
      <c r="A20" s="36">
        <f>IF(B20="","",COUNTA($B$20:B20))</f>
        <v>1</v>
      </c>
      <c r="B20" s="37" t="s">
        <v>458</v>
      </c>
      <c r="C20" s="38" t="s">
        <v>459</v>
      </c>
      <c r="D20" s="39" t="s">
        <v>34</v>
      </c>
      <c r="E20" s="40">
        <f t="shared" ref="E20:E49" si="0">SUM(F20:L20)</f>
        <v>1888000</v>
      </c>
      <c r="F20" s="40"/>
      <c r="G20" s="41"/>
      <c r="H20" s="40"/>
      <c r="I20" s="41"/>
      <c r="J20" s="40">
        <v>1888000</v>
      </c>
      <c r="K20" s="40"/>
      <c r="L20" s="40"/>
      <c r="M20" s="42"/>
      <c r="N20" s="43"/>
    </row>
    <row r="21" spans="1:17" ht="24.75" customHeight="1" x14ac:dyDescent="0.25">
      <c r="A21" s="36">
        <f>IF(B21="","",COUNTA($B$20:B21))</f>
        <v>2</v>
      </c>
      <c r="B21" s="37" t="s">
        <v>460</v>
      </c>
      <c r="C21" s="38" t="s">
        <v>461</v>
      </c>
      <c r="D21" s="39" t="s">
        <v>34</v>
      </c>
      <c r="E21" s="40">
        <f t="shared" si="0"/>
        <v>4400000</v>
      </c>
      <c r="F21" s="40"/>
      <c r="G21" s="41"/>
      <c r="H21" s="40"/>
      <c r="I21" s="41"/>
      <c r="J21" s="40">
        <v>4400000</v>
      </c>
      <c r="K21" s="40"/>
      <c r="L21" s="40"/>
      <c r="M21" s="42"/>
      <c r="N21" s="43"/>
    </row>
    <row r="22" spans="1:17" ht="24.75" customHeight="1" x14ac:dyDescent="0.25">
      <c r="A22" s="36">
        <f>IF(B22="","",COUNTA($B$20:B22))</f>
        <v>3</v>
      </c>
      <c r="B22" s="37" t="s">
        <v>96</v>
      </c>
      <c r="C22" s="38" t="s">
        <v>97</v>
      </c>
      <c r="D22" s="39" t="s">
        <v>34</v>
      </c>
      <c r="E22" s="40">
        <f t="shared" si="0"/>
        <v>5312000</v>
      </c>
      <c r="F22" s="40"/>
      <c r="G22" s="41"/>
      <c r="H22" s="40"/>
      <c r="I22" s="41"/>
      <c r="J22" s="40">
        <v>5312000</v>
      </c>
      <c r="K22" s="40"/>
      <c r="L22" s="40"/>
      <c r="M22" s="42"/>
      <c r="N22" s="43"/>
    </row>
    <row r="23" spans="1:17" ht="24.75" customHeight="1" x14ac:dyDescent="0.25">
      <c r="A23" s="36">
        <f>IF(B23="","",COUNTA($B$20:B23))</f>
        <v>4</v>
      </c>
      <c r="B23" s="37" t="s">
        <v>462</v>
      </c>
      <c r="C23" s="38" t="s">
        <v>463</v>
      </c>
      <c r="D23" s="39" t="s">
        <v>34</v>
      </c>
      <c r="E23" s="40">
        <f t="shared" si="0"/>
        <v>3464000.0000000005</v>
      </c>
      <c r="F23" s="40"/>
      <c r="G23" s="41"/>
      <c r="H23" s="40"/>
      <c r="I23" s="41"/>
      <c r="J23" s="40">
        <v>3464000.0000000005</v>
      </c>
      <c r="K23" s="40"/>
      <c r="L23" s="40"/>
      <c r="M23" s="42"/>
      <c r="N23" s="43"/>
    </row>
    <row r="24" spans="1:17" ht="24.75" customHeight="1" x14ac:dyDescent="0.25">
      <c r="A24" s="36">
        <f>IF(B24="","",COUNTA($B$20:B24))</f>
        <v>5</v>
      </c>
      <c r="B24" s="37" t="s">
        <v>464</v>
      </c>
      <c r="C24" s="38" t="s">
        <v>465</v>
      </c>
      <c r="D24" s="39" t="s">
        <v>34</v>
      </c>
      <c r="E24" s="40">
        <f t="shared" si="0"/>
        <v>4048000</v>
      </c>
      <c r="F24" s="40"/>
      <c r="G24" s="41"/>
      <c r="H24" s="40"/>
      <c r="I24" s="41"/>
      <c r="J24" s="40">
        <v>4048000</v>
      </c>
      <c r="K24" s="40"/>
      <c r="L24" s="40"/>
      <c r="M24" s="42"/>
      <c r="N24" s="43"/>
    </row>
    <row r="25" spans="1:17" ht="24.75" customHeight="1" x14ac:dyDescent="0.25">
      <c r="A25" s="36">
        <f>IF(B25="","",COUNTA($B$20:B25))</f>
        <v>6</v>
      </c>
      <c r="B25" s="37" t="s">
        <v>466</v>
      </c>
      <c r="C25" s="38" t="s">
        <v>467</v>
      </c>
      <c r="D25" s="39" t="s">
        <v>34</v>
      </c>
      <c r="E25" s="40">
        <f t="shared" si="0"/>
        <v>5056000</v>
      </c>
      <c r="F25" s="40"/>
      <c r="G25" s="41"/>
      <c r="H25" s="40"/>
      <c r="I25" s="41"/>
      <c r="J25" s="40">
        <v>5056000</v>
      </c>
      <c r="K25" s="40"/>
      <c r="L25" s="40"/>
      <c r="M25" s="42"/>
      <c r="N25" s="43"/>
    </row>
    <row r="26" spans="1:17" ht="24.75" customHeight="1" x14ac:dyDescent="0.25">
      <c r="A26" s="36">
        <f>IF(B26="","",COUNTA($B$20:B26))</f>
        <v>7</v>
      </c>
      <c r="B26" s="37" t="s">
        <v>468</v>
      </c>
      <c r="C26" s="38" t="s">
        <v>469</v>
      </c>
      <c r="D26" s="39" t="s">
        <v>34</v>
      </c>
      <c r="E26" s="40">
        <f t="shared" si="0"/>
        <v>11896000</v>
      </c>
      <c r="F26" s="40"/>
      <c r="G26" s="41"/>
      <c r="H26" s="40"/>
      <c r="I26" s="41"/>
      <c r="J26" s="40">
        <v>11896000</v>
      </c>
      <c r="K26" s="40"/>
      <c r="L26" s="40"/>
      <c r="M26" s="42"/>
      <c r="N26" s="43"/>
    </row>
    <row r="27" spans="1:17" ht="24.75" customHeight="1" x14ac:dyDescent="0.25">
      <c r="A27" s="36">
        <f>IF(B27="","",COUNTA($B$20:B27))</f>
        <v>8</v>
      </c>
      <c r="B27" s="37" t="s">
        <v>470</v>
      </c>
      <c r="C27" s="38" t="s">
        <v>471</v>
      </c>
      <c r="D27" s="39" t="s">
        <v>34</v>
      </c>
      <c r="E27" s="40">
        <f t="shared" si="0"/>
        <v>5048000</v>
      </c>
      <c r="F27" s="40"/>
      <c r="G27" s="41"/>
      <c r="H27" s="40"/>
      <c r="I27" s="41"/>
      <c r="J27" s="40">
        <v>5048000</v>
      </c>
      <c r="K27" s="40"/>
      <c r="L27" s="40"/>
      <c r="M27" s="42"/>
      <c r="N27" s="43"/>
    </row>
    <row r="28" spans="1:17" ht="24.75" customHeight="1" x14ac:dyDescent="0.25">
      <c r="A28" s="36">
        <f>IF(B28="","",COUNTA($B$20:B28))</f>
        <v>9</v>
      </c>
      <c r="B28" s="37" t="s">
        <v>94</v>
      </c>
      <c r="C28" s="38" t="s">
        <v>95</v>
      </c>
      <c r="D28" s="39" t="s">
        <v>34</v>
      </c>
      <c r="E28" s="40">
        <f t="shared" si="0"/>
        <v>2432000</v>
      </c>
      <c r="F28" s="40"/>
      <c r="G28" s="41"/>
      <c r="H28" s="40"/>
      <c r="I28" s="41"/>
      <c r="J28" s="40">
        <v>2432000</v>
      </c>
      <c r="K28" s="40"/>
      <c r="L28" s="40"/>
      <c r="M28" s="42"/>
      <c r="N28" s="43"/>
    </row>
    <row r="29" spans="1:17" ht="24.75" customHeight="1" x14ac:dyDescent="0.25">
      <c r="A29" s="36">
        <f>IF(B29="","",COUNTA($B$20:B29))</f>
        <v>10</v>
      </c>
      <c r="B29" s="37" t="s">
        <v>472</v>
      </c>
      <c r="C29" s="38" t="s">
        <v>473</v>
      </c>
      <c r="D29" s="39" t="s">
        <v>34</v>
      </c>
      <c r="E29" s="40">
        <f t="shared" si="0"/>
        <v>4936000</v>
      </c>
      <c r="F29" s="40"/>
      <c r="G29" s="41"/>
      <c r="H29" s="40"/>
      <c r="I29" s="41"/>
      <c r="J29" s="40">
        <v>4936000</v>
      </c>
      <c r="K29" s="40"/>
      <c r="L29" s="40"/>
      <c r="M29" s="42"/>
      <c r="N29" s="43"/>
    </row>
    <row r="30" spans="1:17" ht="24.75" customHeight="1" x14ac:dyDescent="0.25">
      <c r="A30" s="36">
        <f>IF(B30="","",COUNTA($B$20:B30))</f>
        <v>11</v>
      </c>
      <c r="B30" s="37" t="s">
        <v>73</v>
      </c>
      <c r="C30" s="38" t="s">
        <v>74</v>
      </c>
      <c r="D30" s="39" t="s">
        <v>34</v>
      </c>
      <c r="E30" s="40">
        <f t="shared" si="0"/>
        <v>4336000</v>
      </c>
      <c r="F30" s="40"/>
      <c r="G30" s="41"/>
      <c r="H30" s="40"/>
      <c r="I30" s="41"/>
      <c r="J30" s="40">
        <v>4336000</v>
      </c>
      <c r="K30" s="40"/>
      <c r="L30" s="40"/>
      <c r="M30" s="42"/>
      <c r="N30" s="43"/>
    </row>
    <row r="31" spans="1:17" ht="24.75" customHeight="1" x14ac:dyDescent="0.25">
      <c r="A31" s="36">
        <f>IF(B31="","",COUNTA($B$20:B31))</f>
        <v>12</v>
      </c>
      <c r="B31" s="37" t="s">
        <v>474</v>
      </c>
      <c r="C31" s="38" t="s">
        <v>475</v>
      </c>
      <c r="D31" s="39" t="s">
        <v>34</v>
      </c>
      <c r="E31" s="40">
        <f t="shared" si="0"/>
        <v>2784000</v>
      </c>
      <c r="F31" s="40"/>
      <c r="G31" s="41"/>
      <c r="H31" s="40"/>
      <c r="I31" s="41"/>
      <c r="J31" s="40">
        <v>2784000</v>
      </c>
      <c r="K31" s="40"/>
      <c r="L31" s="40"/>
      <c r="M31" s="42"/>
      <c r="N31" s="43"/>
    </row>
    <row r="32" spans="1:17" ht="24.75" customHeight="1" x14ac:dyDescent="0.25">
      <c r="A32" s="36">
        <f>IF(B32="","",COUNTA($B$20:B32))</f>
        <v>13</v>
      </c>
      <c r="B32" s="37" t="s">
        <v>476</v>
      </c>
      <c r="C32" s="38" t="s">
        <v>477</v>
      </c>
      <c r="D32" s="39" t="s">
        <v>34</v>
      </c>
      <c r="E32" s="40">
        <f t="shared" si="0"/>
        <v>1944000</v>
      </c>
      <c r="F32" s="40"/>
      <c r="G32" s="41"/>
      <c r="H32" s="40"/>
      <c r="I32" s="41"/>
      <c r="J32" s="40">
        <v>1944000</v>
      </c>
      <c r="K32" s="40"/>
      <c r="L32" s="40"/>
      <c r="M32" s="42"/>
      <c r="N32" s="43"/>
    </row>
    <row r="33" spans="1:14" ht="24.75" customHeight="1" x14ac:dyDescent="0.25">
      <c r="A33" s="36">
        <f>IF(B33="","",COUNTA($B$20:B33))</f>
        <v>14</v>
      </c>
      <c r="B33" s="37" t="s">
        <v>478</v>
      </c>
      <c r="C33" s="38" t="s">
        <v>479</v>
      </c>
      <c r="D33" s="39" t="s">
        <v>34</v>
      </c>
      <c r="E33" s="40">
        <f t="shared" si="0"/>
        <v>6071999.9999999991</v>
      </c>
      <c r="F33" s="40"/>
      <c r="G33" s="41"/>
      <c r="H33" s="40"/>
      <c r="I33" s="41"/>
      <c r="J33" s="40">
        <v>6071999.9999999991</v>
      </c>
      <c r="K33" s="40"/>
      <c r="L33" s="40"/>
      <c r="M33" s="42"/>
      <c r="N33" s="43"/>
    </row>
    <row r="34" spans="1:14" ht="24.75" customHeight="1" x14ac:dyDescent="0.25">
      <c r="A34" s="36">
        <f>IF(B34="","",COUNTA($B$20:B34))</f>
        <v>15</v>
      </c>
      <c r="B34" s="37" t="s">
        <v>439</v>
      </c>
      <c r="C34" s="38" t="s">
        <v>440</v>
      </c>
      <c r="D34" s="39" t="s">
        <v>34</v>
      </c>
      <c r="E34" s="40">
        <f t="shared" si="0"/>
        <v>3800000</v>
      </c>
      <c r="F34" s="40"/>
      <c r="G34" s="41"/>
      <c r="H34" s="40"/>
      <c r="I34" s="41"/>
      <c r="J34" s="40">
        <v>3800000</v>
      </c>
      <c r="K34" s="40"/>
      <c r="L34" s="40"/>
      <c r="M34" s="42"/>
      <c r="N34" s="43"/>
    </row>
    <row r="35" spans="1:14" ht="24.75" customHeight="1" x14ac:dyDescent="0.25">
      <c r="A35" s="36">
        <f>IF(B35="","",COUNTA($B$20:B35))</f>
        <v>16</v>
      </c>
      <c r="B35" s="37" t="s">
        <v>441</v>
      </c>
      <c r="C35" s="38" t="s">
        <v>442</v>
      </c>
      <c r="D35" s="39" t="s">
        <v>34</v>
      </c>
      <c r="E35" s="40">
        <f t="shared" si="0"/>
        <v>1968000</v>
      </c>
      <c r="F35" s="40"/>
      <c r="G35" s="41"/>
      <c r="H35" s="40"/>
      <c r="I35" s="41"/>
      <c r="J35" s="40">
        <v>1968000</v>
      </c>
      <c r="K35" s="40"/>
      <c r="L35" s="40"/>
      <c r="M35" s="42"/>
      <c r="N35" s="43"/>
    </row>
    <row r="36" spans="1:14" ht="24.75" customHeight="1" x14ac:dyDescent="0.25">
      <c r="A36" s="36">
        <f>IF(B36="","",COUNTA($B$20:B36))</f>
        <v>17</v>
      </c>
      <c r="B36" s="37" t="s">
        <v>443</v>
      </c>
      <c r="C36" s="38" t="s">
        <v>444</v>
      </c>
      <c r="D36" s="39" t="s">
        <v>34</v>
      </c>
      <c r="E36" s="40">
        <f t="shared" si="0"/>
        <v>1984000</v>
      </c>
      <c r="F36" s="40"/>
      <c r="G36" s="41"/>
      <c r="H36" s="40"/>
      <c r="I36" s="41"/>
      <c r="J36" s="40">
        <v>1984000</v>
      </c>
      <c r="K36" s="40"/>
      <c r="L36" s="40"/>
      <c r="M36" s="42"/>
      <c r="N36" s="43"/>
    </row>
    <row r="37" spans="1:14" ht="24.75" customHeight="1" x14ac:dyDescent="0.25">
      <c r="A37" s="36">
        <f>IF(B37="","",COUNTA($B$20:B37))</f>
        <v>18</v>
      </c>
      <c r="B37" s="37" t="s">
        <v>445</v>
      </c>
      <c r="C37" s="38" t="s">
        <v>446</v>
      </c>
      <c r="D37" s="39" t="s">
        <v>34</v>
      </c>
      <c r="E37" s="40">
        <f t="shared" si="0"/>
        <v>3912000.0000000005</v>
      </c>
      <c r="F37" s="40"/>
      <c r="G37" s="41"/>
      <c r="H37" s="40"/>
      <c r="I37" s="41"/>
      <c r="J37" s="40">
        <v>3912000.0000000005</v>
      </c>
      <c r="K37" s="40"/>
      <c r="L37" s="40"/>
      <c r="M37" s="42"/>
      <c r="N37" s="43"/>
    </row>
    <row r="38" spans="1:14" ht="24.75" customHeight="1" x14ac:dyDescent="0.25">
      <c r="A38" s="36">
        <f>IF(B38="","",COUNTA($B$20:B38))</f>
        <v>19</v>
      </c>
      <c r="B38" s="37" t="s">
        <v>447</v>
      </c>
      <c r="C38" s="38" t="s">
        <v>448</v>
      </c>
      <c r="D38" s="39" t="s">
        <v>34</v>
      </c>
      <c r="E38" s="40">
        <f t="shared" si="0"/>
        <v>2904000</v>
      </c>
      <c r="F38" s="40"/>
      <c r="G38" s="41"/>
      <c r="H38" s="40"/>
      <c r="I38" s="41"/>
      <c r="J38" s="40">
        <v>2904000</v>
      </c>
      <c r="K38" s="40"/>
      <c r="L38" s="40"/>
      <c r="M38" s="42"/>
      <c r="N38" s="43"/>
    </row>
    <row r="39" spans="1:14" ht="24.75" customHeight="1" x14ac:dyDescent="0.25">
      <c r="A39" s="36">
        <f>IF(B39="","",COUNTA($B$20:B39))</f>
        <v>20</v>
      </c>
      <c r="B39" s="37" t="s">
        <v>449</v>
      </c>
      <c r="C39" s="38" t="s">
        <v>450</v>
      </c>
      <c r="D39" s="39" t="s">
        <v>34</v>
      </c>
      <c r="E39" s="40">
        <f t="shared" si="0"/>
        <v>2056000</v>
      </c>
      <c r="F39" s="40"/>
      <c r="G39" s="41"/>
      <c r="H39" s="40"/>
      <c r="I39" s="41"/>
      <c r="J39" s="40">
        <v>2056000</v>
      </c>
      <c r="K39" s="40"/>
      <c r="L39" s="40"/>
      <c r="M39" s="42"/>
      <c r="N39" s="43"/>
    </row>
    <row r="40" spans="1:14" ht="24.75" customHeight="1" x14ac:dyDescent="0.25">
      <c r="A40" s="36">
        <f>IF(B40="","",COUNTA($B$20:B40))</f>
        <v>21</v>
      </c>
      <c r="B40" s="37" t="s">
        <v>488</v>
      </c>
      <c r="C40" s="38" t="s">
        <v>489</v>
      </c>
      <c r="D40" s="39" t="s">
        <v>34</v>
      </c>
      <c r="E40" s="40">
        <f t="shared" si="0"/>
        <v>2328000</v>
      </c>
      <c r="F40" s="40"/>
      <c r="G40" s="41"/>
      <c r="H40" s="40"/>
      <c r="I40" s="41"/>
      <c r="J40" s="40">
        <v>2328000</v>
      </c>
      <c r="K40" s="40"/>
      <c r="L40" s="40"/>
      <c r="M40" s="42"/>
      <c r="N40" s="43"/>
    </row>
    <row r="41" spans="1:14" ht="24.75" customHeight="1" x14ac:dyDescent="0.25">
      <c r="A41" s="36">
        <f>IF(B41="","",COUNTA($B$20:B41))</f>
        <v>22</v>
      </c>
      <c r="B41" s="37" t="s">
        <v>39</v>
      </c>
      <c r="C41" s="38" t="s">
        <v>40</v>
      </c>
      <c r="D41" s="39" t="s">
        <v>34</v>
      </c>
      <c r="E41" s="40">
        <f t="shared" si="0"/>
        <v>576000</v>
      </c>
      <c r="F41" s="40"/>
      <c r="G41" s="41"/>
      <c r="H41" s="40"/>
      <c r="I41" s="41"/>
      <c r="J41" s="40">
        <v>576000</v>
      </c>
      <c r="K41" s="40"/>
      <c r="L41" s="40"/>
      <c r="M41" s="42"/>
      <c r="N41" s="43"/>
    </row>
    <row r="42" spans="1:14" ht="24.75" customHeight="1" x14ac:dyDescent="0.25">
      <c r="A42" s="36">
        <f>IF(B42="","",COUNTA($B$20:B42))</f>
        <v>23</v>
      </c>
      <c r="B42" s="37" t="s">
        <v>490</v>
      </c>
      <c r="C42" s="38" t="s">
        <v>491</v>
      </c>
      <c r="D42" s="39" t="s">
        <v>34</v>
      </c>
      <c r="E42" s="40">
        <f t="shared" si="0"/>
        <v>3360000</v>
      </c>
      <c r="F42" s="40"/>
      <c r="G42" s="41"/>
      <c r="H42" s="40"/>
      <c r="I42" s="41"/>
      <c r="J42" s="40">
        <v>3360000</v>
      </c>
      <c r="K42" s="40"/>
      <c r="L42" s="40"/>
      <c r="M42" s="42"/>
      <c r="N42" s="43"/>
    </row>
    <row r="43" spans="1:14" ht="24.75" customHeight="1" x14ac:dyDescent="0.25">
      <c r="A43" s="36">
        <f>IF(B43="","",COUNTA($B$20:B43))</f>
        <v>24</v>
      </c>
      <c r="B43" s="37" t="s">
        <v>451</v>
      </c>
      <c r="C43" s="38" t="s">
        <v>452</v>
      </c>
      <c r="D43" s="39" t="s">
        <v>34</v>
      </c>
      <c r="E43" s="40">
        <f t="shared" si="0"/>
        <v>3376000</v>
      </c>
      <c r="F43" s="40"/>
      <c r="G43" s="41"/>
      <c r="H43" s="40"/>
      <c r="I43" s="41"/>
      <c r="J43" s="40">
        <v>3376000</v>
      </c>
      <c r="K43" s="40"/>
      <c r="L43" s="40"/>
      <c r="M43" s="42"/>
      <c r="N43" s="43"/>
    </row>
    <row r="44" spans="1:14" ht="24.75" customHeight="1" x14ac:dyDescent="0.25">
      <c r="A44" s="36">
        <f>IF(B44="","",COUNTA($B$20:B44))</f>
        <v>25</v>
      </c>
      <c r="B44" s="37" t="s">
        <v>453</v>
      </c>
      <c r="C44" s="38" t="s">
        <v>454</v>
      </c>
      <c r="D44" s="39" t="s">
        <v>34</v>
      </c>
      <c r="E44" s="40">
        <f t="shared" si="0"/>
        <v>3288000</v>
      </c>
      <c r="F44" s="40"/>
      <c r="G44" s="41"/>
      <c r="H44" s="40"/>
      <c r="I44" s="41"/>
      <c r="J44" s="40">
        <v>3288000</v>
      </c>
      <c r="K44" s="40"/>
      <c r="L44" s="40"/>
      <c r="M44" s="42"/>
      <c r="N44" s="43"/>
    </row>
    <row r="45" spans="1:14" ht="24.75" customHeight="1" x14ac:dyDescent="0.25">
      <c r="A45" s="36">
        <f>IF(B45="","",COUNTA($B$20:B45))</f>
        <v>26</v>
      </c>
      <c r="B45" s="37" t="s">
        <v>35</v>
      </c>
      <c r="C45" s="38" t="s">
        <v>36</v>
      </c>
      <c r="D45" s="39" t="s">
        <v>34</v>
      </c>
      <c r="E45" s="40">
        <f t="shared" si="0"/>
        <v>8000000</v>
      </c>
      <c r="F45" s="40"/>
      <c r="G45" s="41"/>
      <c r="H45" s="40"/>
      <c r="I45" s="41"/>
      <c r="J45" s="40">
        <v>8000000</v>
      </c>
      <c r="K45" s="40"/>
      <c r="L45" s="40"/>
      <c r="M45" s="42"/>
      <c r="N45" s="43"/>
    </row>
    <row r="46" spans="1:14" ht="24.75" customHeight="1" x14ac:dyDescent="0.25">
      <c r="A46" s="36">
        <f>IF(B46="","",COUNTA($B$20:B46))</f>
        <v>27</v>
      </c>
      <c r="B46" s="37" t="s">
        <v>41</v>
      </c>
      <c r="C46" s="38" t="s">
        <v>42</v>
      </c>
      <c r="D46" s="39" t="s">
        <v>34</v>
      </c>
      <c r="E46" s="40">
        <f t="shared" si="0"/>
        <v>480000</v>
      </c>
      <c r="F46" s="40"/>
      <c r="G46" s="41"/>
      <c r="H46" s="40"/>
      <c r="I46" s="41"/>
      <c r="J46" s="40">
        <v>480000</v>
      </c>
      <c r="K46" s="40"/>
      <c r="L46" s="40"/>
      <c r="M46" s="42"/>
      <c r="N46" s="43"/>
    </row>
    <row r="47" spans="1:14" ht="24.75" customHeight="1" x14ac:dyDescent="0.25">
      <c r="A47" s="36">
        <f>IF(B47="","",COUNTA($B$20:B47))</f>
        <v>28</v>
      </c>
      <c r="B47" s="37" t="s">
        <v>37</v>
      </c>
      <c r="C47" s="38" t="s">
        <v>38</v>
      </c>
      <c r="D47" s="39" t="s">
        <v>34</v>
      </c>
      <c r="E47" s="40">
        <f t="shared" si="0"/>
        <v>424000</v>
      </c>
      <c r="F47" s="40"/>
      <c r="G47" s="41"/>
      <c r="H47" s="40"/>
      <c r="I47" s="41"/>
      <c r="J47" s="40">
        <v>424000</v>
      </c>
      <c r="K47" s="40"/>
      <c r="L47" s="40"/>
      <c r="M47" s="42"/>
      <c r="N47" s="43"/>
    </row>
    <row r="48" spans="1:14" ht="24.75" customHeight="1" x14ac:dyDescent="0.25">
      <c r="A48" s="36">
        <f>IF(B48="","",COUNTA($B$20:B48))</f>
        <v>29</v>
      </c>
      <c r="B48" s="37" t="s">
        <v>32</v>
      </c>
      <c r="C48" s="38" t="s">
        <v>33</v>
      </c>
      <c r="D48" s="39" t="s">
        <v>34</v>
      </c>
      <c r="E48" s="40">
        <f t="shared" si="0"/>
        <v>272000</v>
      </c>
      <c r="F48" s="40"/>
      <c r="G48" s="41"/>
      <c r="H48" s="40"/>
      <c r="I48" s="41"/>
      <c r="J48" s="40">
        <v>272000</v>
      </c>
      <c r="K48" s="40"/>
      <c r="L48" s="40"/>
      <c r="M48" s="42"/>
      <c r="N48" s="43"/>
    </row>
    <row r="49" spans="1:18" ht="24.75" customHeight="1" x14ac:dyDescent="0.25">
      <c r="A49" s="36">
        <f>IF(B49="","",COUNTA($B$20:B49))</f>
        <v>30</v>
      </c>
      <c r="B49" s="37" t="s">
        <v>455</v>
      </c>
      <c r="C49" s="38" t="s">
        <v>456</v>
      </c>
      <c r="D49" s="39" t="s">
        <v>34</v>
      </c>
      <c r="E49" s="40">
        <f t="shared" si="0"/>
        <v>6215999.9999999991</v>
      </c>
      <c r="F49" s="40"/>
      <c r="G49" s="41"/>
      <c r="H49" s="40"/>
      <c r="I49" s="41"/>
      <c r="J49" s="40">
        <v>6215999.9999999991</v>
      </c>
      <c r="K49" s="40"/>
      <c r="L49" s="40"/>
      <c r="M49" s="42"/>
      <c r="N49" s="43"/>
    </row>
    <row r="50" spans="1:18" ht="28.5" customHeight="1" x14ac:dyDescent="0.25">
      <c r="A50" s="258" t="s">
        <v>43</v>
      </c>
      <c r="B50" s="268" t="s">
        <v>44</v>
      </c>
      <c r="C50" s="269"/>
      <c r="D50" s="270"/>
      <c r="E50" s="44"/>
      <c r="F50" s="44"/>
      <c r="G50" s="44"/>
      <c r="H50" s="44"/>
      <c r="I50" s="44"/>
      <c r="J50" s="44"/>
      <c r="K50" s="44"/>
      <c r="L50" s="44"/>
      <c r="M50" s="44"/>
      <c r="N50" s="43" t="e">
        <f>+COUNTIF('[1]03'!B283:$B$345,'3716-350'!B50)</f>
        <v>#VALUE!</v>
      </c>
      <c r="O50" s="5" t="e">
        <f>+SUMIF('[2]C8 (BS)'!$C:$C,B50,'[2]C8 (BS)'!$E:$E)</f>
        <v>#VALUE!</v>
      </c>
      <c r="P50" s="5" t="e">
        <f>+SUMIF([2]C9!$C:$C,B50,[2]C9!$E:$E)</f>
        <v>#VALUE!</v>
      </c>
      <c r="Q50" s="5" t="e">
        <f>+SUMIF([2]TD9!$B:$B,B50,[2]TD9!$E:$E)</f>
        <v>#VALUE!</v>
      </c>
    </row>
    <row r="51" spans="1:18" ht="28.5" customHeight="1" x14ac:dyDescent="0.25">
      <c r="A51" s="258" t="s">
        <v>45</v>
      </c>
      <c r="B51" s="268" t="s">
        <v>46</v>
      </c>
      <c r="C51" s="269"/>
      <c r="D51" s="270"/>
      <c r="E51" s="45"/>
      <c r="F51" s="45"/>
      <c r="G51" s="45"/>
      <c r="H51" s="45"/>
      <c r="I51" s="45"/>
      <c r="J51" s="45"/>
      <c r="K51" s="44"/>
      <c r="L51" s="44"/>
      <c r="M51" s="44"/>
      <c r="N51" s="43" t="e">
        <f>+COUNTIF('[1]03'!B294:$B$345,'3716-350'!B51)</f>
        <v>#VALUE!</v>
      </c>
      <c r="O51" s="5" t="e">
        <f>+SUMIF('[2]C8 (BS)'!$C:$C,B51,'[2]C8 (BS)'!$E:$E)</f>
        <v>#VALUE!</v>
      </c>
      <c r="P51" s="5" t="e">
        <f>+SUMIF([2]C9!$C:$C,B51,[2]C9!$E:$E)</f>
        <v>#VALUE!</v>
      </c>
      <c r="Q51" s="5" t="e">
        <f>+SUMIF([2]TD9!$B:$B,B51,[2]TD9!$E:$E)</f>
        <v>#VALUE!</v>
      </c>
    </row>
    <row r="52" spans="1:18" s="5" customFormat="1" ht="18.75" customHeight="1" x14ac:dyDescent="0.25">
      <c r="A52" s="36"/>
      <c r="B52" s="33" t="s">
        <v>47</v>
      </c>
      <c r="C52" s="36"/>
      <c r="D52" s="36"/>
      <c r="E52" s="46">
        <f>+E51+E50+E19</f>
        <v>108560000</v>
      </c>
      <c r="F52" s="46"/>
      <c r="G52" s="46"/>
      <c r="H52" s="46"/>
      <c r="I52" s="46"/>
      <c r="J52" s="46">
        <f>+J51+J50+J19</f>
        <v>108560000</v>
      </c>
      <c r="K52" s="46"/>
      <c r="L52" s="46"/>
      <c r="M52" s="46"/>
      <c r="N52" s="47"/>
      <c r="O52" s="48" t="e">
        <f>+SUM(O20:O51)</f>
        <v>#VALUE!</v>
      </c>
      <c r="P52" s="48" t="e">
        <f>+SUM(P20:P51)</f>
        <v>#VALUE!</v>
      </c>
      <c r="Q52" s="48" t="e">
        <f>+SUM(Q20:Q51)</f>
        <v>#VALUE!</v>
      </c>
      <c r="R52" s="49" t="e">
        <f>+O52+P52+Q52</f>
        <v>#VALUE!</v>
      </c>
    </row>
    <row r="53" spans="1:18" s="5" customFormat="1" ht="18" customHeight="1" x14ac:dyDescent="0.25">
      <c r="A53" s="282" t="str">
        <f>"Số tiền bằng chữ: "&amp;SUBSTITUTE([3]!VND(E52),",","")&amp;" đồng."</f>
        <v>Số tiền bằng chữ: Một trăm lẻ tám triệu năm trăm sáu mươi ngàn đồng.</v>
      </c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82"/>
      <c r="M53" s="282"/>
      <c r="N53" s="262"/>
      <c r="O53" s="5">
        <f>+'[2]C8 (BS)'!$E$171</f>
        <v>83000000</v>
      </c>
      <c r="P53" s="5">
        <f>+[2]C9!$E$333</f>
        <v>340125000</v>
      </c>
      <c r="Q53" s="5">
        <f>+[2]TD9!$E$331</f>
        <v>2174976955</v>
      </c>
    </row>
    <row r="54" spans="1:18" s="5" customFormat="1" ht="18" customHeight="1" x14ac:dyDescent="0.25">
      <c r="A54" s="283" t="s">
        <v>48</v>
      </c>
      <c r="B54" s="283"/>
      <c r="C54" s="283"/>
      <c r="D54" s="283"/>
      <c r="E54" s="283"/>
      <c r="F54" s="283"/>
      <c r="G54" s="283"/>
      <c r="H54" s="283"/>
      <c r="I54" s="283"/>
      <c r="J54" s="283"/>
      <c r="K54" s="283"/>
      <c r="L54" s="283"/>
      <c r="M54" s="283"/>
      <c r="N54" s="257"/>
      <c r="O54" s="5" t="e">
        <f>+O52-O53</f>
        <v>#VALUE!</v>
      </c>
      <c r="P54" s="5" t="e">
        <f>+P52-P53</f>
        <v>#VALUE!</v>
      </c>
      <c r="Q54" s="5" t="e">
        <f>+Q52-Q53</f>
        <v>#VALUE!</v>
      </c>
    </row>
    <row r="55" spans="1:18" s="5" customFormat="1" ht="18" customHeight="1" x14ac:dyDescent="0.25">
      <c r="A55" s="275" t="s">
        <v>495</v>
      </c>
      <c r="B55" s="275"/>
      <c r="C55" s="275"/>
      <c r="D55" s="275"/>
      <c r="E55" s="275"/>
      <c r="F55" s="275"/>
      <c r="G55" s="275"/>
      <c r="H55" s="275"/>
      <c r="I55" s="275"/>
      <c r="J55" s="275"/>
      <c r="K55" s="275"/>
      <c r="L55" s="275"/>
      <c r="M55" s="275"/>
      <c r="N55" s="259"/>
      <c r="O55" s="5">
        <f>+E52-'[1]08'!E18</f>
        <v>-1128536641</v>
      </c>
    </row>
    <row r="56" spans="1:18" s="5" customFormat="1" x14ac:dyDescent="0.25">
      <c r="A56" s="52"/>
      <c r="B56" s="6"/>
      <c r="C56" s="6"/>
      <c r="D56" s="6"/>
      <c r="E56" s="6"/>
      <c r="F56" s="6"/>
      <c r="G56" s="53"/>
      <c r="H56" s="53"/>
      <c r="I56" s="264"/>
      <c r="J56" s="168" t="s">
        <v>483</v>
      </c>
      <c r="K56" s="53"/>
      <c r="L56" s="53"/>
      <c r="M56" s="53"/>
      <c r="N56" s="53"/>
      <c r="O56" s="55"/>
      <c r="P56" s="55"/>
    </row>
    <row r="57" spans="1:18" s="5" customFormat="1" ht="15.75" customHeight="1" x14ac:dyDescent="0.25">
      <c r="A57" s="267" t="s">
        <v>49</v>
      </c>
      <c r="B57" s="267"/>
      <c r="C57" s="267"/>
      <c r="D57" s="3"/>
      <c r="E57" s="253" t="s">
        <v>50</v>
      </c>
      <c r="F57" s="3"/>
      <c r="G57" s="3"/>
      <c r="H57" s="253"/>
      <c r="I57" s="260"/>
      <c r="J57" s="253" t="s">
        <v>88</v>
      </c>
      <c r="K57" s="15"/>
      <c r="L57" s="15"/>
      <c r="M57" s="15"/>
      <c r="N57" s="15"/>
      <c r="O57" s="56"/>
      <c r="P57" s="56"/>
    </row>
    <row r="58" spans="1:18" s="5" customFormat="1" ht="13.5" customHeight="1" x14ac:dyDescent="0.25">
      <c r="A58" s="2"/>
      <c r="B58" s="6"/>
      <c r="C58" s="6"/>
      <c r="D58" s="6"/>
      <c r="E58" s="170"/>
      <c r="F58" s="6"/>
      <c r="G58" s="6"/>
      <c r="H58" s="6"/>
      <c r="I58" s="6"/>
      <c r="J58" s="253"/>
      <c r="K58" s="6"/>
      <c r="L58" s="6"/>
      <c r="M58" s="6"/>
      <c r="N58" s="6"/>
    </row>
    <row r="59" spans="1:18" s="5" customFormat="1" ht="17.25" customHeight="1" x14ac:dyDescent="0.25">
      <c r="A59" s="6"/>
      <c r="B59" s="6"/>
      <c r="C59" s="6"/>
      <c r="D59" s="6"/>
      <c r="E59" s="170"/>
      <c r="F59" s="6"/>
      <c r="G59" s="6"/>
      <c r="H59" s="6"/>
      <c r="I59" s="6"/>
      <c r="J59" s="253"/>
      <c r="K59" s="6"/>
      <c r="L59" s="6"/>
      <c r="M59" s="6"/>
      <c r="N59" s="6"/>
    </row>
    <row r="60" spans="1:18" x14ac:dyDescent="0.25">
      <c r="E60" s="170"/>
      <c r="J60" s="253"/>
    </row>
    <row r="61" spans="1:18" ht="12" customHeight="1" x14ac:dyDescent="0.25">
      <c r="C61" s="9"/>
      <c r="D61" s="9"/>
      <c r="E61" s="27"/>
      <c r="J61" s="253"/>
    </row>
    <row r="62" spans="1:18" x14ac:dyDescent="0.25">
      <c r="A62" s="265" t="s">
        <v>53</v>
      </c>
      <c r="B62" s="265"/>
      <c r="C62" s="265"/>
      <c r="D62" s="32"/>
      <c r="E62" s="263" t="s">
        <v>54</v>
      </c>
      <c r="F62" s="169"/>
      <c r="G62" s="169"/>
      <c r="H62" s="263"/>
      <c r="I62" s="263"/>
      <c r="J62" s="253" t="s">
        <v>55</v>
      </c>
      <c r="K62" s="32"/>
      <c r="L62" s="32"/>
      <c r="M62" s="32"/>
      <c r="N62" s="32"/>
      <c r="O62" s="58"/>
      <c r="P62" s="58"/>
    </row>
    <row r="63" spans="1:18" ht="4.5" customHeight="1" x14ac:dyDescent="0.25"/>
    <row r="64" spans="1:18" ht="15" customHeight="1" x14ac:dyDescent="0.25">
      <c r="A64" s="265" t="s">
        <v>56</v>
      </c>
      <c r="B64" s="265"/>
      <c r="C64" s="265"/>
      <c r="D64" s="265"/>
      <c r="E64" s="265"/>
      <c r="F64" s="265"/>
      <c r="G64" s="265"/>
      <c r="H64" s="265"/>
      <c r="I64" s="265"/>
      <c r="J64" s="265"/>
      <c r="K64" s="265"/>
      <c r="L64" s="265"/>
      <c r="M64" s="265"/>
      <c r="N64" s="263"/>
      <c r="O64" s="58"/>
      <c r="P64" s="58"/>
    </row>
    <row r="65" spans="1:18" ht="15" customHeight="1" x14ac:dyDescent="0.25">
      <c r="A65" s="263"/>
      <c r="B65" s="263"/>
      <c r="C65" s="263"/>
      <c r="D65" s="263"/>
      <c r="E65" s="263"/>
      <c r="F65" s="263"/>
      <c r="G65" s="263"/>
      <c r="H65" s="263"/>
      <c r="I65" s="263"/>
      <c r="J65" s="264" t="s">
        <v>67</v>
      </c>
      <c r="K65" s="263"/>
      <c r="L65" s="263"/>
      <c r="M65" s="263"/>
      <c r="N65" s="263"/>
      <c r="O65" s="58"/>
      <c r="P65" s="58"/>
    </row>
    <row r="66" spans="1:18" x14ac:dyDescent="0.25">
      <c r="A66" s="267" t="s">
        <v>57</v>
      </c>
      <c r="B66" s="267"/>
      <c r="C66" s="267"/>
      <c r="D66" s="267"/>
      <c r="E66" s="267"/>
      <c r="H66" s="15"/>
      <c r="I66" s="260"/>
      <c r="J66" s="260" t="s">
        <v>78</v>
      </c>
      <c r="K66" s="15"/>
      <c r="L66" s="15"/>
      <c r="M66" s="15"/>
      <c r="N66" s="15"/>
      <c r="O66" s="56"/>
      <c r="P66" s="56"/>
      <c r="R66" s="32"/>
    </row>
    <row r="67" spans="1:18" x14ac:dyDescent="0.25">
      <c r="A67" s="266" t="s">
        <v>59</v>
      </c>
      <c r="B67" s="266"/>
      <c r="C67" s="266"/>
      <c r="D67" s="266"/>
      <c r="E67" s="266"/>
      <c r="I67" s="264"/>
      <c r="J67" s="260" t="s">
        <v>79</v>
      </c>
      <c r="K67" s="53"/>
      <c r="L67" s="53"/>
      <c r="M67" s="53"/>
      <c r="N67" s="53"/>
      <c r="O67" s="55"/>
      <c r="P67" s="55"/>
    </row>
    <row r="68" spans="1:18" ht="15" customHeight="1" x14ac:dyDescent="0.25">
      <c r="A68" s="266"/>
      <c r="B68" s="266"/>
      <c r="C68" s="266"/>
      <c r="D68" s="266"/>
      <c r="E68" s="266"/>
      <c r="I68" s="264"/>
      <c r="J68" s="264" t="s">
        <v>60</v>
      </c>
      <c r="K68" s="53"/>
      <c r="L68" s="53"/>
      <c r="M68" s="53"/>
      <c r="N68" s="53"/>
      <c r="O68" s="55"/>
      <c r="P68" s="55"/>
    </row>
    <row r="69" spans="1:18" x14ac:dyDescent="0.25">
      <c r="I69" s="266"/>
      <c r="J69" s="266"/>
      <c r="K69" s="266"/>
      <c r="L69" s="266"/>
      <c r="M69" s="266"/>
      <c r="N69" s="264"/>
    </row>
    <row r="70" spans="1:18" ht="16.899999999999999" hidden="1" customHeight="1" x14ac:dyDescent="0.25">
      <c r="A70" s="267" t="s">
        <v>57</v>
      </c>
      <c r="B70" s="267"/>
      <c r="C70" s="267"/>
      <c r="D70" s="267"/>
      <c r="E70" s="267"/>
      <c r="I70" s="267"/>
      <c r="J70" s="267"/>
      <c r="K70" s="267"/>
      <c r="L70" s="267"/>
      <c r="M70" s="267"/>
      <c r="N70" s="260"/>
    </row>
    <row r="71" spans="1:18" x14ac:dyDescent="0.25">
      <c r="A71" s="266"/>
      <c r="B71" s="266"/>
      <c r="C71" s="266"/>
      <c r="D71" s="266"/>
      <c r="E71" s="266"/>
      <c r="I71" s="266"/>
      <c r="J71" s="266"/>
      <c r="K71" s="266"/>
      <c r="L71" s="266"/>
      <c r="M71" s="266"/>
      <c r="N71" s="264"/>
    </row>
    <row r="73" spans="1:18" s="59" customForma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5"/>
      <c r="P73" s="5"/>
      <c r="Q73" s="5"/>
    </row>
  </sheetData>
  <autoFilter ref="A17:R52" xr:uid="{00000000-0009-0000-0000-000000000000}"/>
  <mergeCells count="41">
    <mergeCell ref="A67:E67"/>
    <mergeCell ref="A68:E68"/>
    <mergeCell ref="I69:M69"/>
    <mergeCell ref="A70:E70"/>
    <mergeCell ref="I70:M70"/>
    <mergeCell ref="A71:E71"/>
    <mergeCell ref="I71:M71"/>
    <mergeCell ref="A54:M54"/>
    <mergeCell ref="A55:M55"/>
    <mergeCell ref="A57:C57"/>
    <mergeCell ref="A62:C62"/>
    <mergeCell ref="A64:M64"/>
    <mergeCell ref="A66:E66"/>
    <mergeCell ref="L14:L16"/>
    <mergeCell ref="B18:D18"/>
    <mergeCell ref="B19:D19"/>
    <mergeCell ref="B50:D50"/>
    <mergeCell ref="B51:D51"/>
    <mergeCell ref="A53:M53"/>
    <mergeCell ref="F14:F16"/>
    <mergeCell ref="G14:G16"/>
    <mergeCell ref="H14:H16"/>
    <mergeCell ref="I14:I16"/>
    <mergeCell ref="J14:J16"/>
    <mergeCell ref="K14:K16"/>
    <mergeCell ref="A10:M10"/>
    <mergeCell ref="A11:M11"/>
    <mergeCell ref="A13:A16"/>
    <mergeCell ref="B13:B16"/>
    <mergeCell ref="C13:D13"/>
    <mergeCell ref="E13:E16"/>
    <mergeCell ref="F13:L13"/>
    <mergeCell ref="M13:M16"/>
    <mergeCell ref="C14:C16"/>
    <mergeCell ref="D14:D16"/>
    <mergeCell ref="I1:M1"/>
    <mergeCell ref="I2:M3"/>
    <mergeCell ref="A5:M5"/>
    <mergeCell ref="A6:M6"/>
    <mergeCell ref="A8:M8"/>
    <mergeCell ref="A9:M9"/>
  </mergeCells>
  <printOptions horizontalCentered="1"/>
  <pageMargins left="0" right="0" top="0.19685039370078741" bottom="0.19685039370078741" header="0.15748031496062992" footer="0.15748031496062992"/>
  <pageSetup paperSize="9" scale="95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21</vt:i4>
      </vt:variant>
    </vt:vector>
  </HeadingPairs>
  <TitlesOfParts>
    <vt:vector size="33" baseType="lpstr">
      <vt:lpstr>3716-040</vt:lpstr>
      <vt:lpstr>3716-070</vt:lpstr>
      <vt:lpstr>3716-186</vt:lpstr>
      <vt:lpstr>3716-282</vt:lpstr>
      <vt:lpstr>3716-294</vt:lpstr>
      <vt:lpstr>3716-299</vt:lpstr>
      <vt:lpstr>3716-315</vt:lpstr>
      <vt:lpstr>3716-326</vt:lpstr>
      <vt:lpstr>3716-327</vt:lpstr>
      <vt:lpstr>3716-345</vt:lpstr>
      <vt:lpstr>3716-349</vt:lpstr>
      <vt:lpstr>3716-350</vt:lpstr>
      <vt:lpstr>'3716-186'!Print_Area</vt:lpstr>
      <vt:lpstr>'3716-294'!Print_Area</vt:lpstr>
      <vt:lpstr>'3716-299'!Print_Area</vt:lpstr>
      <vt:lpstr>'3716-315'!Print_Area</vt:lpstr>
      <vt:lpstr>'3716-326'!Print_Area</vt:lpstr>
      <vt:lpstr>'3716-327'!Print_Area</vt:lpstr>
      <vt:lpstr>'3716-345'!Print_Area</vt:lpstr>
      <vt:lpstr>'3716-349'!Print_Area</vt:lpstr>
      <vt:lpstr>'3716-350'!Print_Area</vt:lpstr>
      <vt:lpstr>'3716-040'!Print_Titles</vt:lpstr>
      <vt:lpstr>'3716-070'!Print_Titles</vt:lpstr>
      <vt:lpstr>'3716-186'!Print_Titles</vt:lpstr>
      <vt:lpstr>'3716-282'!Print_Titles</vt:lpstr>
      <vt:lpstr>'3716-294'!Print_Titles</vt:lpstr>
      <vt:lpstr>'3716-299'!Print_Titles</vt:lpstr>
      <vt:lpstr>'3716-315'!Print_Titles</vt:lpstr>
      <vt:lpstr>'3716-326'!Print_Titles</vt:lpstr>
      <vt:lpstr>'3716-327'!Print_Titles</vt:lpstr>
      <vt:lpstr>'3716-345'!Print_Titles</vt:lpstr>
      <vt:lpstr>'3716-349'!Print_Titles</vt:lpstr>
      <vt:lpstr>'3716-350'!Print_Titles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</cp:lastModifiedBy>
  <cp:lastPrinted>2025-11-06T02:56:35Z</cp:lastPrinted>
  <dcterms:created xsi:type="dcterms:W3CDTF">2025-02-24T08:41:09Z</dcterms:created>
  <dcterms:modified xsi:type="dcterms:W3CDTF">2025-11-06T02:56:54Z</dcterms:modified>
</cp:coreProperties>
</file>