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2. QUAN LY SINH VIEN\2025-2026\HOC KY 1\REN LUYEN HKI-25-26\"/>
    </mc:Choice>
  </mc:AlternateContent>
  <xr:revisionPtr revIDLastSave="0" documentId="13_ncr:1_{85C8E904-22B9-43FE-9151-7501E53C0DE7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BANG TONG" sheetId="4" r:id="rId1"/>
    <sheet name="23T4-NNA1" sheetId="5" r:id="rId2"/>
    <sheet name="23T4-NNA2" sheetId="6" r:id="rId3"/>
    <sheet name="23T4-NHQ1" sheetId="7" r:id="rId4"/>
    <sheet name="23T4-NTN1" sheetId="8" r:id="rId5"/>
    <sheet name="24T4-NNA1" sheetId="9" r:id="rId6"/>
    <sheet name="24T4-NNA2" sheetId="10" r:id="rId7"/>
    <sheet name="24T4-NHQ1" sheetId="11" r:id="rId8"/>
    <sheet name="24T4-NTN1" sheetId="12" r:id="rId9"/>
    <sheet name="25T4-NNA1" sheetId="13" r:id="rId10"/>
    <sheet name="25T4-NTN1" sheetId="14" r:id="rId11"/>
  </sheets>
  <definedNames>
    <definedName name="_xlnm.Print_Titles" localSheetId="4">'23T4-NTN1'!$9:$10</definedName>
    <definedName name="_xlnm.Print_Titles" localSheetId="3">'23T4-NHQ1'!$9:$10</definedName>
    <definedName name="_xlnm.Print_Titles" localSheetId="6">'24T4-NNA2'!$9:$10</definedName>
    <definedName name="_xlnm.Print_Titles" localSheetId="8">'24T4-NTN1'!$9:$10</definedName>
    <definedName name="_xlnm.Print_Titles" localSheetId="7">'24T4-NHQ1'!$9:$10</definedName>
    <definedName name="_xlnm.Print_Titles" localSheetId="10">'25T4-NTN1'!$9:$10</definedName>
    <definedName name="_xlnm.Print_Titles" localSheetId="0">'BANG TONG'!$9:$10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5" i="4" l="1"/>
  <c r="H56" i="4"/>
  <c r="H57" i="4"/>
  <c r="H58" i="4"/>
  <c r="H59" i="4"/>
  <c r="H54" i="4"/>
  <c r="F55" i="4"/>
  <c r="F56" i="4"/>
  <c r="F57" i="4"/>
  <c r="F58" i="4"/>
  <c r="F59" i="4"/>
  <c r="F54" i="4"/>
  <c r="H26" i="14"/>
  <c r="H27" i="14"/>
  <c r="H28" i="14"/>
  <c r="H29" i="14"/>
  <c r="H30" i="14"/>
  <c r="H25" i="14"/>
  <c r="F26" i="14"/>
  <c r="F27" i="14"/>
  <c r="F28" i="14"/>
  <c r="F29" i="14"/>
  <c r="F30" i="14"/>
  <c r="F25" i="14"/>
  <c r="G21" i="14"/>
  <c r="H21" i="14" s="1"/>
  <c r="F21" i="14"/>
  <c r="G20" i="14"/>
  <c r="H20" i="14" s="1"/>
  <c r="F20" i="14"/>
  <c r="G19" i="14"/>
  <c r="H19" i="14" s="1"/>
  <c r="F19" i="14"/>
  <c r="G18" i="14"/>
  <c r="H18" i="14" s="1"/>
  <c r="F18" i="14"/>
  <c r="G17" i="14"/>
  <c r="H17" i="14" s="1"/>
  <c r="F17" i="14"/>
  <c r="G16" i="14"/>
  <c r="H16" i="14" s="1"/>
  <c r="F16" i="14"/>
  <c r="G15" i="14"/>
  <c r="H15" i="14" s="1"/>
  <c r="F15" i="14"/>
  <c r="H14" i="14"/>
  <c r="G14" i="14"/>
  <c r="F14" i="14"/>
  <c r="G13" i="14"/>
  <c r="H13" i="14" s="1"/>
  <c r="F13" i="14"/>
  <c r="G12" i="14"/>
  <c r="H12" i="14" s="1"/>
  <c r="F12" i="14"/>
  <c r="H11" i="14"/>
  <c r="F11" i="14"/>
  <c r="H48" i="13"/>
  <c r="H49" i="13"/>
  <c r="H50" i="13"/>
  <c r="H51" i="13"/>
  <c r="H52" i="13"/>
  <c r="H47" i="13"/>
  <c r="F48" i="13"/>
  <c r="F49" i="13"/>
  <c r="F50" i="13"/>
  <c r="F51" i="13"/>
  <c r="F52" i="13"/>
  <c r="F47" i="13"/>
  <c r="G43" i="13"/>
  <c r="H43" i="13" s="1"/>
  <c r="F43" i="13"/>
  <c r="G42" i="13"/>
  <c r="H42" i="13" s="1"/>
  <c r="F42" i="13"/>
  <c r="G41" i="13"/>
  <c r="H41" i="13" s="1"/>
  <c r="F41" i="13"/>
  <c r="H40" i="13"/>
  <c r="G40" i="13"/>
  <c r="F40" i="13"/>
  <c r="G39" i="13"/>
  <c r="H39" i="13" s="1"/>
  <c r="F39" i="13"/>
  <c r="G38" i="13"/>
  <c r="H38" i="13" s="1"/>
  <c r="F38" i="13"/>
  <c r="G37" i="13"/>
  <c r="H37" i="13" s="1"/>
  <c r="F37" i="13"/>
  <c r="G36" i="13"/>
  <c r="H36" i="13" s="1"/>
  <c r="F36" i="13"/>
  <c r="G35" i="13"/>
  <c r="H35" i="13" s="1"/>
  <c r="F35" i="13"/>
  <c r="G34" i="13"/>
  <c r="H34" i="13" s="1"/>
  <c r="F34" i="13"/>
  <c r="G33" i="13"/>
  <c r="H33" i="13" s="1"/>
  <c r="F33" i="13"/>
  <c r="H32" i="13"/>
  <c r="G32" i="13"/>
  <c r="F32" i="13"/>
  <c r="G31" i="13"/>
  <c r="H31" i="13" s="1"/>
  <c r="F31" i="13"/>
  <c r="G30" i="13"/>
  <c r="H30" i="13" s="1"/>
  <c r="F30" i="13"/>
  <c r="G29" i="13"/>
  <c r="H29" i="13" s="1"/>
  <c r="F29" i="13"/>
  <c r="G28" i="13"/>
  <c r="H28" i="13" s="1"/>
  <c r="F28" i="13"/>
  <c r="G27" i="13"/>
  <c r="H27" i="13" s="1"/>
  <c r="F27" i="13"/>
  <c r="G26" i="13"/>
  <c r="H26" i="13" s="1"/>
  <c r="F26" i="13"/>
  <c r="G25" i="13"/>
  <c r="H25" i="13" s="1"/>
  <c r="F25" i="13"/>
  <c r="H24" i="13"/>
  <c r="G24" i="13"/>
  <c r="F24" i="13"/>
  <c r="G23" i="13"/>
  <c r="H23" i="13" s="1"/>
  <c r="F23" i="13"/>
  <c r="G22" i="13"/>
  <c r="H22" i="13" s="1"/>
  <c r="F22" i="13"/>
  <c r="G21" i="13"/>
  <c r="H21" i="13" s="1"/>
  <c r="F21" i="13"/>
  <c r="G20" i="13"/>
  <c r="H20" i="13" s="1"/>
  <c r="F20" i="13"/>
  <c r="G19" i="13"/>
  <c r="H19" i="13" s="1"/>
  <c r="F19" i="13"/>
  <c r="G18" i="13"/>
  <c r="H18" i="13" s="1"/>
  <c r="F18" i="13"/>
  <c r="G17" i="13"/>
  <c r="H17" i="13" s="1"/>
  <c r="F17" i="13"/>
  <c r="H16" i="13"/>
  <c r="G16" i="13"/>
  <c r="F16" i="13"/>
  <c r="G15" i="13"/>
  <c r="H15" i="13" s="1"/>
  <c r="F15" i="13"/>
  <c r="G14" i="13"/>
  <c r="H14" i="13" s="1"/>
  <c r="F14" i="13"/>
  <c r="G13" i="13"/>
  <c r="H13" i="13" s="1"/>
  <c r="F13" i="13"/>
  <c r="G12" i="13"/>
  <c r="H12" i="13" s="1"/>
  <c r="F12" i="13"/>
  <c r="E47" i="13" s="1"/>
  <c r="H11" i="13"/>
  <c r="F11" i="13"/>
  <c r="H25" i="12"/>
  <c r="H26" i="12"/>
  <c r="H27" i="12"/>
  <c r="H28" i="12"/>
  <c r="H29" i="12"/>
  <c r="H24" i="12"/>
  <c r="F25" i="12"/>
  <c r="F26" i="12"/>
  <c r="F27" i="12"/>
  <c r="F28" i="12"/>
  <c r="F29" i="12"/>
  <c r="F24" i="12"/>
  <c r="G20" i="12"/>
  <c r="H20" i="12" s="1"/>
  <c r="F20" i="12"/>
  <c r="G19" i="12"/>
  <c r="H19" i="12" s="1"/>
  <c r="F19" i="12"/>
  <c r="G18" i="12"/>
  <c r="H18" i="12" s="1"/>
  <c r="F18" i="12"/>
  <c r="H17" i="12"/>
  <c r="G17" i="12"/>
  <c r="F17" i="12"/>
  <c r="G16" i="12"/>
  <c r="H16" i="12" s="1"/>
  <c r="F16" i="12"/>
  <c r="H15" i="12"/>
  <c r="G15" i="12"/>
  <c r="F15" i="12"/>
  <c r="G14" i="12"/>
  <c r="H14" i="12" s="1"/>
  <c r="F14" i="12"/>
  <c r="G13" i="12"/>
  <c r="H13" i="12" s="1"/>
  <c r="F13" i="12"/>
  <c r="E25" i="12" s="1"/>
  <c r="G12" i="12"/>
  <c r="H12" i="12" s="1"/>
  <c r="F12" i="12"/>
  <c r="H11" i="12"/>
  <c r="F11" i="12"/>
  <c r="H22" i="11"/>
  <c r="H23" i="11"/>
  <c r="H24" i="11"/>
  <c r="H25" i="11"/>
  <c r="H26" i="11"/>
  <c r="H21" i="11"/>
  <c r="F22" i="11"/>
  <c r="F23" i="11"/>
  <c r="F24" i="11"/>
  <c r="F25" i="11"/>
  <c r="F26" i="11"/>
  <c r="F21" i="11"/>
  <c r="G17" i="11"/>
  <c r="H17" i="11" s="1"/>
  <c r="F17" i="11"/>
  <c r="G16" i="11"/>
  <c r="H16" i="11" s="1"/>
  <c r="F16" i="11"/>
  <c r="G15" i="11"/>
  <c r="H15" i="11" s="1"/>
  <c r="F15" i="11"/>
  <c r="G14" i="11"/>
  <c r="H14" i="11" s="1"/>
  <c r="F14" i="11"/>
  <c r="G13" i="11"/>
  <c r="H13" i="11" s="1"/>
  <c r="F13" i="11"/>
  <c r="E25" i="11" s="1"/>
  <c r="G12" i="11"/>
  <c r="H12" i="11" s="1"/>
  <c r="F12" i="11"/>
  <c r="H11" i="11"/>
  <c r="F11" i="11"/>
  <c r="H37" i="10"/>
  <c r="H38" i="10"/>
  <c r="H39" i="10"/>
  <c r="H40" i="10"/>
  <c r="H41" i="10"/>
  <c r="H36" i="10"/>
  <c r="F37" i="10"/>
  <c r="F38" i="10"/>
  <c r="F39" i="10"/>
  <c r="F40" i="10"/>
  <c r="F41" i="10"/>
  <c r="F36" i="10"/>
  <c r="G32" i="10"/>
  <c r="H32" i="10" s="1"/>
  <c r="F32" i="10"/>
  <c r="G31" i="10"/>
  <c r="H31" i="10" s="1"/>
  <c r="F31" i="10"/>
  <c r="G30" i="10"/>
  <c r="H30" i="10" s="1"/>
  <c r="F30" i="10"/>
  <c r="H29" i="10"/>
  <c r="G29" i="10"/>
  <c r="F29" i="10"/>
  <c r="G28" i="10"/>
  <c r="H28" i="10" s="1"/>
  <c r="F28" i="10"/>
  <c r="G27" i="10"/>
  <c r="H27" i="10" s="1"/>
  <c r="F27" i="10"/>
  <c r="G26" i="10"/>
  <c r="H26" i="10" s="1"/>
  <c r="F26" i="10"/>
  <c r="G25" i="10"/>
  <c r="H25" i="10" s="1"/>
  <c r="F25" i="10"/>
  <c r="G24" i="10"/>
  <c r="H24" i="10" s="1"/>
  <c r="F24" i="10"/>
  <c r="G23" i="10"/>
  <c r="H23" i="10" s="1"/>
  <c r="F23" i="10"/>
  <c r="G22" i="10"/>
  <c r="H22" i="10" s="1"/>
  <c r="F22" i="10"/>
  <c r="H21" i="10"/>
  <c r="G21" i="10"/>
  <c r="F21" i="10"/>
  <c r="G20" i="10"/>
  <c r="H20" i="10" s="1"/>
  <c r="F20" i="10"/>
  <c r="G19" i="10"/>
  <c r="H19" i="10" s="1"/>
  <c r="F19" i="10"/>
  <c r="G18" i="10"/>
  <c r="H18" i="10" s="1"/>
  <c r="F18" i="10"/>
  <c r="H17" i="10"/>
  <c r="G17" i="10"/>
  <c r="F17" i="10"/>
  <c r="G16" i="10"/>
  <c r="H16" i="10" s="1"/>
  <c r="F16" i="10"/>
  <c r="G15" i="10"/>
  <c r="H15" i="10" s="1"/>
  <c r="F15" i="10"/>
  <c r="G14" i="10"/>
  <c r="H14" i="10" s="1"/>
  <c r="F14" i="10"/>
  <c r="H13" i="10"/>
  <c r="G13" i="10"/>
  <c r="F13" i="10"/>
  <c r="G12" i="10"/>
  <c r="H12" i="10" s="1"/>
  <c r="F12" i="10"/>
  <c r="H11" i="10"/>
  <c r="F11" i="10"/>
  <c r="E41" i="10" s="1"/>
  <c r="H45" i="9"/>
  <c r="H46" i="9"/>
  <c r="H47" i="9"/>
  <c r="H48" i="9"/>
  <c r="H49" i="9"/>
  <c r="H44" i="9"/>
  <c r="F45" i="9"/>
  <c r="F46" i="9"/>
  <c r="F47" i="9"/>
  <c r="F48" i="9"/>
  <c r="F49" i="9"/>
  <c r="F44" i="9"/>
  <c r="G40" i="9"/>
  <c r="H40" i="9" s="1"/>
  <c r="F40" i="9"/>
  <c r="G39" i="9"/>
  <c r="H39" i="9" s="1"/>
  <c r="F39" i="9"/>
  <c r="G38" i="9"/>
  <c r="H38" i="9" s="1"/>
  <c r="F38" i="9"/>
  <c r="G37" i="9"/>
  <c r="H37" i="9" s="1"/>
  <c r="F37" i="9"/>
  <c r="H36" i="9"/>
  <c r="G36" i="9"/>
  <c r="F36" i="9"/>
  <c r="G35" i="9"/>
  <c r="H35" i="9" s="1"/>
  <c r="F35" i="9"/>
  <c r="G34" i="9"/>
  <c r="H34" i="9" s="1"/>
  <c r="F34" i="9"/>
  <c r="G33" i="9"/>
  <c r="H33" i="9" s="1"/>
  <c r="F33" i="9"/>
  <c r="G32" i="9"/>
  <c r="H32" i="9" s="1"/>
  <c r="F32" i="9"/>
  <c r="G31" i="9"/>
  <c r="H31" i="9" s="1"/>
  <c r="F31" i="9"/>
  <c r="G30" i="9"/>
  <c r="H30" i="9" s="1"/>
  <c r="F30" i="9"/>
  <c r="G29" i="9"/>
  <c r="H29" i="9" s="1"/>
  <c r="F29" i="9"/>
  <c r="H28" i="9"/>
  <c r="G28" i="9"/>
  <c r="F28" i="9"/>
  <c r="G27" i="9"/>
  <c r="H27" i="9" s="1"/>
  <c r="F27" i="9"/>
  <c r="G26" i="9"/>
  <c r="H26" i="9" s="1"/>
  <c r="F26" i="9"/>
  <c r="G25" i="9"/>
  <c r="H25" i="9" s="1"/>
  <c r="F25" i="9"/>
  <c r="G24" i="9"/>
  <c r="H24" i="9" s="1"/>
  <c r="F24" i="9"/>
  <c r="G23" i="9"/>
  <c r="H23" i="9" s="1"/>
  <c r="F23" i="9"/>
  <c r="G22" i="9"/>
  <c r="H22" i="9" s="1"/>
  <c r="F22" i="9"/>
  <c r="G21" i="9"/>
  <c r="H21" i="9" s="1"/>
  <c r="F21" i="9"/>
  <c r="H20" i="9"/>
  <c r="G20" i="9"/>
  <c r="F20" i="9"/>
  <c r="G19" i="9"/>
  <c r="H19" i="9" s="1"/>
  <c r="F19" i="9"/>
  <c r="G18" i="9"/>
  <c r="H18" i="9" s="1"/>
  <c r="F18" i="9"/>
  <c r="G17" i="9"/>
  <c r="H17" i="9" s="1"/>
  <c r="F17" i="9"/>
  <c r="G16" i="9"/>
  <c r="H16" i="9" s="1"/>
  <c r="F16" i="9"/>
  <c r="G15" i="9"/>
  <c r="H15" i="9" s="1"/>
  <c r="F15" i="9"/>
  <c r="G14" i="9"/>
  <c r="H14" i="9" s="1"/>
  <c r="F14" i="9"/>
  <c r="G13" i="9"/>
  <c r="H13" i="9" s="1"/>
  <c r="F13" i="9"/>
  <c r="H12" i="9"/>
  <c r="G12" i="9"/>
  <c r="F12" i="9"/>
  <c r="H11" i="9"/>
  <c r="F11" i="9"/>
  <c r="E49" i="9" s="1"/>
  <c r="H23" i="8"/>
  <c r="H24" i="8"/>
  <c r="H25" i="8"/>
  <c r="H26" i="8"/>
  <c r="H27" i="8"/>
  <c r="H22" i="8"/>
  <c r="F23" i="8"/>
  <c r="F24" i="8"/>
  <c r="F25" i="8"/>
  <c r="F26" i="8"/>
  <c r="F27" i="8"/>
  <c r="F22" i="8"/>
  <c r="G18" i="8"/>
  <c r="H18" i="8" s="1"/>
  <c r="F18" i="8"/>
  <c r="G17" i="8"/>
  <c r="H17" i="8" s="1"/>
  <c r="F17" i="8"/>
  <c r="H16" i="8"/>
  <c r="G16" i="8"/>
  <c r="F16" i="8"/>
  <c r="G15" i="8"/>
  <c r="H15" i="8" s="1"/>
  <c r="F15" i="8"/>
  <c r="G14" i="8"/>
  <c r="H14" i="8" s="1"/>
  <c r="F14" i="8"/>
  <c r="G13" i="8"/>
  <c r="H13" i="8" s="1"/>
  <c r="F13" i="8"/>
  <c r="G12" i="8"/>
  <c r="H12" i="8" s="1"/>
  <c r="G26" i="8" s="1"/>
  <c r="F12" i="8"/>
  <c r="H11" i="8"/>
  <c r="F11" i="8"/>
  <c r="E27" i="8" s="1"/>
  <c r="H24" i="7"/>
  <c r="H25" i="7"/>
  <c r="H26" i="7"/>
  <c r="H27" i="7"/>
  <c r="H28" i="7"/>
  <c r="H23" i="7"/>
  <c r="F24" i="7"/>
  <c r="F25" i="7"/>
  <c r="F26" i="7"/>
  <c r="F27" i="7"/>
  <c r="F28" i="7"/>
  <c r="F23" i="7"/>
  <c r="G19" i="7"/>
  <c r="H19" i="7" s="1"/>
  <c r="F19" i="7"/>
  <c r="G18" i="7"/>
  <c r="H18" i="7" s="1"/>
  <c r="F18" i="7"/>
  <c r="G17" i="7"/>
  <c r="H17" i="7" s="1"/>
  <c r="F17" i="7"/>
  <c r="H16" i="7"/>
  <c r="G16" i="7"/>
  <c r="F16" i="7"/>
  <c r="G15" i="7"/>
  <c r="H15" i="7" s="1"/>
  <c r="F15" i="7"/>
  <c r="G14" i="7"/>
  <c r="H14" i="7" s="1"/>
  <c r="F14" i="7"/>
  <c r="G13" i="7"/>
  <c r="H13" i="7" s="1"/>
  <c r="F13" i="7"/>
  <c r="G12" i="7"/>
  <c r="H12" i="7" s="1"/>
  <c r="F12" i="7"/>
  <c r="H11" i="7"/>
  <c r="F11" i="7"/>
  <c r="E27" i="7" s="1"/>
  <c r="F44" i="6"/>
  <c r="F45" i="6"/>
  <c r="F46" i="6"/>
  <c r="F47" i="6"/>
  <c r="F48" i="6"/>
  <c r="F43" i="6"/>
  <c r="H39" i="6"/>
  <c r="F39" i="6"/>
  <c r="H38" i="6"/>
  <c r="F38" i="6"/>
  <c r="H37" i="6"/>
  <c r="F37" i="6"/>
  <c r="H36" i="6"/>
  <c r="F36" i="6"/>
  <c r="H35" i="6"/>
  <c r="F35" i="6"/>
  <c r="H34" i="6"/>
  <c r="F34" i="6"/>
  <c r="H33" i="6"/>
  <c r="F33" i="6"/>
  <c r="H32" i="6"/>
  <c r="F32" i="6"/>
  <c r="H31" i="6"/>
  <c r="F31" i="6"/>
  <c r="H30" i="6"/>
  <c r="F30" i="6"/>
  <c r="H29" i="6"/>
  <c r="F29" i="6"/>
  <c r="H28" i="6"/>
  <c r="F28" i="6"/>
  <c r="H27" i="6"/>
  <c r="F27" i="6"/>
  <c r="H26" i="6"/>
  <c r="F26" i="6"/>
  <c r="H25" i="6"/>
  <c r="F25" i="6"/>
  <c r="H24" i="6"/>
  <c r="F24" i="6"/>
  <c r="H23" i="6"/>
  <c r="F23" i="6"/>
  <c r="H22" i="6"/>
  <c r="F22" i="6"/>
  <c r="H21" i="6"/>
  <c r="F21" i="6"/>
  <c r="H20" i="6"/>
  <c r="F20" i="6"/>
  <c r="H19" i="6"/>
  <c r="F19" i="6"/>
  <c r="H18" i="6"/>
  <c r="F18" i="6"/>
  <c r="H17" i="6"/>
  <c r="F17" i="6"/>
  <c r="H16" i="6"/>
  <c r="F16" i="6"/>
  <c r="H15" i="6"/>
  <c r="F15" i="6"/>
  <c r="H14" i="6"/>
  <c r="F14" i="6"/>
  <c r="H13" i="6"/>
  <c r="F13" i="6"/>
  <c r="H12" i="6"/>
  <c r="F12" i="6"/>
  <c r="H11" i="6"/>
  <c r="F11" i="6"/>
  <c r="H34" i="5"/>
  <c r="F34" i="5"/>
  <c r="H33" i="5"/>
  <c r="F33" i="5"/>
  <c r="H32" i="5"/>
  <c r="F32" i="5"/>
  <c r="H31" i="5"/>
  <c r="F31" i="5"/>
  <c r="H30" i="5"/>
  <c r="F30" i="5"/>
  <c r="H29" i="5"/>
  <c r="F29" i="5"/>
  <c r="H28" i="5"/>
  <c r="F28" i="5"/>
  <c r="H27" i="5"/>
  <c r="F27" i="5"/>
  <c r="H26" i="5"/>
  <c r="F26" i="5"/>
  <c r="H25" i="5"/>
  <c r="F25" i="5"/>
  <c r="H24" i="5"/>
  <c r="F24" i="5"/>
  <c r="H23" i="5"/>
  <c r="F23" i="5"/>
  <c r="H22" i="5"/>
  <c r="F22" i="5"/>
  <c r="H21" i="5"/>
  <c r="F21" i="5"/>
  <c r="H20" i="5"/>
  <c r="F20" i="5"/>
  <c r="H19" i="5"/>
  <c r="F19" i="5"/>
  <c r="H18" i="5"/>
  <c r="F18" i="5"/>
  <c r="H17" i="5"/>
  <c r="F17" i="5"/>
  <c r="H16" i="5"/>
  <c r="F16" i="5"/>
  <c r="H15" i="5"/>
  <c r="F15" i="5"/>
  <c r="H14" i="5"/>
  <c r="F14" i="5"/>
  <c r="H13" i="5"/>
  <c r="F13" i="5"/>
  <c r="H12" i="5"/>
  <c r="F12" i="5"/>
  <c r="H11" i="5"/>
  <c r="F11" i="5"/>
  <c r="G30" i="14" l="1"/>
  <c r="E29" i="14"/>
  <c r="E25" i="14"/>
  <c r="E27" i="14"/>
  <c r="E28" i="14"/>
  <c r="E30" i="14"/>
  <c r="G25" i="14"/>
  <c r="G26" i="14"/>
  <c r="G27" i="14"/>
  <c r="G28" i="14"/>
  <c r="G29" i="14"/>
  <c r="E26" i="14"/>
  <c r="E52" i="13"/>
  <c r="G47" i="13"/>
  <c r="G52" i="13"/>
  <c r="E48" i="13"/>
  <c r="E49" i="13"/>
  <c r="E50" i="13"/>
  <c r="E51" i="13"/>
  <c r="G48" i="13"/>
  <c r="G49" i="13"/>
  <c r="G50" i="13"/>
  <c r="G51" i="13"/>
  <c r="G24" i="12"/>
  <c r="E26" i="12"/>
  <c r="E27" i="12"/>
  <c r="E28" i="12"/>
  <c r="E29" i="12"/>
  <c r="E24" i="12"/>
  <c r="G25" i="12"/>
  <c r="G26" i="12"/>
  <c r="G27" i="12"/>
  <c r="G28" i="12"/>
  <c r="G29" i="12"/>
  <c r="G21" i="11"/>
  <c r="E21" i="11"/>
  <c r="E23" i="11"/>
  <c r="E26" i="11"/>
  <c r="G22" i="11"/>
  <c r="G23" i="11"/>
  <c r="G24" i="11"/>
  <c r="G25" i="11"/>
  <c r="G26" i="11"/>
  <c r="E22" i="11"/>
  <c r="E24" i="11"/>
  <c r="G41" i="10"/>
  <c r="E36" i="10"/>
  <c r="E37" i="10"/>
  <c r="E38" i="10"/>
  <c r="E39" i="10"/>
  <c r="E40" i="10"/>
  <c r="G36" i="10"/>
  <c r="G37" i="10"/>
  <c r="G38" i="10"/>
  <c r="G39" i="10"/>
  <c r="G40" i="10"/>
  <c r="G49" i="9"/>
  <c r="E44" i="9"/>
  <c r="E45" i="9"/>
  <c r="E46" i="9"/>
  <c r="E47" i="9"/>
  <c r="E48" i="9"/>
  <c r="G44" i="9"/>
  <c r="G45" i="9"/>
  <c r="G46" i="9"/>
  <c r="G47" i="9"/>
  <c r="G48" i="9"/>
  <c r="E22" i="8"/>
  <c r="E23" i="8"/>
  <c r="E24" i="8"/>
  <c r="E25" i="8"/>
  <c r="E26" i="8"/>
  <c r="G23" i="8"/>
  <c r="G25" i="8"/>
  <c r="G27" i="8"/>
  <c r="G22" i="8"/>
  <c r="G24" i="8"/>
  <c r="G28" i="7"/>
  <c r="E23" i="7"/>
  <c r="E26" i="7"/>
  <c r="E28" i="7"/>
  <c r="E24" i="7"/>
  <c r="E25" i="7"/>
  <c r="G23" i="7"/>
  <c r="G24" i="7"/>
  <c r="G25" i="7"/>
  <c r="G26" i="7"/>
  <c r="G27" i="7"/>
  <c r="G48" i="6"/>
  <c r="H48" i="6" s="1"/>
  <c r="E48" i="6"/>
  <c r="E43" i="6"/>
  <c r="E44" i="6"/>
  <c r="E45" i="6"/>
  <c r="E46" i="6"/>
  <c r="E47" i="6"/>
  <c r="G43" i="6"/>
  <c r="H43" i="6" s="1"/>
  <c r="G44" i="6"/>
  <c r="H44" i="6" s="1"/>
  <c r="G45" i="6"/>
  <c r="H45" i="6" s="1"/>
  <c r="G46" i="6"/>
  <c r="H46" i="6" s="1"/>
  <c r="G47" i="6"/>
  <c r="H47" i="6" s="1"/>
  <c r="E43" i="5"/>
  <c r="F43" i="5" s="1"/>
  <c r="E38" i="5"/>
  <c r="F38" i="5" s="1"/>
  <c r="G43" i="5"/>
  <c r="H43" i="5" s="1"/>
  <c r="E39" i="5"/>
  <c r="F39" i="5" s="1"/>
  <c r="E40" i="5"/>
  <c r="F40" i="5" s="1"/>
  <c r="E41" i="5"/>
  <c r="F41" i="5" s="1"/>
  <c r="E42" i="5"/>
  <c r="F42" i="5" s="1"/>
  <c r="G38" i="5"/>
  <c r="H38" i="5" s="1"/>
  <c r="G39" i="5"/>
  <c r="H39" i="5" s="1"/>
  <c r="G40" i="5"/>
  <c r="H40" i="5" s="1"/>
  <c r="G41" i="5"/>
  <c r="H41" i="5" s="1"/>
  <c r="G42" i="5"/>
  <c r="H42" i="5" s="1"/>
  <c r="H49" i="4"/>
  <c r="G50" i="4" l="1"/>
  <c r="H50" i="4" s="1"/>
  <c r="F50" i="4"/>
  <c r="F49" i="4"/>
  <c r="G48" i="4"/>
  <c r="H48" i="4" s="1"/>
  <c r="F48" i="4"/>
  <c r="H47" i="4"/>
  <c r="G47" i="4"/>
  <c r="F47" i="4"/>
  <c r="G46" i="4"/>
  <c r="H46" i="4" s="1"/>
  <c r="F46" i="4"/>
  <c r="H45" i="4"/>
  <c r="G45" i="4"/>
  <c r="F45" i="4"/>
  <c r="G44" i="4"/>
  <c r="H44" i="4" s="1"/>
  <c r="F44" i="4"/>
  <c r="H43" i="4"/>
  <c r="G43" i="4"/>
  <c r="F43" i="4"/>
  <c r="G42" i="4"/>
  <c r="H42" i="4" s="1"/>
  <c r="F42" i="4"/>
  <c r="H41" i="4"/>
  <c r="G41" i="4"/>
  <c r="F41" i="4"/>
  <c r="G40" i="4"/>
  <c r="H40" i="4" s="1"/>
  <c r="F40" i="4"/>
  <c r="H39" i="4"/>
  <c r="G39" i="4"/>
  <c r="F39" i="4"/>
  <c r="G38" i="4"/>
  <c r="H38" i="4" s="1"/>
  <c r="F38" i="4"/>
  <c r="H37" i="4"/>
  <c r="G37" i="4"/>
  <c r="F37" i="4"/>
  <c r="G36" i="4"/>
  <c r="H36" i="4" s="1"/>
  <c r="F36" i="4"/>
  <c r="H35" i="4"/>
  <c r="G35" i="4"/>
  <c r="F35" i="4"/>
  <c r="G34" i="4"/>
  <c r="H34" i="4" s="1"/>
  <c r="F34" i="4"/>
  <c r="H33" i="4"/>
  <c r="G33" i="4"/>
  <c r="F33" i="4"/>
  <c r="G32" i="4"/>
  <c r="H32" i="4" s="1"/>
  <c r="F32" i="4"/>
  <c r="H31" i="4"/>
  <c r="G31" i="4"/>
  <c r="F31" i="4"/>
  <c r="G30" i="4"/>
  <c r="H30" i="4" s="1"/>
  <c r="F30" i="4"/>
  <c r="H29" i="4"/>
  <c r="G29" i="4"/>
  <c r="F29" i="4"/>
  <c r="G28" i="4"/>
  <c r="H28" i="4" s="1"/>
  <c r="F28" i="4"/>
  <c r="H27" i="4"/>
  <c r="G27" i="4"/>
  <c r="F27" i="4"/>
  <c r="G26" i="4"/>
  <c r="H26" i="4" s="1"/>
  <c r="F26" i="4"/>
  <c r="H25" i="4"/>
  <c r="G25" i="4"/>
  <c r="F25" i="4"/>
  <c r="G24" i="4"/>
  <c r="H24" i="4" s="1"/>
  <c r="F24" i="4"/>
  <c r="H23" i="4"/>
  <c r="G23" i="4"/>
  <c r="F23" i="4"/>
  <c r="G22" i="4"/>
  <c r="H22" i="4" s="1"/>
  <c r="F22" i="4"/>
  <c r="H21" i="4"/>
  <c r="G21" i="4"/>
  <c r="F21" i="4"/>
  <c r="G20" i="4"/>
  <c r="H20" i="4" s="1"/>
  <c r="F20" i="4"/>
  <c r="H19" i="4"/>
  <c r="G19" i="4"/>
  <c r="F19" i="4"/>
  <c r="G18" i="4"/>
  <c r="H18" i="4" s="1"/>
  <c r="F18" i="4"/>
  <c r="H17" i="4"/>
  <c r="G17" i="4"/>
  <c r="F17" i="4"/>
  <c r="G16" i="4"/>
  <c r="H16" i="4" s="1"/>
  <c r="F16" i="4"/>
  <c r="G15" i="4"/>
  <c r="H15" i="4" s="1"/>
  <c r="F15" i="4"/>
  <c r="E58" i="4" s="1"/>
  <c r="H14" i="4"/>
  <c r="G14" i="4"/>
  <c r="F14" i="4"/>
  <c r="H13" i="4"/>
  <c r="G13" i="4"/>
  <c r="F13" i="4"/>
  <c r="G12" i="4"/>
  <c r="H12" i="4" s="1"/>
  <c r="F12" i="4"/>
  <c r="H11" i="4"/>
  <c r="F11" i="4"/>
  <c r="G58" i="4" l="1"/>
  <c r="E59" i="4"/>
  <c r="E54" i="4"/>
  <c r="E55" i="4"/>
  <c r="E56" i="4"/>
  <c r="E57" i="4"/>
  <c r="G59" i="4"/>
  <c r="G54" i="4"/>
  <c r="G55" i="4"/>
  <c r="G56" i="4"/>
  <c r="G57" i="4"/>
</calcChain>
</file>

<file path=xl/sharedStrings.xml><?xml version="1.0" encoding="utf-8"?>
<sst xmlns="http://schemas.openxmlformats.org/spreadsheetml/2006/main" count="1013" uniqueCount="512">
  <si>
    <t>TRƯỜNG CAO ĐẲNG LÝ TỰ TRỌNG</t>
  </si>
  <si>
    <t>CỘNG HÒA XÃ HỘI CHỦ NGHĨA VIỆT NAM</t>
  </si>
  <si>
    <t>THÀNH PHỐ HỒ CHÍ MINH</t>
  </si>
  <si>
    <t>Độc lập  -  Tự do  -  Hạnh phúc</t>
  </si>
  <si>
    <t>BẢNG TỔNG KẾT ĐÁNH GIÁ KẾT QUẢ RÈN LUYỆN</t>
  </si>
  <si>
    <t xml:space="preserve">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</si>
  <si>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</si>
  <si>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</si>
  <si>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</si>
  <si>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</si>
  <si>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</si>
  <si>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</si>
  <si>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</si>
  <si>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 xml:space="preserve">Nguyễn Văn </t>
  </si>
  <si>
    <t>A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</si>
  <si>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</si>
  <si>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</si>
  <si>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</si>
  <si>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</si>
  <si>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</si>
  <si>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</si>
  <si>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</si>
  <si>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</si>
  <si>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</si>
  <si>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</si>
  <si>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QUẢN LÝ SINH VIÊN</t>
  </si>
  <si>
    <t xml:space="preserve">              CỐ VẤN HỌC TẬP               </t>
  </si>
  <si>
    <t xml:space="preserve">PHÒNG TTGD - CTSV
</t>
  </si>
  <si>
    <t>Học kỳ: I     Năm học: 2025-2026</t>
  </si>
  <si>
    <t>TP. TTGD-CTSV</t>
  </si>
  <si>
    <t>Nguyễn Thị Kim Anh</t>
  </si>
  <si>
    <t>TP. Hồ Chí Minh, ngày ……..tháng…….. năm 2026</t>
  </si>
  <si>
    <t>Lớp: ………...               Sĩ số: ……..             Khoa: Ngoại ngữ</t>
  </si>
  <si>
    <t>23000841</t>
  </si>
  <si>
    <t>Nguyễn Võ Hoàng</t>
  </si>
  <si>
    <t>An</t>
  </si>
  <si>
    <t>23000547</t>
  </si>
  <si>
    <t>Võ Mỹ</t>
  </si>
  <si>
    <t>23000638</t>
  </si>
  <si>
    <t>Nguyễn Quỳnh</t>
  </si>
  <si>
    <t>Anh</t>
  </si>
  <si>
    <t>23000564</t>
  </si>
  <si>
    <t>Phạm Gia</t>
  </si>
  <si>
    <t>Bảo</t>
  </si>
  <si>
    <t>23000855</t>
  </si>
  <si>
    <t>Lê Đỗ</t>
  </si>
  <si>
    <t>Đạt</t>
  </si>
  <si>
    <t>23000121</t>
  </si>
  <si>
    <t>Trần</t>
  </si>
  <si>
    <t>23000920</t>
  </si>
  <si>
    <t>Trần Nguyễn Phương</t>
  </si>
  <si>
    <t>Dung</t>
  </si>
  <si>
    <t>23000684</t>
  </si>
  <si>
    <t>Nguyễn Ngọc Bảo</t>
  </si>
  <si>
    <t>Hân</t>
  </si>
  <si>
    <t>23004606</t>
  </si>
  <si>
    <t>Khang</t>
  </si>
  <si>
    <t>23004870</t>
  </si>
  <si>
    <t>Nguyễn Minh</t>
  </si>
  <si>
    <t>Khôi</t>
  </si>
  <si>
    <t>23001067</t>
  </si>
  <si>
    <t>Lê Hữu Hà</t>
  </si>
  <si>
    <t>Minh</t>
  </si>
  <si>
    <t>23000284</t>
  </si>
  <si>
    <t>Dương Đình</t>
  </si>
  <si>
    <t>Nguyên</t>
  </si>
  <si>
    <t>23000224</t>
  </si>
  <si>
    <t>Lương Yến</t>
  </si>
  <si>
    <t>Nhi</t>
  </si>
  <si>
    <t>23000680</t>
  </si>
  <si>
    <t>Phạm Quỳnh</t>
  </si>
  <si>
    <t>Như</t>
  </si>
  <si>
    <t>23000531</t>
  </si>
  <si>
    <t>Lương Thị Hồng</t>
  </si>
  <si>
    <t>Phương</t>
  </si>
  <si>
    <t>23000656</t>
  </si>
  <si>
    <t>Phạm Thị Ngọc</t>
  </si>
  <si>
    <t>Quý</t>
  </si>
  <si>
    <t>23000246</t>
  </si>
  <si>
    <t>Nguyễn Hoàng</t>
  </si>
  <si>
    <t>Sang</t>
  </si>
  <si>
    <t>23004940</t>
  </si>
  <si>
    <t>Nguyễn Trần Hoàng</t>
  </si>
  <si>
    <t>Vinh</t>
  </si>
  <si>
    <t>23001001</t>
  </si>
  <si>
    <t>Trịnh Nghĩa</t>
  </si>
  <si>
    <t>23000853</t>
  </si>
  <si>
    <t>Đặng Lê Tuyết</t>
  </si>
  <si>
    <t>Vy</t>
  </si>
  <si>
    <t>23000261</t>
  </si>
  <si>
    <t>Mai Thị Tường</t>
  </si>
  <si>
    <t>23000076</t>
  </si>
  <si>
    <t>Nguyễn Hoàng Lê</t>
  </si>
  <si>
    <t>23000895</t>
  </si>
  <si>
    <t>Vũ Lâm Triệu</t>
  </si>
  <si>
    <t>23000193</t>
  </si>
  <si>
    <t>Lâm Thị Hồng</t>
  </si>
  <si>
    <t>Yến</t>
  </si>
  <si>
    <t>Lớp: 23T4-NNA1               Sĩ số: 24             Khoa: Ngoại ngữ</t>
  </si>
  <si>
    <t>LT</t>
  </si>
  <si>
    <t>LPPT</t>
  </si>
  <si>
    <t>LPHT</t>
  </si>
  <si>
    <t>Vương Thanh Thủy</t>
  </si>
  <si>
    <t>TTT1</t>
  </si>
  <si>
    <t>TTT3</t>
  </si>
  <si>
    <t>TTT4</t>
  </si>
  <si>
    <t>TTT2</t>
  </si>
  <si>
    <t>23001334</t>
  </si>
  <si>
    <t>Đoàn Lâm Tuấn</t>
  </si>
  <si>
    <t>23001172</t>
  </si>
  <si>
    <t>Huỳnh Ngọc Trâm</t>
  </si>
  <si>
    <t>23001437</t>
  </si>
  <si>
    <t>Huỳnh Nguyễn Quỳnh</t>
  </si>
  <si>
    <t>23001759</t>
  </si>
  <si>
    <t>Lê Hoàng</t>
  </si>
  <si>
    <t>23002137</t>
  </si>
  <si>
    <t>Phan Thị</t>
  </si>
  <si>
    <t>Hằng</t>
  </si>
  <si>
    <t>23001814</t>
  </si>
  <si>
    <t>Vũ Nguyễn Dương</t>
  </si>
  <si>
    <t>23006373</t>
  </si>
  <si>
    <t>Nguyễn Thanh Đỗ</t>
  </si>
  <si>
    <t>Khuyên</t>
  </si>
  <si>
    <t>23001410</t>
  </si>
  <si>
    <t>Phạm Khánh</t>
  </si>
  <si>
    <t>Linh</t>
  </si>
  <si>
    <t>23001349</t>
  </si>
  <si>
    <t>Đặng Quỳnh</t>
  </si>
  <si>
    <t>Mai</t>
  </si>
  <si>
    <t>23001617</t>
  </si>
  <si>
    <t>Nguyễn Ngọc Thiên</t>
  </si>
  <si>
    <t>Ngân</t>
  </si>
  <si>
    <t>23001439</t>
  </si>
  <si>
    <t>Nguyễn Đồng Mẫn</t>
  </si>
  <si>
    <t>Nghi</t>
  </si>
  <si>
    <t>23001695</t>
  </si>
  <si>
    <t>Hà Lê Thanh</t>
  </si>
  <si>
    <t>Ngọc</t>
  </si>
  <si>
    <t>23001153</t>
  </si>
  <si>
    <t>23001960</t>
  </si>
  <si>
    <t>Đặng Hào</t>
  </si>
  <si>
    <t>Phi</t>
  </si>
  <si>
    <t>23002454</t>
  </si>
  <si>
    <t>Vương Ngọc Diễm</t>
  </si>
  <si>
    <t>23001173</t>
  </si>
  <si>
    <t>23001167</t>
  </si>
  <si>
    <t>Trần Tiến</t>
  </si>
  <si>
    <t>Tài</t>
  </si>
  <si>
    <t>23001470</t>
  </si>
  <si>
    <t>Cao Lê Uyên</t>
  </si>
  <si>
    <t>Thi</t>
  </si>
  <si>
    <t>23006293</t>
  </si>
  <si>
    <t>Đỗ Bảo</t>
  </si>
  <si>
    <t>23001717</t>
  </si>
  <si>
    <t>Lữ Nhất</t>
  </si>
  <si>
    <t>Thiên</t>
  </si>
  <si>
    <t>23001783</t>
  </si>
  <si>
    <t>Lê Trí</t>
  </si>
  <si>
    <t>Thiện</t>
  </si>
  <si>
    <t>23001473</t>
  </si>
  <si>
    <t>Lê Bá</t>
  </si>
  <si>
    <t>Thịnh</t>
  </si>
  <si>
    <t>23000702</t>
  </si>
  <si>
    <t>Trương Lê Minh</t>
  </si>
  <si>
    <t>Thư</t>
  </si>
  <si>
    <t>23001518</t>
  </si>
  <si>
    <t>Hồ Ngọc Bảo</t>
  </si>
  <si>
    <t>Thy</t>
  </si>
  <si>
    <t>23001671</t>
  </si>
  <si>
    <t>Thái Thanh</t>
  </si>
  <si>
    <t>23000726</t>
  </si>
  <si>
    <t>Trần Thạch Thủy</t>
  </si>
  <si>
    <t>Tiên</t>
  </si>
  <si>
    <t>23000424</t>
  </si>
  <si>
    <t>Nguyễn Phương</t>
  </si>
  <si>
    <t>Trúc</t>
  </si>
  <si>
    <t>23001127</t>
  </si>
  <si>
    <t>Nguyễn Lê Anh</t>
  </si>
  <si>
    <t>Tuấn</t>
  </si>
  <si>
    <t>23001149</t>
  </si>
  <si>
    <t>Lương Tường</t>
  </si>
  <si>
    <t>Lớp: 23T4-NNA2               Sĩ số: 29             Khoa: Ngoại ngữ</t>
  </si>
  <si>
    <t>23001475</t>
  </si>
  <si>
    <t>Nguyễn Huỳnh Thiện</t>
  </si>
  <si>
    <t>Duyên</t>
  </si>
  <si>
    <t>23000405</t>
  </si>
  <si>
    <t>Bùi Gia</t>
  </si>
  <si>
    <t>23000421</t>
  </si>
  <si>
    <t>Trần Thị Ý</t>
  </si>
  <si>
    <t>23001635</t>
  </si>
  <si>
    <t>Lương Thị</t>
  </si>
  <si>
    <t>Phượng</t>
  </si>
  <si>
    <t>23001511</t>
  </si>
  <si>
    <t>Phạm Anh</t>
  </si>
  <si>
    <t>23001353</t>
  </si>
  <si>
    <t>Mai Thanh</t>
  </si>
  <si>
    <t>Thúy</t>
  </si>
  <si>
    <t>23001352</t>
  </si>
  <si>
    <t>Mai Thị Thảo</t>
  </si>
  <si>
    <t>Vân</t>
  </si>
  <si>
    <t>23000941</t>
  </si>
  <si>
    <t>Lê Hoàng Bảo</t>
  </si>
  <si>
    <t>23001166</t>
  </si>
  <si>
    <t>Nguyễn Ngọc Yến</t>
  </si>
  <si>
    <t>Lớp: 23T4-NHQ1               Sĩ số: 09             Khoa: Ngoại ngữ</t>
  </si>
  <si>
    <t>Lớp: 23T4-NTN1               Sĩ số: 08             Khoa: Ngoại ngữ</t>
  </si>
  <si>
    <t>23000943</t>
  </si>
  <si>
    <t>Nguyễn Đức</t>
  </si>
  <si>
    <t>Dương</t>
  </si>
  <si>
    <t>23000825</t>
  </si>
  <si>
    <t>Đào Gia</t>
  </si>
  <si>
    <t>23002312</t>
  </si>
  <si>
    <t>Tăng Ngọc</t>
  </si>
  <si>
    <t>23004578</t>
  </si>
  <si>
    <t>Nguyễn Thị Kim</t>
  </si>
  <si>
    <t>23001294</t>
  </si>
  <si>
    <t>Hà Thị Minh</t>
  </si>
  <si>
    <t>23000548</t>
  </si>
  <si>
    <t>23001246</t>
  </si>
  <si>
    <t>Nguyễn Trần Xuân</t>
  </si>
  <si>
    <t>Tân</t>
  </si>
  <si>
    <t>23000771</t>
  </si>
  <si>
    <t>Lê Phương</t>
  </si>
  <si>
    <t>Uyên</t>
  </si>
  <si>
    <t>Nguyễn Thị Thu Tâm</t>
  </si>
  <si>
    <t>LP</t>
  </si>
  <si>
    <t>Lớp: 24T4-NNA1               Sĩ số: 30             Khoa: Ngoại ngữ</t>
  </si>
  <si>
    <t>24000624</t>
  </si>
  <si>
    <t>Hồ Bình</t>
  </si>
  <si>
    <t>24000320</t>
  </si>
  <si>
    <t>Huỳnh Lê Bảo</t>
  </si>
  <si>
    <t>24001008</t>
  </si>
  <si>
    <t>Lại Nguyễn Minh</t>
  </si>
  <si>
    <t>24000853</t>
  </si>
  <si>
    <t>Vương Trần Ngọc</t>
  </si>
  <si>
    <t>Ánh</t>
  </si>
  <si>
    <t>24000998</t>
  </si>
  <si>
    <t>Trần Ngọc</t>
  </si>
  <si>
    <t>24000962</t>
  </si>
  <si>
    <t>Nguyễn Thị Ngọc</t>
  </si>
  <si>
    <t>Châu</t>
  </si>
  <si>
    <t>24000191</t>
  </si>
  <si>
    <t>Hà Thành</t>
  </si>
  <si>
    <t>Danh</t>
  </si>
  <si>
    <t>24000695</t>
  </si>
  <si>
    <t>Lê Thanh</t>
  </si>
  <si>
    <t>Hiền</t>
  </si>
  <si>
    <t>24000342</t>
  </si>
  <si>
    <t>Lê Quốc</t>
  </si>
  <si>
    <t>Hưng</t>
  </si>
  <si>
    <t>24000480</t>
  </si>
  <si>
    <t>Dương Tấn</t>
  </si>
  <si>
    <t>Khải</t>
  </si>
  <si>
    <t>24000006</t>
  </si>
  <si>
    <t>Trang Bảo</t>
  </si>
  <si>
    <t>24001011</t>
  </si>
  <si>
    <t>Nguyễn Phi</t>
  </si>
  <si>
    <t>Khanh</t>
  </si>
  <si>
    <t>24000310</t>
  </si>
  <si>
    <t>Đào Nguyễn Minh</t>
  </si>
  <si>
    <t>24000091</t>
  </si>
  <si>
    <t>Phùng Xuân Quang</t>
  </si>
  <si>
    <t>Lộc</t>
  </si>
  <si>
    <t>24000134</t>
  </si>
  <si>
    <t>Phạm Hoàng</t>
  </si>
  <si>
    <t>Ly</t>
  </si>
  <si>
    <t>24000886</t>
  </si>
  <si>
    <t>Trần Đinh Bảo</t>
  </si>
  <si>
    <t>24000852</t>
  </si>
  <si>
    <t>Văn Nguyễn Phương</t>
  </si>
  <si>
    <t>24000612</t>
  </si>
  <si>
    <t>Nguyễn Duy</t>
  </si>
  <si>
    <t>Phúc</t>
  </si>
  <si>
    <t>24000030</t>
  </si>
  <si>
    <t>Nguyễn Triều</t>
  </si>
  <si>
    <t>Phục</t>
  </si>
  <si>
    <t>24001120</t>
  </si>
  <si>
    <t>Nguyễn Thị</t>
  </si>
  <si>
    <t>24004023</t>
  </si>
  <si>
    <t>Nguyễn Trang Minh</t>
  </si>
  <si>
    <t>24000950</t>
  </si>
  <si>
    <t>Vũ Sử Huy</t>
  </si>
  <si>
    <t>24000729</t>
  </si>
  <si>
    <t>Trương Minh</t>
  </si>
  <si>
    <t>Quân</t>
  </si>
  <si>
    <t>24000228</t>
  </si>
  <si>
    <t>Nguyễn Phạm Như</t>
  </si>
  <si>
    <t>Quỳnh</t>
  </si>
  <si>
    <t>24000296</t>
  </si>
  <si>
    <t>Đinh Trung</t>
  </si>
  <si>
    <t>Thành</t>
  </si>
  <si>
    <t>24000714</t>
  </si>
  <si>
    <t>Trương Bảo</t>
  </si>
  <si>
    <t>24000896</t>
  </si>
  <si>
    <t>Nguyễn Thụy Uyên</t>
  </si>
  <si>
    <t>Trang</t>
  </si>
  <si>
    <t>24000827</t>
  </si>
  <si>
    <t>Nguyễn Hoàng Minh</t>
  </si>
  <si>
    <t>Tuyết</t>
  </si>
  <si>
    <t>24003889</t>
  </si>
  <si>
    <t>Vũ Hoàng Phương</t>
  </si>
  <si>
    <t>24000139</t>
  </si>
  <si>
    <t>Nguyễn Ngọc Như</t>
  </si>
  <si>
    <t>Ý</t>
  </si>
  <si>
    <t>Nguyễn Huỳnh Khánh Vy</t>
  </si>
  <si>
    <t>24001350</t>
  </si>
  <si>
    <t>Lê Ngọc Hồng</t>
  </si>
  <si>
    <t>Ân</t>
  </si>
  <si>
    <t>24001172</t>
  </si>
  <si>
    <t>Tôn Nữ Quỳnh</t>
  </si>
  <si>
    <t>24001338</t>
  </si>
  <si>
    <t>Lê Thị Huyền</t>
  </si>
  <si>
    <t>Diệu</t>
  </si>
  <si>
    <t>24001414</t>
  </si>
  <si>
    <t>Trần Vũ</t>
  </si>
  <si>
    <t>Đức</t>
  </si>
  <si>
    <t>24003450</t>
  </si>
  <si>
    <t>Bùi Vũ Hoàng</t>
  </si>
  <si>
    <t>Duy</t>
  </si>
  <si>
    <t>24001296</t>
  </si>
  <si>
    <t>Đỗ Lê Ngọc</t>
  </si>
  <si>
    <t>24001340</t>
  </si>
  <si>
    <t>Nguyễn Đặng Xuân</t>
  </si>
  <si>
    <t>Hoàng</t>
  </si>
  <si>
    <t>24003498</t>
  </si>
  <si>
    <t>Võ Quỳnh</t>
  </si>
  <si>
    <t>Hương</t>
  </si>
  <si>
    <t>24001180</t>
  </si>
  <si>
    <t>Lê Gia</t>
  </si>
  <si>
    <t>Huy</t>
  </si>
  <si>
    <t>24001233</t>
  </si>
  <si>
    <t>Hồ Khải</t>
  </si>
  <si>
    <t>Kiệt</t>
  </si>
  <si>
    <t>24001341</t>
  </si>
  <si>
    <t>Trần Nguyễn Đình</t>
  </si>
  <si>
    <t>24001304</t>
  </si>
  <si>
    <t>Phạm Thanh Châu</t>
  </si>
  <si>
    <t>24001361</t>
  </si>
  <si>
    <t>Huỳnh Thanh</t>
  </si>
  <si>
    <t>24001588</t>
  </si>
  <si>
    <t>Ngô Thiên</t>
  </si>
  <si>
    <t>24001818</t>
  </si>
  <si>
    <t>Quang</t>
  </si>
  <si>
    <t>24001751</t>
  </si>
  <si>
    <t>Vũ Hoàng Minh</t>
  </si>
  <si>
    <t>24000673</t>
  </si>
  <si>
    <t>Thiều Thanh</t>
  </si>
  <si>
    <t>Thuận</t>
  </si>
  <si>
    <t>24001909</t>
  </si>
  <si>
    <t>Nguyễn Thị Đài</t>
  </si>
  <si>
    <t>24001734</t>
  </si>
  <si>
    <t>Lê Hồng Minh</t>
  </si>
  <si>
    <t>Trinh</t>
  </si>
  <si>
    <t>24001139</t>
  </si>
  <si>
    <t>Phạm Tuấn</t>
  </si>
  <si>
    <t>24001640</t>
  </si>
  <si>
    <t>Võ Ngọc Phương</t>
  </si>
  <si>
    <t>24001263</t>
  </si>
  <si>
    <t>Nguyễn Ngọc Thu</t>
  </si>
  <si>
    <t>Xuân</t>
  </si>
  <si>
    <t>Lớp: 24T4-NNA2               Sĩ số: 22             Khoa: Ngoại ngữ</t>
  </si>
  <si>
    <t>Lớp: 24T4-NHQ1               Sĩ số: 07             Khoa: Ngoại ngữ</t>
  </si>
  <si>
    <t>24000530</t>
  </si>
  <si>
    <t>Phan Linh</t>
  </si>
  <si>
    <t>Đan</t>
  </si>
  <si>
    <t>24001018</t>
  </si>
  <si>
    <t>Nguyễn Trúc</t>
  </si>
  <si>
    <t>Đào</t>
  </si>
  <si>
    <t>24000701</t>
  </si>
  <si>
    <t>Đoàn Nguyễn Ánh</t>
  </si>
  <si>
    <t>24000404</t>
  </si>
  <si>
    <t>Nguyễn Thị Mỹ</t>
  </si>
  <si>
    <t>Huyền</t>
  </si>
  <si>
    <t>24001592</t>
  </si>
  <si>
    <t>Lê Hồng</t>
  </si>
  <si>
    <t>Nhung</t>
  </si>
  <si>
    <t>24000126</t>
  </si>
  <si>
    <t>Huỳnh Ngọc Bảo</t>
  </si>
  <si>
    <t>Trân</t>
  </si>
  <si>
    <t>24000535</t>
  </si>
  <si>
    <t>Cao Thị Thanh</t>
  </si>
  <si>
    <t>Ôn Thị Ngọc Thảo</t>
  </si>
  <si>
    <t>Lớp: 24T4-NTN1               Sĩ số: 10             Khoa: Ngoại ngữ</t>
  </si>
  <si>
    <t>24001492</t>
  </si>
  <si>
    <t>Võ Nhựt</t>
  </si>
  <si>
    <t>Hòa</t>
  </si>
  <si>
    <t>24000285</t>
  </si>
  <si>
    <t>Nguyễn Tuấn</t>
  </si>
  <si>
    <t>24001736</t>
  </si>
  <si>
    <t>24001177</t>
  </si>
  <si>
    <t>Nguyễn Anh</t>
  </si>
  <si>
    <t>Khoa</t>
  </si>
  <si>
    <t>24000056</t>
  </si>
  <si>
    <t>Tăng Nhật Quỳnh</t>
  </si>
  <si>
    <t>Lâm</t>
  </si>
  <si>
    <t>24001451</t>
  </si>
  <si>
    <t>Trần Xuân</t>
  </si>
  <si>
    <t>24001393</t>
  </si>
  <si>
    <t>Lê Thị Mỹ</t>
  </si>
  <si>
    <t>24001794</t>
  </si>
  <si>
    <t>Hồ Thị Cẩm</t>
  </si>
  <si>
    <t>24001078</t>
  </si>
  <si>
    <t>Lê Trần Ngọc</t>
  </si>
  <si>
    <t>24000317</t>
  </si>
  <si>
    <t>Nguyễn Song Bảo</t>
  </si>
  <si>
    <t>25000551</t>
  </si>
  <si>
    <t>Hà Hoàng Thiên</t>
  </si>
  <si>
    <t>25000202</t>
  </si>
  <si>
    <t>Dương Gia</t>
  </si>
  <si>
    <t>25000614</t>
  </si>
  <si>
    <t>Đoàn Lưu Gia</t>
  </si>
  <si>
    <t>25000117</t>
  </si>
  <si>
    <t>Nguyễn Bình</t>
  </si>
  <si>
    <t>Cơ</t>
  </si>
  <si>
    <t>25002850</t>
  </si>
  <si>
    <t>Phạm Minh</t>
  </si>
  <si>
    <t>Đại</t>
  </si>
  <si>
    <t>25000640</t>
  </si>
  <si>
    <t>Thi Quang Tấn</t>
  </si>
  <si>
    <t>25000198</t>
  </si>
  <si>
    <t>Trương Trang</t>
  </si>
  <si>
    <t>Đông</t>
  </si>
  <si>
    <t>25000499</t>
  </si>
  <si>
    <t>Nguyễn Huỳnh Việt</t>
  </si>
  <si>
    <t>25000332</t>
  </si>
  <si>
    <t>Nguyễn Ngọc</t>
  </si>
  <si>
    <t>Hiếu</t>
  </si>
  <si>
    <t>25000584</t>
  </si>
  <si>
    <t>Trần Văn</t>
  </si>
  <si>
    <t>25000434</t>
  </si>
  <si>
    <t>Nguyễn Trương</t>
  </si>
  <si>
    <t>25000383</t>
  </si>
  <si>
    <t>Nguyễn Phúc Gia</t>
  </si>
  <si>
    <t>Khiêm</t>
  </si>
  <si>
    <t>25001580</t>
  </si>
  <si>
    <t>Trầm Hùng</t>
  </si>
  <si>
    <t>Kiên</t>
  </si>
  <si>
    <t>25000835</t>
  </si>
  <si>
    <t>Huỳnh Tuấn</t>
  </si>
  <si>
    <t>25000525</t>
  </si>
  <si>
    <t>Nguyễn Huỳnh Phi</t>
  </si>
  <si>
    <t>Long</t>
  </si>
  <si>
    <t>25000606</t>
  </si>
  <si>
    <t>Nguyễn Ngọc Phương</t>
  </si>
  <si>
    <t>My</t>
  </si>
  <si>
    <t>25000354</t>
  </si>
  <si>
    <t>Trần Thanh</t>
  </si>
  <si>
    <t>25000396</t>
  </si>
  <si>
    <t>Lê Nguyễn Thảo</t>
  </si>
  <si>
    <t>25000324</t>
  </si>
  <si>
    <t>Nguyễn Thị Huỳnh</t>
  </si>
  <si>
    <t>25000545</t>
  </si>
  <si>
    <t>Trần Song</t>
  </si>
  <si>
    <t>25000454</t>
  </si>
  <si>
    <t>25000793</t>
  </si>
  <si>
    <t>Trương Thảo Quỳnh</t>
  </si>
  <si>
    <t>25000458</t>
  </si>
  <si>
    <t>Nguyễn Huỳnh Tấn</t>
  </si>
  <si>
    <t>Phát</t>
  </si>
  <si>
    <t>25002851</t>
  </si>
  <si>
    <t>25000613</t>
  </si>
  <si>
    <t>Hà Tuấn</t>
  </si>
  <si>
    <t>Phong</t>
  </si>
  <si>
    <t>25000031</t>
  </si>
  <si>
    <t>Võ Đại</t>
  </si>
  <si>
    <t>25001648</t>
  </si>
  <si>
    <t>Võ Huỳnh Trường</t>
  </si>
  <si>
    <t>25002017</t>
  </si>
  <si>
    <t>Nguyễn Thị Tú</t>
  </si>
  <si>
    <t>Quyên</t>
  </si>
  <si>
    <t>25000428</t>
  </si>
  <si>
    <t>Ngô Bá</t>
  </si>
  <si>
    <t>25000874</t>
  </si>
  <si>
    <t>Nguyễn Chí</t>
  </si>
  <si>
    <t>Trung</t>
  </si>
  <si>
    <t>25000560</t>
  </si>
  <si>
    <t>Liễu Thanh</t>
  </si>
  <si>
    <t>Vi</t>
  </si>
  <si>
    <t>25000408</t>
  </si>
  <si>
    <t>Đào Hải</t>
  </si>
  <si>
    <t>25000416</t>
  </si>
  <si>
    <t>Nguyễn Hải</t>
  </si>
  <si>
    <t>Lớp: 25T4-NNA1               Sĩ số: 33             Khoa: Ngoại ngữ</t>
  </si>
  <si>
    <t>Phạm Thị Thu Hiền</t>
  </si>
  <si>
    <t>Lớp: 25T4-NTN1               Sĩ số: 11             Khoa: Ngoại ngữ</t>
  </si>
  <si>
    <t>25000240</t>
  </si>
  <si>
    <t>Trần Kim</t>
  </si>
  <si>
    <t>25000529</t>
  </si>
  <si>
    <t>Phan Anh Thiên</t>
  </si>
  <si>
    <t>25000895</t>
  </si>
  <si>
    <t>Nguyễn Trung</t>
  </si>
  <si>
    <t>25000236</t>
  </si>
  <si>
    <t>Đặng Gia</t>
  </si>
  <si>
    <t>25001794</t>
  </si>
  <si>
    <t>Võ Văn</t>
  </si>
  <si>
    <t>25000352</t>
  </si>
  <si>
    <t>Võ Hoài Ngọc</t>
  </si>
  <si>
    <t>Lan</t>
  </si>
  <si>
    <t>25000140</t>
  </si>
  <si>
    <t>Phu Uyển</t>
  </si>
  <si>
    <t>25000242</t>
  </si>
  <si>
    <t>Lưu Thanh</t>
  </si>
  <si>
    <t>Phước</t>
  </si>
  <si>
    <t>25002855</t>
  </si>
  <si>
    <t>Phạm Trần Minh</t>
  </si>
  <si>
    <t>Thạnh</t>
  </si>
  <si>
    <t>25000317</t>
  </si>
  <si>
    <t>Thái Gia Bảo</t>
  </si>
  <si>
    <t>25000643</t>
  </si>
  <si>
    <t>Lương Hoàng Nhật</t>
  </si>
  <si>
    <t>Trường</t>
  </si>
  <si>
    <t>Trần Hà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</si>
</sst>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charset val="163"/>
      <scheme val="minor"/>
    </font>
    <font>
      <vertAlign val="superscript"/>
      <sz val="1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vertAlign val="superscript"/>
      <sz val="13"/>
      <name val="Times New Roman"/>
      <family val="1"/>
    </font>
    <font>
      <b/>
      <sz val="1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11" applyNumberFormat="0" applyBorder="0" applyAlignment="0" applyProtection="0"/>
    <xf numFmtId="0" fontId="18" fillId="22" borderId="12" applyNumberFormat="0" applyBorder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13" applyNumberFormat="0" applyFill="0" applyBorder="0" applyAlignment="0" applyProtection="0"/>
    <xf numFmtId="0" fontId="22" fillId="0" borderId="14" applyNumberFormat="0" applyFill="0" applyBorder="0" applyAlignment="0" applyProtection="0"/>
    <xf numFmtId="0" fontId="23" fillId="0" borderId="15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8" borderId="11" applyNumberFormat="0" applyBorder="0" applyAlignment="0" applyProtection="0"/>
    <xf numFmtId="0" fontId="25" fillId="0" borderId="16" applyNumberFormat="0" applyFill="0" applyBorder="0" applyAlignment="0" applyProtection="0"/>
    <xf numFmtId="0" fontId="26" fillId="23" borderId="0" applyNumberFormat="0" applyBorder="0" applyAlignment="0" applyProtection="0"/>
    <xf numFmtId="0" fontId="14" fillId="0" borderId="0"/>
    <xf numFmtId="0" fontId="14" fillId="24" borderId="17" applyNumberFormat="0" applyFont="0" applyBorder="0" applyAlignment="0" applyProtection="0"/>
    <xf numFmtId="0" fontId="27" fillId="21" borderId="18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19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/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/>
    <xf numFmtId="0" fontId="9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2" fontId="2" fillId="2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2" fontId="2" fillId="0" borderId="0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8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3" fillId="2" borderId="9" xfId="0" applyFont="1" applyFill="1" applyBorder="1" applyAlignment="1">
      <alignment horizontal="center" vertical="center"/>
    </xf>
    <xf numFmtId="0" fontId="32" fillId="2" borderId="9" xfId="0" applyFont="1" applyFill="1" applyBorder="1" applyAlignment="1">
      <alignment horizontal="center" vertical="center"/>
    </xf>
    <xf numFmtId="4" fontId="33" fillId="2" borderId="9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43">
    <cellStyle name="20% - Accent1 2" xfId="1" xr:uid="{00000000-0005-0000-0000-000031000000}"/>
    <cellStyle name="20% - Accent2 2" xfId="2" xr:uid="{00000000-0005-0000-0000-000032000000}"/>
    <cellStyle name="20% - Accent3 2" xfId="3" xr:uid="{00000000-0005-0000-0000-000033000000}"/>
    <cellStyle name="20% - Accent4 2" xfId="4" xr:uid="{00000000-0005-0000-0000-000034000000}"/>
    <cellStyle name="20% - Accent5 2" xfId="5" xr:uid="{00000000-0005-0000-0000-000035000000}"/>
    <cellStyle name="20% - Accent6 2" xfId="6" xr:uid="{00000000-0005-0000-0000-000036000000}"/>
    <cellStyle name="40% - Accent1 2" xfId="7" xr:uid="{00000000-0005-0000-0000-000037000000}"/>
    <cellStyle name="40% - Accent2 2" xfId="8" xr:uid="{00000000-0005-0000-0000-000038000000}"/>
    <cellStyle name="40% - Accent3 2" xfId="9" xr:uid="{00000000-0005-0000-0000-000039000000}"/>
    <cellStyle name="40% - Accent4 2" xfId="10" xr:uid="{00000000-0005-0000-0000-00003A000000}"/>
    <cellStyle name="40% - Accent5 2" xfId="11" xr:uid="{00000000-0005-0000-0000-00003B000000}"/>
    <cellStyle name="40% - Accent6 2" xfId="12" xr:uid="{00000000-0005-0000-0000-00003C000000}"/>
    <cellStyle name="60% - Accent1 2" xfId="13" xr:uid="{00000000-0005-0000-0000-00003D000000}"/>
    <cellStyle name="60% - Accent2 2" xfId="14" xr:uid="{00000000-0005-0000-0000-00003E000000}"/>
    <cellStyle name="60% - Accent3 2" xfId="15" xr:uid="{00000000-0005-0000-0000-00003F000000}"/>
    <cellStyle name="60% - Accent4 2" xfId="16" xr:uid="{00000000-0005-0000-0000-000040000000}"/>
    <cellStyle name="60% - Accent5 2" xfId="17" xr:uid="{00000000-0005-0000-0000-000041000000}"/>
    <cellStyle name="60% - Accent6 2" xfId="18" xr:uid="{00000000-0005-0000-0000-000042000000}"/>
    <cellStyle name="Accent1 2" xfId="19" xr:uid="{00000000-0005-0000-0000-000043000000}"/>
    <cellStyle name="Accent2 2" xfId="20" xr:uid="{00000000-0005-0000-0000-000044000000}"/>
    <cellStyle name="Accent3 2" xfId="21" xr:uid="{00000000-0005-0000-0000-000045000000}"/>
    <cellStyle name="Accent4 2" xfId="22" xr:uid="{00000000-0005-0000-0000-000046000000}"/>
    <cellStyle name="Accent5 2" xfId="23" xr:uid="{00000000-0005-0000-0000-000047000000}"/>
    <cellStyle name="Accent6 2" xfId="24" xr:uid="{00000000-0005-0000-0000-000048000000}"/>
    <cellStyle name="Bad 2" xfId="25" xr:uid="{00000000-0005-0000-0000-000049000000}"/>
    <cellStyle name="Calculation 2" xfId="26" xr:uid="{00000000-0005-0000-0000-00004A000000}"/>
    <cellStyle name="Check Cell 2" xfId="27" xr:uid="{00000000-0005-0000-0000-00004B000000}"/>
    <cellStyle name="Explanatory Text 2" xfId="28" xr:uid="{00000000-0005-0000-0000-00004C000000}"/>
    <cellStyle name="Good 2" xfId="29" xr:uid="{00000000-0005-0000-0000-00004D000000}"/>
    <cellStyle name="Heading 1 2" xfId="30" xr:uid="{00000000-0005-0000-0000-00004E000000}"/>
    <cellStyle name="Heading 2 2" xfId="31" xr:uid="{00000000-0005-0000-0000-00004F000000}"/>
    <cellStyle name="Heading 3 2" xfId="32" xr:uid="{00000000-0005-0000-0000-000050000000}"/>
    <cellStyle name="Heading 4 2" xfId="33" xr:uid="{00000000-0005-0000-0000-000051000000}"/>
    <cellStyle name="Input 2" xfId="34" xr:uid="{00000000-0005-0000-0000-000052000000}"/>
    <cellStyle name="Linked Cell 2" xfId="35" xr:uid="{00000000-0005-0000-0000-000053000000}"/>
    <cellStyle name="Neutral 2" xfId="36" xr:uid="{00000000-0005-0000-0000-000054000000}"/>
    <cellStyle name="Normal" xfId="0" builtinId="0"/>
    <cellStyle name="Normal 2" xfId="37" xr:uid="{00000000-0005-0000-0000-000055000000}"/>
    <cellStyle name="Note 2" xfId="38" xr:uid="{00000000-0005-0000-0000-000056000000}"/>
    <cellStyle name="Output 2" xfId="39" xr:uid="{00000000-0005-0000-0000-000057000000}"/>
    <cellStyle name="Title 2" xfId="40" xr:uid="{00000000-0005-0000-0000-000058000000}"/>
    <cellStyle name="Total 2" xfId="41" xr:uid="{00000000-0005-0000-0000-000059000000}"/>
    <cellStyle name="Warning Text 2" xfId="42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3562350" y="637540"/>
          <a:ext cx="205168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4" name="Line 124">
          <a:extLst>
            <a:ext uri="{FF2B5EF4-FFF2-40B4-BE49-F238E27FC236}">
              <a16:creationId xmlns:a16="http://schemas.microsoft.com/office/drawing/2014/main" id="{A1AE48F7-757D-4481-816D-36E48A38CFB1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35554B78-8A99-4146-AB5D-BA7FD071BCEF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412B9E9-1177-4FE5-BB83-06204408FB84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E131A7A9-F98D-4D00-8705-ABD25CA45D2A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DA2429D-06AF-466A-A5C1-22AA860B3E17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24D3DFD8-25F8-44DB-9206-B629598B1A21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6DD5D6F-F6C8-4470-B2A2-B472CC25E329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2B9F7DFF-F5EB-4461-A3A9-1778CAF43B4F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8D2F6AC-46FC-4C43-925A-E6BE7B289AB2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1D972FDD-F7DE-411A-A225-0CCAABF7CBC0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DB3074D9-2FB3-4FAF-9DEF-CDDFE6F782BC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3F734592-756D-4C42-905C-1CB68C78019A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CAE8883B-1461-4AD4-A609-355B83F552F6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905084AD-81A1-48F1-A3B2-BFC6FA7B8DA5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D48D6C56-7C1C-4ECF-8B9D-57A8FF241AAF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E840567C-91A9-4F7D-9A03-FC1BE2BA8CF4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6D657F8-9436-4419-947E-06892C3B035E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766000EC-1C28-4F72-B019-C20D411FA287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E24833A-956C-425C-94C9-79E818314D50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697696FE-A226-4684-A019-AABFFE5A557C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76A4597-704E-4CAD-B014-4DCB45C14E3C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workbookViewId="0">
      <selection activeCell="C12" sqref="C12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7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32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15.75" x14ac:dyDescent="0.25">
      <c r="A11" s="13">
        <v>1</v>
      </c>
      <c r="B11" s="14">
        <v>79797979</v>
      </c>
      <c r="C11" s="33" t="s">
        <v>13</v>
      </c>
      <c r="D11" s="34" t="s">
        <v>14</v>
      </c>
      <c r="E11" s="31">
        <v>0</v>
      </c>
      <c r="F11" s="32" t="str">
        <f t="shared" ref="F11:F50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50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9"/>
    </row>
    <row r="12" spans="1:17" s="3" customFormat="1" ht="15.75" x14ac:dyDescent="0.25">
      <c r="A12" s="13">
        <v>2</v>
      </c>
      <c r="B12" s="14"/>
      <c r="C12" s="33"/>
      <c r="D12" s="34"/>
      <c r="E12" s="31">
        <v>0</v>
      </c>
      <c r="F12" s="32" t="str">
        <f t="shared" si="0"/>
        <v>Không XL</v>
      </c>
      <c r="G12" s="31">
        <f t="shared" ref="G12:G50" si="2">E12</f>
        <v>0</v>
      </c>
      <c r="H12" s="32" t="str">
        <f t="shared" si="1"/>
        <v>Không XL</v>
      </c>
      <c r="I12" s="39"/>
    </row>
    <row r="13" spans="1:17" s="3" customFormat="1" ht="15.75" x14ac:dyDescent="0.25">
      <c r="A13" s="13">
        <v>3</v>
      </c>
      <c r="B13" s="14"/>
      <c r="C13" s="33"/>
      <c r="D13" s="34"/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39"/>
    </row>
    <row r="14" spans="1:17" s="3" customFormat="1" ht="15.75" x14ac:dyDescent="0.25">
      <c r="A14" s="13">
        <v>4</v>
      </c>
      <c r="B14" s="14"/>
      <c r="C14" s="33"/>
      <c r="D14" s="34"/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39"/>
    </row>
    <row r="15" spans="1:17" s="3" customFormat="1" ht="15.75" x14ac:dyDescent="0.25">
      <c r="A15" s="13">
        <v>5</v>
      </c>
      <c r="B15" s="14"/>
      <c r="C15" s="33"/>
      <c r="D15" s="34"/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39"/>
    </row>
    <row r="16" spans="1:17" s="3" customFormat="1" ht="15.75" x14ac:dyDescent="0.25">
      <c r="A16" s="13">
        <v>6</v>
      </c>
      <c r="B16" s="14"/>
      <c r="C16" s="33"/>
      <c r="D16" s="34"/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39"/>
    </row>
    <row r="17" spans="1:9" s="3" customFormat="1" ht="15.75" x14ac:dyDescent="0.25">
      <c r="A17" s="13">
        <v>7</v>
      </c>
      <c r="B17" s="14"/>
      <c r="C17" s="33"/>
      <c r="D17" s="34"/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39"/>
    </row>
    <row r="18" spans="1:9" s="3" customFormat="1" ht="15.75" x14ac:dyDescent="0.25">
      <c r="A18" s="13">
        <v>8</v>
      </c>
      <c r="B18" s="14"/>
      <c r="C18" s="33"/>
      <c r="D18" s="34"/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39"/>
    </row>
    <row r="19" spans="1:9" s="3" customFormat="1" ht="15.75" x14ac:dyDescent="0.25">
      <c r="A19" s="13">
        <v>9</v>
      </c>
      <c r="B19" s="14"/>
      <c r="C19" s="33"/>
      <c r="D19" s="34"/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39"/>
    </row>
    <row r="20" spans="1:9" s="3" customFormat="1" ht="15.75" x14ac:dyDescent="0.25">
      <c r="A20" s="13">
        <v>10</v>
      </c>
      <c r="B20" s="14"/>
      <c r="C20" s="33"/>
      <c r="D20" s="34"/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39"/>
    </row>
    <row r="21" spans="1:9" s="3" customFormat="1" ht="15.75" x14ac:dyDescent="0.25">
      <c r="A21" s="13">
        <v>11</v>
      </c>
      <c r="B21" s="14"/>
      <c r="C21" s="33"/>
      <c r="D21" s="34"/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39"/>
    </row>
    <row r="22" spans="1:9" s="3" customFormat="1" ht="15.75" x14ac:dyDescent="0.25">
      <c r="A22" s="13">
        <v>12</v>
      </c>
      <c r="B22" s="14"/>
      <c r="C22" s="33"/>
      <c r="D22" s="34"/>
      <c r="E22" s="31">
        <v>0</v>
      </c>
      <c r="F22" s="32" t="str">
        <f t="shared" si="0"/>
        <v>Không XL</v>
      </c>
      <c r="G22" s="31">
        <f t="shared" si="2"/>
        <v>0</v>
      </c>
      <c r="H22" s="32" t="str">
        <f t="shared" si="1"/>
        <v>Không XL</v>
      </c>
      <c r="I22" s="39"/>
    </row>
    <row r="23" spans="1:9" s="3" customFormat="1" ht="15.75" x14ac:dyDescent="0.25">
      <c r="A23" s="13">
        <v>13</v>
      </c>
      <c r="B23" s="14"/>
      <c r="C23" s="33"/>
      <c r="D23" s="34"/>
      <c r="E23" s="31">
        <v>0</v>
      </c>
      <c r="F23" s="32" t="str">
        <f t="shared" si="0"/>
        <v>Không XL</v>
      </c>
      <c r="G23" s="31">
        <f t="shared" si="2"/>
        <v>0</v>
      </c>
      <c r="H23" s="32" t="str">
        <f t="shared" si="1"/>
        <v>Không XL</v>
      </c>
      <c r="I23" s="39"/>
    </row>
    <row r="24" spans="1:9" s="3" customFormat="1" ht="15.75" x14ac:dyDescent="0.25">
      <c r="A24" s="13">
        <v>14</v>
      </c>
      <c r="B24" s="14"/>
      <c r="C24" s="33"/>
      <c r="D24" s="34"/>
      <c r="E24" s="31">
        <v>0</v>
      </c>
      <c r="F24" s="32" t="str">
        <f t="shared" si="0"/>
        <v>Không XL</v>
      </c>
      <c r="G24" s="31">
        <f t="shared" si="2"/>
        <v>0</v>
      </c>
      <c r="H24" s="32" t="str">
        <f t="shared" si="1"/>
        <v>Không XL</v>
      </c>
      <c r="I24" s="39"/>
    </row>
    <row r="25" spans="1:9" s="3" customFormat="1" ht="15.75" x14ac:dyDescent="0.25">
      <c r="A25" s="13">
        <v>15</v>
      </c>
      <c r="B25" s="14"/>
      <c r="C25" s="33"/>
      <c r="D25" s="34"/>
      <c r="E25" s="31">
        <v>0</v>
      </c>
      <c r="F25" s="32" t="str">
        <f t="shared" si="0"/>
        <v>Không XL</v>
      </c>
      <c r="G25" s="31">
        <f t="shared" si="2"/>
        <v>0</v>
      </c>
      <c r="H25" s="32" t="str">
        <f t="shared" si="1"/>
        <v>Không XL</v>
      </c>
      <c r="I25" s="39"/>
    </row>
    <row r="26" spans="1:9" s="3" customFormat="1" ht="15.75" x14ac:dyDescent="0.25">
      <c r="A26" s="13">
        <v>16</v>
      </c>
      <c r="B26" s="14"/>
      <c r="C26" s="33"/>
      <c r="D26" s="34"/>
      <c r="E26" s="31">
        <v>0</v>
      </c>
      <c r="F26" s="32" t="str">
        <f t="shared" si="0"/>
        <v>Không XL</v>
      </c>
      <c r="G26" s="31">
        <f t="shared" si="2"/>
        <v>0</v>
      </c>
      <c r="H26" s="32" t="str">
        <f t="shared" si="1"/>
        <v>Không XL</v>
      </c>
      <c r="I26" s="39"/>
    </row>
    <row r="27" spans="1:9" s="3" customFormat="1" ht="15.75" x14ac:dyDescent="0.25">
      <c r="A27" s="13">
        <v>17</v>
      </c>
      <c r="B27" s="14"/>
      <c r="C27" s="33"/>
      <c r="D27" s="34"/>
      <c r="E27" s="31">
        <v>0</v>
      </c>
      <c r="F27" s="32" t="str">
        <f t="shared" si="0"/>
        <v>Không XL</v>
      </c>
      <c r="G27" s="31">
        <f t="shared" si="2"/>
        <v>0</v>
      </c>
      <c r="H27" s="32" t="str">
        <f t="shared" si="1"/>
        <v>Không XL</v>
      </c>
      <c r="I27" s="39"/>
    </row>
    <row r="28" spans="1:9" s="3" customFormat="1" ht="15.75" x14ac:dyDescent="0.25">
      <c r="A28" s="13">
        <v>18</v>
      </c>
      <c r="B28" s="14"/>
      <c r="C28" s="33"/>
      <c r="D28" s="34"/>
      <c r="E28" s="31">
        <v>0</v>
      </c>
      <c r="F28" s="32" t="str">
        <f t="shared" si="0"/>
        <v>Không XL</v>
      </c>
      <c r="G28" s="31">
        <f t="shared" si="2"/>
        <v>0</v>
      </c>
      <c r="H28" s="32" t="str">
        <f t="shared" si="1"/>
        <v>Không XL</v>
      </c>
      <c r="I28" s="39"/>
    </row>
    <row r="29" spans="1:9" s="3" customFormat="1" ht="15.75" x14ac:dyDescent="0.25">
      <c r="A29" s="13">
        <v>19</v>
      </c>
      <c r="B29" s="14"/>
      <c r="C29" s="33"/>
      <c r="D29" s="34"/>
      <c r="E29" s="31">
        <v>0</v>
      </c>
      <c r="F29" s="32" t="str">
        <f t="shared" si="0"/>
        <v>Không XL</v>
      </c>
      <c r="G29" s="31">
        <f t="shared" si="2"/>
        <v>0</v>
      </c>
      <c r="H29" s="32" t="str">
        <f t="shared" si="1"/>
        <v>Không XL</v>
      </c>
      <c r="I29" s="39"/>
    </row>
    <row r="30" spans="1:9" s="3" customFormat="1" ht="15.75" x14ac:dyDescent="0.25">
      <c r="A30" s="13">
        <v>20</v>
      </c>
      <c r="B30" s="14"/>
      <c r="C30" s="33"/>
      <c r="D30" s="34"/>
      <c r="E30" s="31">
        <v>0</v>
      </c>
      <c r="F30" s="32" t="str">
        <f t="shared" si="0"/>
        <v>Không XL</v>
      </c>
      <c r="G30" s="31">
        <f t="shared" si="2"/>
        <v>0</v>
      </c>
      <c r="H30" s="32" t="str">
        <f t="shared" si="1"/>
        <v>Không XL</v>
      </c>
      <c r="I30" s="39"/>
    </row>
    <row r="31" spans="1:9" s="3" customFormat="1" ht="15.75" x14ac:dyDescent="0.25">
      <c r="A31" s="13">
        <v>21</v>
      </c>
      <c r="B31" s="14"/>
      <c r="C31" s="33"/>
      <c r="D31" s="34"/>
      <c r="E31" s="31">
        <v>0</v>
      </c>
      <c r="F31" s="32" t="str">
        <f t="shared" si="0"/>
        <v>Không XL</v>
      </c>
      <c r="G31" s="31">
        <f t="shared" si="2"/>
        <v>0</v>
      </c>
      <c r="H31" s="32" t="str">
        <f t="shared" si="1"/>
        <v>Không XL</v>
      </c>
      <c r="I31" s="39"/>
    </row>
    <row r="32" spans="1:9" s="3" customFormat="1" ht="15.75" x14ac:dyDescent="0.25">
      <c r="A32" s="13">
        <v>22</v>
      </c>
      <c r="B32" s="14"/>
      <c r="C32" s="33"/>
      <c r="D32" s="34"/>
      <c r="E32" s="31">
        <v>0</v>
      </c>
      <c r="F32" s="32" t="str">
        <f t="shared" si="0"/>
        <v>Không XL</v>
      </c>
      <c r="G32" s="31">
        <f t="shared" si="2"/>
        <v>0</v>
      </c>
      <c r="H32" s="32" t="str">
        <f t="shared" si="1"/>
        <v>Không XL</v>
      </c>
      <c r="I32" s="39"/>
    </row>
    <row r="33" spans="1:9" s="3" customFormat="1" ht="15.75" x14ac:dyDescent="0.25">
      <c r="A33" s="13">
        <v>23</v>
      </c>
      <c r="B33" s="14"/>
      <c r="C33" s="33"/>
      <c r="D33" s="34"/>
      <c r="E33" s="31">
        <v>0</v>
      </c>
      <c r="F33" s="32" t="str">
        <f t="shared" si="0"/>
        <v>Không XL</v>
      </c>
      <c r="G33" s="31">
        <f t="shared" si="2"/>
        <v>0</v>
      </c>
      <c r="H33" s="32" t="str">
        <f t="shared" si="1"/>
        <v>Không XL</v>
      </c>
      <c r="I33" s="39"/>
    </row>
    <row r="34" spans="1:9" s="3" customFormat="1" ht="15.75" x14ac:dyDescent="0.25">
      <c r="A34" s="13">
        <v>24</v>
      </c>
      <c r="B34" s="14"/>
      <c r="C34" s="33"/>
      <c r="D34" s="34"/>
      <c r="E34" s="31">
        <v>0</v>
      </c>
      <c r="F34" s="32" t="str">
        <f t="shared" si="0"/>
        <v>Không XL</v>
      </c>
      <c r="G34" s="31">
        <f t="shared" si="2"/>
        <v>0</v>
      </c>
      <c r="H34" s="32" t="str">
        <f t="shared" si="1"/>
        <v>Không XL</v>
      </c>
      <c r="I34" s="39"/>
    </row>
    <row r="35" spans="1:9" s="3" customFormat="1" ht="15.75" x14ac:dyDescent="0.25">
      <c r="A35" s="13">
        <v>25</v>
      </c>
      <c r="B35" s="14"/>
      <c r="C35" s="33"/>
      <c r="D35" s="34"/>
      <c r="E35" s="31">
        <v>0</v>
      </c>
      <c r="F35" s="32" t="str">
        <f t="shared" si="0"/>
        <v>Không XL</v>
      </c>
      <c r="G35" s="31">
        <f t="shared" si="2"/>
        <v>0</v>
      </c>
      <c r="H35" s="32" t="str">
        <f t="shared" si="1"/>
        <v>Không XL</v>
      </c>
      <c r="I35" s="39"/>
    </row>
    <row r="36" spans="1:9" s="3" customFormat="1" ht="15.75" x14ac:dyDescent="0.25">
      <c r="A36" s="13">
        <v>26</v>
      </c>
      <c r="B36" s="14"/>
      <c r="C36" s="33"/>
      <c r="D36" s="34"/>
      <c r="E36" s="31">
        <v>0</v>
      </c>
      <c r="F36" s="32" t="str">
        <f t="shared" si="0"/>
        <v>Không XL</v>
      </c>
      <c r="G36" s="31">
        <f t="shared" si="2"/>
        <v>0</v>
      </c>
      <c r="H36" s="32" t="str">
        <f t="shared" si="1"/>
        <v>Không XL</v>
      </c>
      <c r="I36" s="39"/>
    </row>
    <row r="37" spans="1:9" s="3" customFormat="1" ht="15.75" x14ac:dyDescent="0.25">
      <c r="A37" s="13">
        <v>27</v>
      </c>
      <c r="B37" s="14"/>
      <c r="C37" s="33"/>
      <c r="D37" s="34"/>
      <c r="E37" s="31">
        <v>0</v>
      </c>
      <c r="F37" s="32" t="str">
        <f t="shared" si="0"/>
        <v>Không XL</v>
      </c>
      <c r="G37" s="31">
        <f t="shared" si="2"/>
        <v>0</v>
      </c>
      <c r="H37" s="32" t="str">
        <f t="shared" si="1"/>
        <v>Không XL</v>
      </c>
      <c r="I37" s="39"/>
    </row>
    <row r="38" spans="1:9" s="3" customFormat="1" ht="15.75" x14ac:dyDescent="0.25">
      <c r="A38" s="13">
        <v>28</v>
      </c>
      <c r="B38" s="14"/>
      <c r="C38" s="33"/>
      <c r="D38" s="34"/>
      <c r="E38" s="31">
        <v>0</v>
      </c>
      <c r="F38" s="32" t="str">
        <f t="shared" si="0"/>
        <v>Không XL</v>
      </c>
      <c r="G38" s="31">
        <f t="shared" si="2"/>
        <v>0</v>
      </c>
      <c r="H38" s="32" t="str">
        <f t="shared" si="1"/>
        <v>Không XL</v>
      </c>
      <c r="I38" s="39"/>
    </row>
    <row r="39" spans="1:9" s="3" customFormat="1" ht="15.75" x14ac:dyDescent="0.25">
      <c r="A39" s="13">
        <v>29</v>
      </c>
      <c r="B39" s="14"/>
      <c r="C39" s="33"/>
      <c r="D39" s="34"/>
      <c r="E39" s="31">
        <v>0</v>
      </c>
      <c r="F39" s="32" t="str">
        <f t="shared" si="0"/>
        <v>Không XL</v>
      </c>
      <c r="G39" s="31">
        <f t="shared" si="2"/>
        <v>0</v>
      </c>
      <c r="H39" s="32" t="str">
        <f t="shared" si="1"/>
        <v>Không XL</v>
      </c>
      <c r="I39" s="39"/>
    </row>
    <row r="40" spans="1:9" s="3" customFormat="1" ht="15.75" x14ac:dyDescent="0.25">
      <c r="A40" s="13">
        <v>30</v>
      </c>
      <c r="B40" s="14"/>
      <c r="C40" s="33"/>
      <c r="D40" s="34"/>
      <c r="E40" s="31">
        <v>0</v>
      </c>
      <c r="F40" s="32" t="str">
        <f t="shared" si="0"/>
        <v>Không XL</v>
      </c>
      <c r="G40" s="31">
        <f t="shared" si="2"/>
        <v>0</v>
      </c>
      <c r="H40" s="32" t="str">
        <f t="shared" si="1"/>
        <v>Không XL</v>
      </c>
      <c r="I40" s="39"/>
    </row>
    <row r="41" spans="1:9" s="3" customFormat="1" ht="15.75" x14ac:dyDescent="0.25">
      <c r="A41" s="13">
        <v>31</v>
      </c>
      <c r="B41" s="14"/>
      <c r="C41" s="33"/>
      <c r="D41" s="34"/>
      <c r="E41" s="31">
        <v>0</v>
      </c>
      <c r="F41" s="32" t="str">
        <f t="shared" si="0"/>
        <v>Không XL</v>
      </c>
      <c r="G41" s="31">
        <f t="shared" si="2"/>
        <v>0</v>
      </c>
      <c r="H41" s="32" t="str">
        <f t="shared" si="1"/>
        <v>Không XL</v>
      </c>
      <c r="I41" s="39"/>
    </row>
    <row r="42" spans="1:9" s="3" customFormat="1" ht="15.75" x14ac:dyDescent="0.25">
      <c r="A42" s="13">
        <v>32</v>
      </c>
      <c r="B42" s="14"/>
      <c r="C42" s="33"/>
      <c r="D42" s="34"/>
      <c r="E42" s="31">
        <v>0</v>
      </c>
      <c r="F42" s="32" t="str">
        <f t="shared" si="0"/>
        <v>Không XL</v>
      </c>
      <c r="G42" s="31">
        <f t="shared" si="2"/>
        <v>0</v>
      </c>
      <c r="H42" s="32" t="str">
        <f t="shared" si="1"/>
        <v>Không XL</v>
      </c>
      <c r="I42" s="39"/>
    </row>
    <row r="43" spans="1:9" s="3" customFormat="1" ht="15.75" x14ac:dyDescent="0.25">
      <c r="A43" s="13">
        <v>33</v>
      </c>
      <c r="B43" s="14"/>
      <c r="C43" s="33"/>
      <c r="D43" s="34"/>
      <c r="E43" s="31">
        <v>0</v>
      </c>
      <c r="F43" s="32" t="str">
        <f t="shared" si="0"/>
        <v>Không XL</v>
      </c>
      <c r="G43" s="31">
        <f t="shared" si="2"/>
        <v>0</v>
      </c>
      <c r="H43" s="32" t="str">
        <f t="shared" si="1"/>
        <v>Không XL</v>
      </c>
      <c r="I43" s="39"/>
    </row>
    <row r="44" spans="1:9" s="3" customFormat="1" ht="15.75" x14ac:dyDescent="0.25">
      <c r="A44" s="13">
        <v>34</v>
      </c>
      <c r="B44" s="14"/>
      <c r="C44" s="33"/>
      <c r="D44" s="34"/>
      <c r="E44" s="31">
        <v>0</v>
      </c>
      <c r="F44" s="32" t="str">
        <f t="shared" si="0"/>
        <v>Không XL</v>
      </c>
      <c r="G44" s="31">
        <f t="shared" si="2"/>
        <v>0</v>
      </c>
      <c r="H44" s="32" t="str">
        <f t="shared" si="1"/>
        <v>Không XL</v>
      </c>
      <c r="I44" s="39"/>
    </row>
    <row r="45" spans="1:9" s="3" customFormat="1" ht="15.75" x14ac:dyDescent="0.25">
      <c r="A45" s="13">
        <v>35</v>
      </c>
      <c r="B45" s="14"/>
      <c r="C45" s="33"/>
      <c r="D45" s="34"/>
      <c r="E45" s="31">
        <v>0</v>
      </c>
      <c r="F45" s="32" t="str">
        <f t="shared" si="0"/>
        <v>Không XL</v>
      </c>
      <c r="G45" s="31">
        <f t="shared" si="2"/>
        <v>0</v>
      </c>
      <c r="H45" s="32" t="str">
        <f t="shared" si="1"/>
        <v>Không XL</v>
      </c>
      <c r="I45" s="39"/>
    </row>
    <row r="46" spans="1:9" s="3" customFormat="1" ht="15.75" x14ac:dyDescent="0.25">
      <c r="A46" s="13">
        <v>36</v>
      </c>
      <c r="B46" s="14"/>
      <c r="C46" s="33"/>
      <c r="D46" s="34"/>
      <c r="E46" s="31">
        <v>0</v>
      </c>
      <c r="F46" s="32" t="str">
        <f t="shared" si="0"/>
        <v>Không XL</v>
      </c>
      <c r="G46" s="31">
        <f t="shared" si="2"/>
        <v>0</v>
      </c>
      <c r="H46" s="32" t="str">
        <f t="shared" si="1"/>
        <v>Không XL</v>
      </c>
      <c r="I46" s="39"/>
    </row>
    <row r="47" spans="1:9" s="3" customFormat="1" ht="15.75" x14ac:dyDescent="0.25">
      <c r="A47" s="13">
        <v>37</v>
      </c>
      <c r="B47" s="14"/>
      <c r="C47" s="33"/>
      <c r="D47" s="34"/>
      <c r="E47" s="31">
        <v>0</v>
      </c>
      <c r="F47" s="32" t="str">
        <f t="shared" si="0"/>
        <v>Không XL</v>
      </c>
      <c r="G47" s="31">
        <f t="shared" si="2"/>
        <v>0</v>
      </c>
      <c r="H47" s="32" t="str">
        <f t="shared" si="1"/>
        <v>Không XL</v>
      </c>
      <c r="I47" s="39"/>
    </row>
    <row r="48" spans="1:9" s="3" customFormat="1" ht="15.75" x14ac:dyDescent="0.25">
      <c r="A48" s="13">
        <v>38</v>
      </c>
      <c r="B48" s="14"/>
      <c r="C48" s="33"/>
      <c r="D48" s="34"/>
      <c r="E48" s="31">
        <v>0</v>
      </c>
      <c r="F48" s="32" t="str">
        <f t="shared" si="0"/>
        <v>Không XL</v>
      </c>
      <c r="G48" s="31">
        <f t="shared" si="2"/>
        <v>0</v>
      </c>
      <c r="H48" s="32" t="str">
        <f t="shared" si="1"/>
        <v>Không XL</v>
      </c>
      <c r="I48" s="39"/>
    </row>
    <row r="49" spans="1:9" s="3" customFormat="1" ht="15.75" x14ac:dyDescent="0.25">
      <c r="A49" s="13">
        <v>39</v>
      </c>
      <c r="B49" s="14"/>
      <c r="C49" s="33"/>
      <c r="D49" s="34"/>
      <c r="E49" s="31">
        <v>0</v>
      </c>
      <c r="F49" s="32" t="str">
        <f t="shared" si="0"/>
        <v>Không XL</v>
      </c>
      <c r="G49" s="31">
        <v>0</v>
      </c>
      <c r="H49" s="32" t="str">
        <f>IF(AND(G49&gt;=90),"Xuất sắc",IF(AND(G49&gt;=80),"Tốt",IF(AND(G49&gt;=70),"Khá",IF(AND(G49&gt;=60),"TB",IF(AND(G49&gt;=50),"TB",IF(AND(G49&lt;50),IF(AND(G49&gt;0),"Yếu",IF(AND(G49=0),"Không XL"," "))))))))</f>
        <v>Không XL</v>
      </c>
      <c r="I49" s="39"/>
    </row>
    <row r="50" spans="1:9" s="3" customFormat="1" ht="15.75" x14ac:dyDescent="0.25">
      <c r="A50" s="13">
        <v>40</v>
      </c>
      <c r="B50" s="14"/>
      <c r="C50" s="33"/>
      <c r="D50" s="34"/>
      <c r="E50" s="31">
        <v>0</v>
      </c>
      <c r="F50" s="32" t="str">
        <f t="shared" si="0"/>
        <v>Không XL</v>
      </c>
      <c r="G50" s="31">
        <f t="shared" si="2"/>
        <v>0</v>
      </c>
      <c r="H50" s="32" t="str">
        <f t="shared" si="1"/>
        <v>Không XL</v>
      </c>
      <c r="I50" s="39"/>
    </row>
    <row r="51" spans="1:9" ht="15.75" x14ac:dyDescent="0.25">
      <c r="A51" s="15"/>
      <c r="B51" s="15"/>
      <c r="C51" s="58" t="s">
        <v>15</v>
      </c>
      <c r="D51" s="58"/>
      <c r="E51" s="58"/>
      <c r="F51" s="58"/>
      <c r="G51" s="58"/>
      <c r="H51" s="58"/>
      <c r="I51" s="58"/>
    </row>
    <row r="52" spans="1:9" ht="22.5" customHeight="1" x14ac:dyDescent="0.25">
      <c r="A52" s="16"/>
      <c r="B52" s="16"/>
      <c r="C52" s="62" t="s">
        <v>16</v>
      </c>
      <c r="D52" s="62"/>
      <c r="E52" s="59" t="s">
        <v>8</v>
      </c>
      <c r="F52" s="59"/>
      <c r="G52" s="59" t="s">
        <v>9</v>
      </c>
      <c r="H52" s="59"/>
      <c r="I52" s="61" t="s">
        <v>10</v>
      </c>
    </row>
    <row r="53" spans="1:9" s="3" customFormat="1" ht="20.25" customHeight="1" x14ac:dyDescent="0.25">
      <c r="A53" s="18"/>
      <c r="B53" s="18"/>
      <c r="C53" s="62"/>
      <c r="D53" s="62"/>
      <c r="E53" s="12" t="s">
        <v>17</v>
      </c>
      <c r="F53" s="17" t="s">
        <v>18</v>
      </c>
      <c r="G53" s="12" t="s">
        <v>17</v>
      </c>
      <c r="H53" s="17" t="s">
        <v>18</v>
      </c>
      <c r="I53" s="61"/>
    </row>
    <row r="54" spans="1:9" x14ac:dyDescent="0.25">
      <c r="A54" s="16"/>
      <c r="B54" s="16"/>
      <c r="C54" s="60" t="s">
        <v>19</v>
      </c>
      <c r="D54" s="60"/>
      <c r="E54" s="13">
        <f>COUNTIF(F11:F50,"Xuất sắc")</f>
        <v>0</v>
      </c>
      <c r="F54" s="19">
        <f>E54*100/$A$50</f>
        <v>0</v>
      </c>
      <c r="G54" s="13">
        <f>COUNTIF(H11:H50,"Xuất sắc")</f>
        <v>0</v>
      </c>
      <c r="H54" s="19">
        <f>G54*100/$A$50</f>
        <v>0</v>
      </c>
      <c r="I54" s="30"/>
    </row>
    <row r="55" spans="1:9" x14ac:dyDescent="0.25">
      <c r="A55" s="16"/>
      <c r="B55" s="16"/>
      <c r="C55" s="60" t="s">
        <v>20</v>
      </c>
      <c r="D55" s="60"/>
      <c r="E55" s="13">
        <f>COUNTIF(F11:F50,"Tốt")</f>
        <v>0</v>
      </c>
      <c r="F55" s="19">
        <f t="shared" ref="F55:F59" si="3">E55*100/$A$50</f>
        <v>0</v>
      </c>
      <c r="G55" s="13">
        <f>COUNTIF(H11:H50,"Tốt")</f>
        <v>0</v>
      </c>
      <c r="H55" s="19">
        <f t="shared" ref="H55:H59" si="4">G55*100/$A$50</f>
        <v>0</v>
      </c>
      <c r="I55" s="30"/>
    </row>
    <row r="56" spans="1:9" x14ac:dyDescent="0.25">
      <c r="A56" s="16"/>
      <c r="B56" s="16"/>
      <c r="C56" s="60" t="s">
        <v>21</v>
      </c>
      <c r="D56" s="60"/>
      <c r="E56" s="13">
        <f>COUNTIF(F11:F50,"Khá")</f>
        <v>0</v>
      </c>
      <c r="F56" s="19">
        <f t="shared" si="3"/>
        <v>0</v>
      </c>
      <c r="G56" s="13">
        <f>COUNTIF(H11:H50,"Khá")</f>
        <v>0</v>
      </c>
      <c r="H56" s="19">
        <f t="shared" si="4"/>
        <v>0</v>
      </c>
      <c r="I56" s="30"/>
    </row>
    <row r="57" spans="1:9" x14ac:dyDescent="0.25">
      <c r="A57" s="16"/>
      <c r="B57" s="16"/>
      <c r="C57" s="60" t="s">
        <v>22</v>
      </c>
      <c r="D57" s="60"/>
      <c r="E57" s="13">
        <f>COUNTIF(F11:F50,"TB")</f>
        <v>0</v>
      </c>
      <c r="F57" s="19">
        <f t="shared" si="3"/>
        <v>0</v>
      </c>
      <c r="G57" s="13">
        <f>COUNTIF(H11:H50,"TB")</f>
        <v>0</v>
      </c>
      <c r="H57" s="19">
        <f t="shared" si="4"/>
        <v>0</v>
      </c>
      <c r="I57" s="30"/>
    </row>
    <row r="58" spans="1:9" x14ac:dyDescent="0.25">
      <c r="A58" s="16"/>
      <c r="B58" s="16"/>
      <c r="C58" s="60" t="s">
        <v>23</v>
      </c>
      <c r="D58" s="60"/>
      <c r="E58" s="13">
        <f>COUNTIF(F11:F50,"Yếu")</f>
        <v>0</v>
      </c>
      <c r="F58" s="19">
        <f t="shared" si="3"/>
        <v>0</v>
      </c>
      <c r="G58" s="13">
        <f>COUNTIF(H11:H50,"Yếu")</f>
        <v>0</v>
      </c>
      <c r="H58" s="19">
        <f t="shared" si="4"/>
        <v>0</v>
      </c>
      <c r="I58" s="30"/>
    </row>
    <row r="59" spans="1:9" x14ac:dyDescent="0.25">
      <c r="A59" s="16"/>
      <c r="B59" s="16"/>
      <c r="C59" s="60" t="s">
        <v>24</v>
      </c>
      <c r="D59" s="60"/>
      <c r="E59" s="13">
        <f>COUNTIF(F11:F50,"Không XL")</f>
        <v>40</v>
      </c>
      <c r="F59" s="19">
        <f t="shared" si="3"/>
        <v>100</v>
      </c>
      <c r="G59" s="13">
        <f>COUNTIF(H11:H50,"Không XL")</f>
        <v>40</v>
      </c>
      <c r="H59" s="19">
        <f t="shared" si="4"/>
        <v>100</v>
      </c>
      <c r="I59" s="30"/>
    </row>
    <row r="60" spans="1:9" x14ac:dyDescent="0.25">
      <c r="C60" s="20"/>
      <c r="D60" s="21"/>
      <c r="F60" s="22"/>
    </row>
    <row r="61" spans="1:9" ht="15.75" x14ac:dyDescent="0.25">
      <c r="E61" s="63" t="s">
        <v>31</v>
      </c>
      <c r="F61" s="63"/>
      <c r="G61" s="63"/>
      <c r="H61" s="63"/>
      <c r="I61" s="63"/>
    </row>
    <row r="62" spans="1:9" ht="16.5" customHeight="1" x14ac:dyDescent="0.25">
      <c r="A62" s="23"/>
      <c r="B62" s="44" t="s">
        <v>29</v>
      </c>
      <c r="C62" s="44"/>
      <c r="D62" s="44" t="s">
        <v>25</v>
      </c>
      <c r="E62" s="44"/>
      <c r="F62" s="44"/>
      <c r="G62" s="64" t="s">
        <v>26</v>
      </c>
      <c r="H62" s="64"/>
      <c r="I62" s="64"/>
    </row>
    <row r="67" spans="2:9" s="4" customFormat="1" ht="16.5" customHeight="1" x14ac:dyDescent="0.25">
      <c r="B67" s="65"/>
      <c r="C67" s="65"/>
      <c r="D67" s="66" t="s">
        <v>30</v>
      </c>
      <c r="E67" s="66"/>
      <c r="F67" s="66"/>
      <c r="G67" s="64"/>
      <c r="H67" s="64"/>
      <c r="I67" s="64"/>
    </row>
  </sheetData>
  <sortState xmlns:xlrd2="http://schemas.microsoft.com/office/spreadsheetml/2017/richdata2" ref="A11:T53">
    <sortCondition ref="D11:D53"/>
    <sortCondition ref="C11:C53"/>
  </sortState>
  <mergeCells count="33">
    <mergeCell ref="B62:C62"/>
    <mergeCell ref="D62:F62"/>
    <mergeCell ref="G62:I62"/>
    <mergeCell ref="B67:C67"/>
    <mergeCell ref="D67:F67"/>
    <mergeCell ref="G67:I67"/>
    <mergeCell ref="C56:D56"/>
    <mergeCell ref="C57:D57"/>
    <mergeCell ref="C58:D58"/>
    <mergeCell ref="C59:D59"/>
    <mergeCell ref="E61:I61"/>
    <mergeCell ref="C51:I51"/>
    <mergeCell ref="E52:F52"/>
    <mergeCell ref="G52:H52"/>
    <mergeCell ref="C54:D54"/>
    <mergeCell ref="C55:D55"/>
    <mergeCell ref="I52:I53"/>
    <mergeCell ref="C52:D53"/>
    <mergeCell ref="A5:I5"/>
    <mergeCell ref="A6:I6"/>
    <mergeCell ref="A7:I7"/>
    <mergeCell ref="E9:F9"/>
    <mergeCell ref="G9:H9"/>
    <mergeCell ref="A9:A10"/>
    <mergeCell ref="B9:B10"/>
    <mergeCell ref="I9:I10"/>
    <mergeCell ref="C9:D10"/>
    <mergeCell ref="A1:D1"/>
    <mergeCell ref="E1:I1"/>
    <mergeCell ref="A2:D2"/>
    <mergeCell ref="E2:I2"/>
    <mergeCell ref="A3:D3"/>
    <mergeCell ref="E3:I3"/>
  </mergeCells>
  <pageMargins left="0.49" right="0.31496062992126" top="0.59055118110236204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D451C-D07D-47CA-AE60-98D1F870B2E3}">
  <dimension ref="A1:Q51"/>
  <sheetViews>
    <sheetView topLeftCell="A5" workbookViewId="0">
      <selection activeCell="G12" sqref="G12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98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24" customHeight="1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23.25" customHeight="1" x14ac:dyDescent="0.25">
      <c r="A11" s="13">
        <v>1</v>
      </c>
      <c r="B11" s="14" t="s">
        <v>33</v>
      </c>
      <c r="C11" s="33" t="s">
        <v>34</v>
      </c>
      <c r="D11" s="34" t="s">
        <v>35</v>
      </c>
      <c r="E11" s="31">
        <v>0</v>
      </c>
      <c r="F11" s="32" t="str">
        <f t="shared" ref="F11:F34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74</v>
      </c>
      <c r="H11" s="32" t="str">
        <f t="shared" ref="H11:H34" si="1">IF(AND(G11&gt;=90),"Xuất sắc",IF(AND(G11&gt;=80),"Tốt",IF(AND(G11&gt;=70),"Khá",IF(AND(G11&gt;=60),"TB",IF(AND(G11&gt;=50),"TB",IF(AND(G11&lt;50),IF(AND(G11&gt;0),"Yếu",IF(AND(G11=0),"Không XL"," "))))))))</f>
        <v>Khá</v>
      </c>
      <c r="I11" s="39" t="s">
        <v>103</v>
      </c>
    </row>
    <row r="12" spans="1:17" s="3" customFormat="1" ht="23.25" customHeight="1" x14ac:dyDescent="0.25">
      <c r="A12" s="13">
        <v>2</v>
      </c>
      <c r="B12" s="14" t="s">
        <v>36</v>
      </c>
      <c r="C12" s="33" t="s">
        <v>37</v>
      </c>
      <c r="D12" s="34" t="s">
        <v>35</v>
      </c>
      <c r="E12" s="31">
        <v>0</v>
      </c>
      <c r="F12" s="32" t="str">
        <f t="shared" si="0"/>
        <v>Không XL</v>
      </c>
      <c r="G12" s="31">
        <v>91</v>
      </c>
      <c r="H12" s="32" t="str">
        <f t="shared" si="1"/>
        <v>Xuất sắc</v>
      </c>
      <c r="I12" s="39" t="s">
        <v>101</v>
      </c>
    </row>
    <row r="13" spans="1:17" s="3" customFormat="1" ht="23.25" customHeight="1" x14ac:dyDescent="0.25">
      <c r="A13" s="13">
        <v>3</v>
      </c>
      <c r="B13" s="14" t="s">
        <v>38</v>
      </c>
      <c r="C13" s="33" t="s">
        <v>39</v>
      </c>
      <c r="D13" s="34" t="s">
        <v>40</v>
      </c>
      <c r="E13" s="31">
        <v>0</v>
      </c>
      <c r="F13" s="32" t="str">
        <f t="shared" si="0"/>
        <v>Không XL</v>
      </c>
      <c r="G13" s="31">
        <v>72</v>
      </c>
      <c r="H13" s="32" t="str">
        <f t="shared" si="1"/>
        <v>Khá</v>
      </c>
      <c r="I13" s="39"/>
    </row>
    <row r="14" spans="1:17" s="3" customFormat="1" ht="23.25" customHeight="1" x14ac:dyDescent="0.25">
      <c r="A14" s="13">
        <v>4</v>
      </c>
      <c r="B14" s="14" t="s">
        <v>41</v>
      </c>
      <c r="C14" s="33" t="s">
        <v>42</v>
      </c>
      <c r="D14" s="34" t="s">
        <v>43</v>
      </c>
      <c r="E14" s="31">
        <v>0</v>
      </c>
      <c r="F14" s="32" t="str">
        <f t="shared" si="0"/>
        <v>Không XL</v>
      </c>
      <c r="G14" s="31">
        <v>70</v>
      </c>
      <c r="H14" s="32" t="str">
        <f t="shared" si="1"/>
        <v>Khá</v>
      </c>
      <c r="I14" s="39"/>
    </row>
    <row r="15" spans="1:17" s="3" customFormat="1" ht="23.25" customHeight="1" x14ac:dyDescent="0.25">
      <c r="A15" s="13">
        <v>5</v>
      </c>
      <c r="B15" s="14" t="s">
        <v>44</v>
      </c>
      <c r="C15" s="33" t="s">
        <v>45</v>
      </c>
      <c r="D15" s="34" t="s">
        <v>46</v>
      </c>
      <c r="E15" s="31">
        <v>0</v>
      </c>
      <c r="F15" s="32" t="str">
        <f t="shared" si="0"/>
        <v>Không XL</v>
      </c>
      <c r="G15" s="31">
        <v>85</v>
      </c>
      <c r="H15" s="32" t="str">
        <f t="shared" si="1"/>
        <v>Tốt</v>
      </c>
      <c r="I15" s="39"/>
    </row>
    <row r="16" spans="1:17" s="3" customFormat="1" ht="23.25" customHeight="1" x14ac:dyDescent="0.25">
      <c r="A16" s="13">
        <v>6</v>
      </c>
      <c r="B16" s="14" t="s">
        <v>47</v>
      </c>
      <c r="C16" s="33" t="s">
        <v>48</v>
      </c>
      <c r="D16" s="34" t="s">
        <v>46</v>
      </c>
      <c r="E16" s="31">
        <v>0</v>
      </c>
      <c r="F16" s="32" t="str">
        <f t="shared" si="0"/>
        <v>Không XL</v>
      </c>
      <c r="G16" s="31">
        <v>70</v>
      </c>
      <c r="H16" s="32" t="str">
        <f t="shared" si="1"/>
        <v>Khá</v>
      </c>
      <c r="I16" s="39"/>
    </row>
    <row r="17" spans="1:9" s="3" customFormat="1" ht="23.25" customHeight="1" x14ac:dyDescent="0.25">
      <c r="A17" s="13">
        <v>7</v>
      </c>
      <c r="B17" s="14" t="s">
        <v>49</v>
      </c>
      <c r="C17" s="33" t="s">
        <v>50</v>
      </c>
      <c r="D17" s="34" t="s">
        <v>51</v>
      </c>
      <c r="E17" s="31">
        <v>0</v>
      </c>
      <c r="F17" s="32" t="str">
        <f t="shared" si="0"/>
        <v>Không XL</v>
      </c>
      <c r="G17" s="31">
        <v>72</v>
      </c>
      <c r="H17" s="32" t="str">
        <f t="shared" si="1"/>
        <v>Khá</v>
      </c>
      <c r="I17" s="39"/>
    </row>
    <row r="18" spans="1:9" s="3" customFormat="1" ht="23.25" customHeight="1" x14ac:dyDescent="0.25">
      <c r="A18" s="13">
        <v>8</v>
      </c>
      <c r="B18" s="14" t="s">
        <v>52</v>
      </c>
      <c r="C18" s="33" t="s">
        <v>53</v>
      </c>
      <c r="D18" s="34" t="s">
        <v>54</v>
      </c>
      <c r="E18" s="31">
        <v>0</v>
      </c>
      <c r="F18" s="32" t="str">
        <f t="shared" si="0"/>
        <v>Không XL</v>
      </c>
      <c r="G18" s="31">
        <v>72</v>
      </c>
      <c r="H18" s="32" t="str">
        <f t="shared" si="1"/>
        <v>Khá</v>
      </c>
      <c r="I18" s="39"/>
    </row>
    <row r="19" spans="1:9" s="3" customFormat="1" ht="23.25" customHeight="1" x14ac:dyDescent="0.25">
      <c r="A19" s="13">
        <v>9</v>
      </c>
      <c r="B19" s="14" t="s">
        <v>55</v>
      </c>
      <c r="C19" s="33" t="s">
        <v>48</v>
      </c>
      <c r="D19" s="34" t="s">
        <v>56</v>
      </c>
      <c r="E19" s="31">
        <v>0</v>
      </c>
      <c r="F19" s="32" t="str">
        <f t="shared" si="0"/>
        <v>Không XL</v>
      </c>
      <c r="G19" s="31">
        <v>70</v>
      </c>
      <c r="H19" s="32" t="str">
        <f t="shared" si="1"/>
        <v>Khá</v>
      </c>
      <c r="I19" s="39"/>
    </row>
    <row r="20" spans="1:9" s="3" customFormat="1" ht="23.25" customHeight="1" x14ac:dyDescent="0.25">
      <c r="A20" s="13">
        <v>10</v>
      </c>
      <c r="B20" s="14" t="s">
        <v>57</v>
      </c>
      <c r="C20" s="33" t="s">
        <v>58</v>
      </c>
      <c r="D20" s="34" t="s">
        <v>59</v>
      </c>
      <c r="E20" s="31">
        <v>0</v>
      </c>
      <c r="F20" s="32" t="str">
        <f t="shared" si="0"/>
        <v>Không XL</v>
      </c>
      <c r="G20" s="31">
        <v>83</v>
      </c>
      <c r="H20" s="32" t="str">
        <f t="shared" si="1"/>
        <v>Tốt</v>
      </c>
      <c r="I20" s="39"/>
    </row>
    <row r="21" spans="1:9" s="3" customFormat="1" ht="23.25" customHeight="1" x14ac:dyDescent="0.25">
      <c r="A21" s="13">
        <v>11</v>
      </c>
      <c r="B21" s="14" t="s">
        <v>60</v>
      </c>
      <c r="C21" s="33" t="s">
        <v>61</v>
      </c>
      <c r="D21" s="34" t="s">
        <v>62</v>
      </c>
      <c r="E21" s="31">
        <v>0</v>
      </c>
      <c r="F21" s="32" t="str">
        <f t="shared" si="0"/>
        <v>Không XL</v>
      </c>
      <c r="G21" s="31">
        <v>72</v>
      </c>
      <c r="H21" s="32" t="str">
        <f t="shared" si="1"/>
        <v>Khá</v>
      </c>
      <c r="I21" s="39"/>
    </row>
    <row r="22" spans="1:9" s="3" customFormat="1" ht="23.25" customHeight="1" x14ac:dyDescent="0.25">
      <c r="A22" s="13">
        <v>12</v>
      </c>
      <c r="B22" s="14" t="s">
        <v>63</v>
      </c>
      <c r="C22" s="33" t="s">
        <v>64</v>
      </c>
      <c r="D22" s="34" t="s">
        <v>65</v>
      </c>
      <c r="E22" s="31">
        <v>0</v>
      </c>
      <c r="F22" s="32" t="str">
        <f t="shared" si="0"/>
        <v>Không XL</v>
      </c>
      <c r="G22" s="31">
        <v>85</v>
      </c>
      <c r="H22" s="32" t="str">
        <f t="shared" si="1"/>
        <v>Tốt</v>
      </c>
      <c r="I22" s="39"/>
    </row>
    <row r="23" spans="1:9" s="3" customFormat="1" ht="23.25" customHeight="1" x14ac:dyDescent="0.25">
      <c r="A23" s="13">
        <v>13</v>
      </c>
      <c r="B23" s="14" t="s">
        <v>66</v>
      </c>
      <c r="C23" s="33" t="s">
        <v>67</v>
      </c>
      <c r="D23" s="34" t="s">
        <v>68</v>
      </c>
      <c r="E23" s="31">
        <v>0</v>
      </c>
      <c r="F23" s="32" t="str">
        <f t="shared" si="0"/>
        <v>Không XL</v>
      </c>
      <c r="G23" s="31">
        <v>87</v>
      </c>
      <c r="H23" s="32" t="str">
        <f t="shared" si="1"/>
        <v>Tốt</v>
      </c>
      <c r="I23" s="39" t="s">
        <v>106</v>
      </c>
    </row>
    <row r="24" spans="1:9" s="3" customFormat="1" ht="23.25" customHeight="1" x14ac:dyDescent="0.25">
      <c r="A24" s="13">
        <v>14</v>
      </c>
      <c r="B24" s="14" t="s">
        <v>69</v>
      </c>
      <c r="C24" s="33" t="s">
        <v>70</v>
      </c>
      <c r="D24" s="34" t="s">
        <v>71</v>
      </c>
      <c r="E24" s="31">
        <v>0</v>
      </c>
      <c r="F24" s="32" t="str">
        <f t="shared" si="0"/>
        <v>Không XL</v>
      </c>
      <c r="G24" s="31">
        <v>83</v>
      </c>
      <c r="H24" s="32" t="str">
        <f t="shared" si="1"/>
        <v>Tốt</v>
      </c>
      <c r="I24" s="39"/>
    </row>
    <row r="25" spans="1:9" s="3" customFormat="1" ht="23.25" customHeight="1" x14ac:dyDescent="0.25">
      <c r="A25" s="13">
        <v>15</v>
      </c>
      <c r="B25" s="14" t="s">
        <v>72</v>
      </c>
      <c r="C25" s="33" t="s">
        <v>73</v>
      </c>
      <c r="D25" s="34" t="s">
        <v>74</v>
      </c>
      <c r="E25" s="31">
        <v>0</v>
      </c>
      <c r="F25" s="32" t="str">
        <f t="shared" si="0"/>
        <v>Không XL</v>
      </c>
      <c r="G25" s="31">
        <v>75</v>
      </c>
      <c r="H25" s="32" t="str">
        <f t="shared" si="1"/>
        <v>Khá</v>
      </c>
      <c r="I25" s="39"/>
    </row>
    <row r="26" spans="1:9" s="3" customFormat="1" ht="23.25" customHeight="1" x14ac:dyDescent="0.25">
      <c r="A26" s="13">
        <v>16</v>
      </c>
      <c r="B26" s="14" t="s">
        <v>75</v>
      </c>
      <c r="C26" s="33" t="s">
        <v>76</v>
      </c>
      <c r="D26" s="34" t="s">
        <v>77</v>
      </c>
      <c r="E26" s="31">
        <v>0</v>
      </c>
      <c r="F26" s="32" t="str">
        <f t="shared" si="0"/>
        <v>Không XL</v>
      </c>
      <c r="G26" s="31">
        <v>83</v>
      </c>
      <c r="H26" s="32" t="str">
        <f t="shared" si="1"/>
        <v>Tốt</v>
      </c>
      <c r="I26" s="39" t="s">
        <v>105</v>
      </c>
    </row>
    <row r="27" spans="1:9" s="3" customFormat="1" ht="23.25" customHeight="1" x14ac:dyDescent="0.25">
      <c r="A27" s="13">
        <v>17</v>
      </c>
      <c r="B27" s="14" t="s">
        <v>78</v>
      </c>
      <c r="C27" s="33" t="s">
        <v>79</v>
      </c>
      <c r="D27" s="34" t="s">
        <v>80</v>
      </c>
      <c r="E27" s="31">
        <v>0</v>
      </c>
      <c r="F27" s="32" t="str">
        <f t="shared" si="0"/>
        <v>Không XL</v>
      </c>
      <c r="G27" s="31">
        <v>83</v>
      </c>
      <c r="H27" s="32" t="str">
        <f t="shared" si="1"/>
        <v>Tốt</v>
      </c>
      <c r="I27" s="39"/>
    </row>
    <row r="28" spans="1:9" s="3" customFormat="1" ht="23.25" customHeight="1" x14ac:dyDescent="0.25">
      <c r="A28" s="13">
        <v>18</v>
      </c>
      <c r="B28" s="14" t="s">
        <v>81</v>
      </c>
      <c r="C28" s="33" t="s">
        <v>82</v>
      </c>
      <c r="D28" s="34" t="s">
        <v>83</v>
      </c>
      <c r="E28" s="31">
        <v>0</v>
      </c>
      <c r="F28" s="32" t="str">
        <f t="shared" si="0"/>
        <v>Không XL</v>
      </c>
      <c r="G28" s="31">
        <v>65</v>
      </c>
      <c r="H28" s="32" t="str">
        <f t="shared" si="1"/>
        <v>TB</v>
      </c>
      <c r="I28" s="39"/>
    </row>
    <row r="29" spans="1:9" s="3" customFormat="1" ht="23.25" customHeight="1" x14ac:dyDescent="0.25">
      <c r="A29" s="13">
        <v>19</v>
      </c>
      <c r="B29" s="14" t="s">
        <v>84</v>
      </c>
      <c r="C29" s="33" t="s">
        <v>85</v>
      </c>
      <c r="D29" s="34" t="s">
        <v>83</v>
      </c>
      <c r="E29" s="31">
        <v>0</v>
      </c>
      <c r="F29" s="32" t="str">
        <f t="shared" si="0"/>
        <v>Không XL</v>
      </c>
      <c r="G29" s="31">
        <v>76</v>
      </c>
      <c r="H29" s="32" t="str">
        <f t="shared" si="1"/>
        <v>Khá</v>
      </c>
      <c r="I29" s="39"/>
    </row>
    <row r="30" spans="1:9" s="3" customFormat="1" ht="23.25" customHeight="1" x14ac:dyDescent="0.25">
      <c r="A30" s="13">
        <v>20</v>
      </c>
      <c r="B30" s="14" t="s">
        <v>86</v>
      </c>
      <c r="C30" s="33" t="s">
        <v>87</v>
      </c>
      <c r="D30" s="34" t="s">
        <v>88</v>
      </c>
      <c r="E30" s="31">
        <v>0</v>
      </c>
      <c r="F30" s="32" t="str">
        <f t="shared" si="0"/>
        <v>Không XL</v>
      </c>
      <c r="G30" s="31">
        <v>86</v>
      </c>
      <c r="H30" s="32" t="str">
        <f t="shared" si="1"/>
        <v>Tốt</v>
      </c>
      <c r="I30" s="39" t="s">
        <v>100</v>
      </c>
    </row>
    <row r="31" spans="1:9" s="3" customFormat="1" ht="23.25" customHeight="1" x14ac:dyDescent="0.25">
      <c r="A31" s="13">
        <v>21</v>
      </c>
      <c r="B31" s="14" t="s">
        <v>89</v>
      </c>
      <c r="C31" s="33" t="s">
        <v>90</v>
      </c>
      <c r="D31" s="34" t="s">
        <v>88</v>
      </c>
      <c r="E31" s="31">
        <v>0</v>
      </c>
      <c r="F31" s="32" t="str">
        <f t="shared" si="0"/>
        <v>Không XL</v>
      </c>
      <c r="G31" s="31">
        <v>93</v>
      </c>
      <c r="H31" s="32" t="str">
        <f t="shared" si="1"/>
        <v>Xuất sắc</v>
      </c>
      <c r="I31" s="39" t="s">
        <v>99</v>
      </c>
    </row>
    <row r="32" spans="1:9" s="3" customFormat="1" ht="23.25" customHeight="1" x14ac:dyDescent="0.25">
      <c r="A32" s="13">
        <v>22</v>
      </c>
      <c r="B32" s="14" t="s">
        <v>91</v>
      </c>
      <c r="C32" s="33" t="s">
        <v>92</v>
      </c>
      <c r="D32" s="34" t="s">
        <v>88</v>
      </c>
      <c r="E32" s="31">
        <v>0</v>
      </c>
      <c r="F32" s="32" t="str">
        <f t="shared" si="0"/>
        <v>Không XL</v>
      </c>
      <c r="G32" s="31">
        <v>90</v>
      </c>
      <c r="H32" s="32" t="str">
        <f t="shared" si="1"/>
        <v>Xuất sắc</v>
      </c>
      <c r="I32" s="39" t="s">
        <v>104</v>
      </c>
    </row>
    <row r="33" spans="1:9" s="3" customFormat="1" ht="23.25" customHeight="1" x14ac:dyDescent="0.25">
      <c r="A33" s="13">
        <v>23</v>
      </c>
      <c r="B33" s="14" t="s">
        <v>93</v>
      </c>
      <c r="C33" s="33" t="s">
        <v>94</v>
      </c>
      <c r="D33" s="34" t="s">
        <v>88</v>
      </c>
      <c r="E33" s="31">
        <v>0</v>
      </c>
      <c r="F33" s="32" t="str">
        <f t="shared" si="0"/>
        <v>Không XL</v>
      </c>
      <c r="G33" s="31">
        <v>72</v>
      </c>
      <c r="H33" s="32" t="str">
        <f t="shared" si="1"/>
        <v>Khá</v>
      </c>
      <c r="I33" s="39"/>
    </row>
    <row r="34" spans="1:9" s="3" customFormat="1" ht="23.25" customHeight="1" x14ac:dyDescent="0.25">
      <c r="A34" s="13">
        <v>24</v>
      </c>
      <c r="B34" s="14" t="s">
        <v>95</v>
      </c>
      <c r="C34" s="33" t="s">
        <v>96</v>
      </c>
      <c r="D34" s="34" t="s">
        <v>97</v>
      </c>
      <c r="E34" s="31">
        <v>0</v>
      </c>
      <c r="F34" s="32" t="str">
        <f t="shared" si="0"/>
        <v>Không XL</v>
      </c>
      <c r="G34" s="31">
        <v>80</v>
      </c>
      <c r="H34" s="32" t="str">
        <f t="shared" si="1"/>
        <v>Tốt</v>
      </c>
      <c r="I34" s="39"/>
    </row>
    <row r="35" spans="1:9" ht="22.5" customHeight="1" x14ac:dyDescent="0.25">
      <c r="A35" s="15"/>
      <c r="B35" s="15"/>
      <c r="C35" s="58" t="s">
        <v>15</v>
      </c>
      <c r="D35" s="58"/>
      <c r="E35" s="58"/>
      <c r="F35" s="58"/>
      <c r="G35" s="58"/>
      <c r="H35" s="58"/>
      <c r="I35" s="58"/>
    </row>
    <row r="36" spans="1:9" ht="22.5" customHeight="1" x14ac:dyDescent="0.25">
      <c r="A36" s="16"/>
      <c r="B36" s="16"/>
      <c r="C36" s="62" t="s">
        <v>16</v>
      </c>
      <c r="D36" s="62"/>
      <c r="E36" s="59" t="s">
        <v>8</v>
      </c>
      <c r="F36" s="59"/>
      <c r="G36" s="59" t="s">
        <v>9</v>
      </c>
      <c r="H36" s="59"/>
      <c r="I36" s="61" t="s">
        <v>10</v>
      </c>
    </row>
    <row r="37" spans="1:9" s="3" customFormat="1" ht="20.25" customHeight="1" x14ac:dyDescent="0.25">
      <c r="A37" s="18"/>
      <c r="B37" s="18"/>
      <c r="C37" s="62"/>
      <c r="D37" s="62"/>
      <c r="E37" s="12" t="s">
        <v>17</v>
      </c>
      <c r="F37" s="36" t="s">
        <v>18</v>
      </c>
      <c r="G37" s="12" t="s">
        <v>17</v>
      </c>
      <c r="H37" s="36" t="s">
        <v>18</v>
      </c>
      <c r="I37" s="61"/>
    </row>
    <row r="38" spans="1:9" x14ac:dyDescent="0.25">
      <c r="A38" s="16"/>
      <c r="B38" s="16"/>
      <c r="C38" s="60" t="s">
        <v>19</v>
      </c>
      <c r="D38" s="60"/>
      <c r="E38" s="13">
        <f>COUNTIF(F11:F34,"Xuất sắc")</f>
        <v>0</v>
      </c>
      <c r="F38" s="19">
        <f>E38*100/$A$34</f>
        <v>0</v>
      </c>
      <c r="G38" s="13">
        <f>COUNTIF(H11:H34,"Xuất sắc")</f>
        <v>3</v>
      </c>
      <c r="H38" s="19">
        <f>G38*100/$A$34</f>
        <v>12.5</v>
      </c>
      <c r="I38" s="37"/>
    </row>
    <row r="39" spans="1:9" x14ac:dyDescent="0.25">
      <c r="A39" s="16"/>
      <c r="B39" s="16"/>
      <c r="C39" s="60" t="s">
        <v>20</v>
      </c>
      <c r="D39" s="60"/>
      <c r="E39" s="13">
        <f>COUNTIF(F11:F34,"Tốt")</f>
        <v>0</v>
      </c>
      <c r="F39" s="19">
        <f t="shared" ref="F39:F43" si="2">E39*100/$A$34</f>
        <v>0</v>
      </c>
      <c r="G39" s="13">
        <f>COUNTIF(H11:H34,"Tốt")</f>
        <v>9</v>
      </c>
      <c r="H39" s="19">
        <f t="shared" ref="H39:H43" si="3">G39*100/$A$34</f>
        <v>37.5</v>
      </c>
      <c r="I39" s="37"/>
    </row>
    <row r="40" spans="1:9" x14ac:dyDescent="0.25">
      <c r="A40" s="16"/>
      <c r="B40" s="16"/>
      <c r="C40" s="60" t="s">
        <v>21</v>
      </c>
      <c r="D40" s="60"/>
      <c r="E40" s="13">
        <f>COUNTIF(F11:F34,"Khá")</f>
        <v>0</v>
      </c>
      <c r="F40" s="19">
        <f t="shared" si="2"/>
        <v>0</v>
      </c>
      <c r="G40" s="13">
        <f>COUNTIF(H11:H34,"Khá")</f>
        <v>11</v>
      </c>
      <c r="H40" s="19">
        <f t="shared" si="3"/>
        <v>45.833333333333336</v>
      </c>
      <c r="I40" s="37"/>
    </row>
    <row r="41" spans="1:9" x14ac:dyDescent="0.25">
      <c r="A41" s="16"/>
      <c r="B41" s="16"/>
      <c r="C41" s="60" t="s">
        <v>22</v>
      </c>
      <c r="D41" s="60"/>
      <c r="E41" s="13">
        <f>COUNTIF(F11:F34,"TB")</f>
        <v>0</v>
      </c>
      <c r="F41" s="19">
        <f t="shared" si="2"/>
        <v>0</v>
      </c>
      <c r="G41" s="13">
        <f>COUNTIF(H11:H34,"TB")</f>
        <v>1</v>
      </c>
      <c r="H41" s="19">
        <f t="shared" si="3"/>
        <v>4.166666666666667</v>
      </c>
      <c r="I41" s="37"/>
    </row>
    <row r="42" spans="1:9" x14ac:dyDescent="0.25">
      <c r="A42" s="16"/>
      <c r="B42" s="16"/>
      <c r="C42" s="60" t="s">
        <v>23</v>
      </c>
      <c r="D42" s="60"/>
      <c r="E42" s="13">
        <f>COUNTIF(F11:F34,"Yếu")</f>
        <v>0</v>
      </c>
      <c r="F42" s="19">
        <f t="shared" si="2"/>
        <v>0</v>
      </c>
      <c r="G42" s="13">
        <f>COUNTIF(H11:H34,"Yếu")</f>
        <v>0</v>
      </c>
      <c r="H42" s="19">
        <f t="shared" si="3"/>
        <v>0</v>
      </c>
      <c r="I42" s="37"/>
    </row>
    <row r="43" spans="1:9" x14ac:dyDescent="0.25">
      <c r="A43" s="16"/>
      <c r="B43" s="16"/>
      <c r="C43" s="60" t="s">
        <v>24</v>
      </c>
      <c r="D43" s="60"/>
      <c r="E43" s="13">
        <f>COUNTIF(F11:F34,"Không XL")</f>
        <v>24</v>
      </c>
      <c r="F43" s="19">
        <f t="shared" si="2"/>
        <v>100</v>
      </c>
      <c r="G43" s="13">
        <f>COUNTIF(H11:H34,"Không XL")</f>
        <v>0</v>
      </c>
      <c r="H43" s="19">
        <f t="shared" si="3"/>
        <v>0</v>
      </c>
      <c r="I43" s="37"/>
    </row>
    <row r="44" spans="1:9" x14ac:dyDescent="0.25">
      <c r="C44" s="20"/>
      <c r="D44" s="21"/>
      <c r="F44" s="22"/>
    </row>
    <row r="45" spans="1:9" ht="15.75" x14ac:dyDescent="0.25">
      <c r="E45" s="63" t="s">
        <v>31</v>
      </c>
      <c r="F45" s="63"/>
      <c r="G45" s="63"/>
      <c r="H45" s="63"/>
      <c r="I45" s="63"/>
    </row>
    <row r="46" spans="1:9" ht="16.5" customHeight="1" x14ac:dyDescent="0.25">
      <c r="A46" s="23"/>
      <c r="B46" s="44" t="s">
        <v>29</v>
      </c>
      <c r="C46" s="44"/>
      <c r="D46" s="44" t="s">
        <v>25</v>
      </c>
      <c r="E46" s="44"/>
      <c r="F46" s="44"/>
      <c r="G46" s="64" t="s">
        <v>26</v>
      </c>
      <c r="H46" s="64"/>
      <c r="I46" s="64"/>
    </row>
    <row r="51" spans="2:9" s="38" customFormat="1" ht="16.5" customHeight="1" x14ac:dyDescent="0.25">
      <c r="B51" s="65"/>
      <c r="C51" s="65"/>
      <c r="D51" s="66" t="s">
        <v>30</v>
      </c>
      <c r="E51" s="66"/>
      <c r="F51" s="66"/>
      <c r="G51" s="64" t="s">
        <v>102</v>
      </c>
      <c r="H51" s="64"/>
      <c r="I51" s="64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45:I45"/>
    <mergeCell ref="C35:I35"/>
    <mergeCell ref="C36:D37"/>
    <mergeCell ref="E36:F36"/>
    <mergeCell ref="G36:H36"/>
    <mergeCell ref="I36:I37"/>
    <mergeCell ref="C38:D38"/>
    <mergeCell ref="C39:D39"/>
    <mergeCell ref="C40:D40"/>
    <mergeCell ref="C41:D41"/>
    <mergeCell ref="C42:D42"/>
    <mergeCell ref="C43:D43"/>
    <mergeCell ref="B46:C46"/>
    <mergeCell ref="D46:F46"/>
    <mergeCell ref="G46:I46"/>
    <mergeCell ref="B51:C51"/>
    <mergeCell ref="D51:F51"/>
    <mergeCell ref="G51:I51"/>
  </mergeCells>
  <pageMargins left="0.47244094488188981" right="0.31496062992125984" top="0.74803149606299213" bottom="0.55118110236220474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83970-2D40-4746-92BD-15EE549AFA51}">
  <dimension ref="A1:Q56"/>
  <sheetViews>
    <sheetView tabSelected="1" topLeftCell="A6" workbookViewId="0">
      <selection activeCell="G12" sqref="G12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181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9.5" customHeight="1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19.5" customHeight="1" x14ac:dyDescent="0.25">
      <c r="A11" s="13">
        <v>1</v>
      </c>
      <c r="B11" s="14" t="s">
        <v>107</v>
      </c>
      <c r="C11" s="33" t="s">
        <v>108</v>
      </c>
      <c r="D11" s="34" t="s">
        <v>40</v>
      </c>
      <c r="E11" s="31">
        <v>0</v>
      </c>
      <c r="F11" s="32" t="str">
        <f t="shared" ref="F11:F39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72</v>
      </c>
      <c r="H11" s="32" t="str">
        <f t="shared" ref="H11:H39" si="1">IF(AND(G11&gt;=90),"Xuất sắc",IF(AND(G11&gt;=80),"Tốt",IF(AND(G11&gt;=70),"Khá",IF(AND(G11&gt;=60),"TB",IF(AND(G11&gt;=50),"TB",IF(AND(G11&lt;50),IF(AND(G11&gt;0),"Yếu",IF(AND(G11=0),"Không XL"," "))))))))</f>
        <v>Khá</v>
      </c>
      <c r="I11" s="39"/>
    </row>
    <row r="12" spans="1:17" s="3" customFormat="1" ht="19.5" customHeight="1" x14ac:dyDescent="0.25">
      <c r="A12" s="13">
        <v>2</v>
      </c>
      <c r="B12" s="14" t="s">
        <v>109</v>
      </c>
      <c r="C12" s="33" t="s">
        <v>110</v>
      </c>
      <c r="D12" s="34" t="s">
        <v>40</v>
      </c>
      <c r="E12" s="31">
        <v>0</v>
      </c>
      <c r="F12" s="32" t="str">
        <f t="shared" si="0"/>
        <v>Không XL</v>
      </c>
      <c r="G12" s="31">
        <v>70</v>
      </c>
      <c r="H12" s="32" t="str">
        <f t="shared" si="1"/>
        <v>Khá</v>
      </c>
      <c r="I12" s="39"/>
    </row>
    <row r="13" spans="1:17" s="3" customFormat="1" ht="19.5" customHeight="1" x14ac:dyDescent="0.25">
      <c r="A13" s="13">
        <v>3</v>
      </c>
      <c r="B13" s="14" t="s">
        <v>111</v>
      </c>
      <c r="C13" s="33" t="s">
        <v>112</v>
      </c>
      <c r="D13" s="34" t="s">
        <v>40</v>
      </c>
      <c r="E13" s="31">
        <v>0</v>
      </c>
      <c r="F13" s="32" t="str">
        <f t="shared" si="0"/>
        <v>Không XL</v>
      </c>
      <c r="G13" s="31">
        <v>83</v>
      </c>
      <c r="H13" s="32" t="str">
        <f t="shared" si="1"/>
        <v>Tốt</v>
      </c>
      <c r="I13" s="39"/>
    </row>
    <row r="14" spans="1:17" s="3" customFormat="1" ht="19.5" customHeight="1" x14ac:dyDescent="0.25">
      <c r="A14" s="13">
        <v>4</v>
      </c>
      <c r="B14" s="14" t="s">
        <v>113</v>
      </c>
      <c r="C14" s="33" t="s">
        <v>114</v>
      </c>
      <c r="D14" s="34" t="s">
        <v>40</v>
      </c>
      <c r="E14" s="31">
        <v>0</v>
      </c>
      <c r="F14" s="32" t="str">
        <f t="shared" si="0"/>
        <v>Không XL</v>
      </c>
      <c r="G14" s="31">
        <v>85</v>
      </c>
      <c r="H14" s="32" t="str">
        <f t="shared" si="1"/>
        <v>Tốt</v>
      </c>
      <c r="I14" s="39" t="s">
        <v>103</v>
      </c>
    </row>
    <row r="15" spans="1:17" s="3" customFormat="1" ht="19.5" customHeight="1" x14ac:dyDescent="0.25">
      <c r="A15" s="13">
        <v>5</v>
      </c>
      <c r="B15" s="14" t="s">
        <v>115</v>
      </c>
      <c r="C15" s="33" t="s">
        <v>116</v>
      </c>
      <c r="D15" s="34" t="s">
        <v>117</v>
      </c>
      <c r="E15" s="31">
        <v>0</v>
      </c>
      <c r="F15" s="32" t="str">
        <f t="shared" si="0"/>
        <v>Không XL</v>
      </c>
      <c r="G15" s="31">
        <v>96</v>
      </c>
      <c r="H15" s="32" t="str">
        <f t="shared" si="1"/>
        <v>Xuất sắc</v>
      </c>
      <c r="I15" s="39" t="s">
        <v>99</v>
      </c>
    </row>
    <row r="16" spans="1:17" s="3" customFormat="1" ht="19.5" customHeight="1" x14ac:dyDescent="0.25">
      <c r="A16" s="13">
        <v>6</v>
      </c>
      <c r="B16" s="14" t="s">
        <v>118</v>
      </c>
      <c r="C16" s="33" t="s">
        <v>119</v>
      </c>
      <c r="D16" s="34" t="s">
        <v>56</v>
      </c>
      <c r="E16" s="31">
        <v>0</v>
      </c>
      <c r="F16" s="32" t="str">
        <f t="shared" si="0"/>
        <v>Không XL</v>
      </c>
      <c r="G16" s="31">
        <v>80</v>
      </c>
      <c r="H16" s="32" t="str">
        <f t="shared" si="1"/>
        <v>Tốt</v>
      </c>
      <c r="I16" s="39"/>
    </row>
    <row r="17" spans="1:9" s="3" customFormat="1" ht="19.5" customHeight="1" x14ac:dyDescent="0.25">
      <c r="A17" s="13">
        <v>7</v>
      </c>
      <c r="B17" s="14" t="s">
        <v>120</v>
      </c>
      <c r="C17" s="33" t="s">
        <v>121</v>
      </c>
      <c r="D17" s="34" t="s">
        <v>122</v>
      </c>
      <c r="E17" s="31">
        <v>0</v>
      </c>
      <c r="F17" s="32" t="str">
        <f t="shared" si="0"/>
        <v>Không XL</v>
      </c>
      <c r="G17" s="31">
        <v>70</v>
      </c>
      <c r="H17" s="32" t="str">
        <f t="shared" si="1"/>
        <v>Khá</v>
      </c>
      <c r="I17" s="39"/>
    </row>
    <row r="18" spans="1:9" s="3" customFormat="1" ht="19.5" customHeight="1" x14ac:dyDescent="0.25">
      <c r="A18" s="13">
        <v>8</v>
      </c>
      <c r="B18" s="14" t="s">
        <v>123</v>
      </c>
      <c r="C18" s="33" t="s">
        <v>124</v>
      </c>
      <c r="D18" s="34" t="s">
        <v>125</v>
      </c>
      <c r="E18" s="31">
        <v>0</v>
      </c>
      <c r="F18" s="32" t="str">
        <f t="shared" si="0"/>
        <v>Không XL</v>
      </c>
      <c r="G18" s="31">
        <v>72</v>
      </c>
      <c r="H18" s="32" t="str">
        <f t="shared" si="1"/>
        <v>Khá</v>
      </c>
      <c r="I18" s="39"/>
    </row>
    <row r="19" spans="1:9" s="3" customFormat="1" ht="19.5" customHeight="1" x14ac:dyDescent="0.25">
      <c r="A19" s="13">
        <v>9</v>
      </c>
      <c r="B19" s="14" t="s">
        <v>126</v>
      </c>
      <c r="C19" s="33" t="s">
        <v>127</v>
      </c>
      <c r="D19" s="34" t="s">
        <v>128</v>
      </c>
      <c r="E19" s="31">
        <v>0</v>
      </c>
      <c r="F19" s="32" t="str">
        <f t="shared" si="0"/>
        <v>Không XL</v>
      </c>
      <c r="G19" s="31">
        <v>78</v>
      </c>
      <c r="H19" s="32" t="str">
        <f t="shared" si="1"/>
        <v>Khá</v>
      </c>
      <c r="I19" s="39" t="s">
        <v>105</v>
      </c>
    </row>
    <row r="20" spans="1:9" s="3" customFormat="1" ht="19.5" customHeight="1" x14ac:dyDescent="0.25">
      <c r="A20" s="13">
        <v>10</v>
      </c>
      <c r="B20" s="14" t="s">
        <v>129</v>
      </c>
      <c r="C20" s="33" t="s">
        <v>130</v>
      </c>
      <c r="D20" s="34" t="s">
        <v>131</v>
      </c>
      <c r="E20" s="31">
        <v>0</v>
      </c>
      <c r="F20" s="32" t="str">
        <f t="shared" si="0"/>
        <v>Không XL</v>
      </c>
      <c r="G20" s="31">
        <v>77</v>
      </c>
      <c r="H20" s="32" t="str">
        <f t="shared" si="1"/>
        <v>Khá</v>
      </c>
      <c r="I20" s="39"/>
    </row>
    <row r="21" spans="1:9" s="3" customFormat="1" ht="19.5" customHeight="1" x14ac:dyDescent="0.25">
      <c r="A21" s="13">
        <v>11</v>
      </c>
      <c r="B21" s="14" t="s">
        <v>132</v>
      </c>
      <c r="C21" s="33" t="s">
        <v>133</v>
      </c>
      <c r="D21" s="34" t="s">
        <v>134</v>
      </c>
      <c r="E21" s="31">
        <v>0</v>
      </c>
      <c r="F21" s="32" t="str">
        <f t="shared" si="0"/>
        <v>Không XL</v>
      </c>
      <c r="G21" s="31">
        <v>75</v>
      </c>
      <c r="H21" s="32" t="str">
        <f t="shared" si="1"/>
        <v>Khá</v>
      </c>
      <c r="I21" s="39"/>
    </row>
    <row r="22" spans="1:9" s="3" customFormat="1" ht="19.5" customHeight="1" x14ac:dyDescent="0.25">
      <c r="A22" s="13">
        <v>12</v>
      </c>
      <c r="B22" s="14" t="s">
        <v>135</v>
      </c>
      <c r="C22" s="33" t="s">
        <v>136</v>
      </c>
      <c r="D22" s="34" t="s">
        <v>137</v>
      </c>
      <c r="E22" s="31">
        <v>0</v>
      </c>
      <c r="F22" s="32" t="str">
        <f t="shared" si="0"/>
        <v>Không XL</v>
      </c>
      <c r="G22" s="31">
        <v>74</v>
      </c>
      <c r="H22" s="32" t="str">
        <f t="shared" si="1"/>
        <v>Khá</v>
      </c>
      <c r="I22" s="39"/>
    </row>
    <row r="23" spans="1:9" s="3" customFormat="1" ht="19.5" customHeight="1" x14ac:dyDescent="0.25">
      <c r="A23" s="13">
        <v>13</v>
      </c>
      <c r="B23" s="14" t="s">
        <v>138</v>
      </c>
      <c r="C23" s="33" t="s">
        <v>70</v>
      </c>
      <c r="D23" s="34" t="s">
        <v>71</v>
      </c>
      <c r="E23" s="31">
        <v>0</v>
      </c>
      <c r="F23" s="32" t="str">
        <f t="shared" si="0"/>
        <v>Không XL</v>
      </c>
      <c r="G23" s="31">
        <v>75</v>
      </c>
      <c r="H23" s="32" t="str">
        <f t="shared" si="1"/>
        <v>Khá</v>
      </c>
      <c r="I23" s="39"/>
    </row>
    <row r="24" spans="1:9" s="3" customFormat="1" ht="19.5" customHeight="1" x14ac:dyDescent="0.25">
      <c r="A24" s="13">
        <v>14</v>
      </c>
      <c r="B24" s="14" t="s">
        <v>139</v>
      </c>
      <c r="C24" s="33" t="s">
        <v>140</v>
      </c>
      <c r="D24" s="34" t="s">
        <v>141</v>
      </c>
      <c r="E24" s="31">
        <v>0</v>
      </c>
      <c r="F24" s="32" t="str">
        <f t="shared" si="0"/>
        <v>Không XL</v>
      </c>
      <c r="G24" s="31">
        <v>76</v>
      </c>
      <c r="H24" s="32" t="str">
        <f t="shared" si="1"/>
        <v>Khá</v>
      </c>
      <c r="I24" s="39" t="s">
        <v>106</v>
      </c>
    </row>
    <row r="25" spans="1:9" s="3" customFormat="1" ht="19.5" customHeight="1" x14ac:dyDescent="0.25">
      <c r="A25" s="13">
        <v>15</v>
      </c>
      <c r="B25" s="14" t="s">
        <v>142</v>
      </c>
      <c r="C25" s="33" t="s">
        <v>143</v>
      </c>
      <c r="D25" s="34" t="s">
        <v>74</v>
      </c>
      <c r="E25" s="31">
        <v>0</v>
      </c>
      <c r="F25" s="32" t="str">
        <f t="shared" si="0"/>
        <v>Không XL</v>
      </c>
      <c r="G25" s="31">
        <v>80</v>
      </c>
      <c r="H25" s="32" t="str">
        <f t="shared" si="1"/>
        <v>Tốt</v>
      </c>
      <c r="I25" s="39"/>
    </row>
    <row r="26" spans="1:9" s="3" customFormat="1" ht="19.5" customHeight="1" x14ac:dyDescent="0.25">
      <c r="A26" s="13">
        <v>16</v>
      </c>
      <c r="B26" s="14" t="s">
        <v>144</v>
      </c>
      <c r="C26" s="33" t="s">
        <v>58</v>
      </c>
      <c r="D26" s="34" t="s">
        <v>77</v>
      </c>
      <c r="E26" s="31">
        <v>0</v>
      </c>
      <c r="F26" s="32" t="str">
        <f t="shared" si="0"/>
        <v>Không XL</v>
      </c>
      <c r="G26" s="31">
        <v>84</v>
      </c>
      <c r="H26" s="32" t="str">
        <f t="shared" si="1"/>
        <v>Tốt</v>
      </c>
      <c r="I26" s="39"/>
    </row>
    <row r="27" spans="1:9" s="3" customFormat="1" ht="19.5" customHeight="1" x14ac:dyDescent="0.25">
      <c r="A27" s="13">
        <v>17</v>
      </c>
      <c r="B27" s="14" t="s">
        <v>145</v>
      </c>
      <c r="C27" s="33" t="s">
        <v>146</v>
      </c>
      <c r="D27" s="34" t="s">
        <v>147</v>
      </c>
      <c r="E27" s="31">
        <v>0</v>
      </c>
      <c r="F27" s="32" t="str">
        <f t="shared" si="0"/>
        <v>Không XL</v>
      </c>
      <c r="G27" s="31">
        <v>75</v>
      </c>
      <c r="H27" s="32" t="str">
        <f t="shared" si="1"/>
        <v>Khá</v>
      </c>
      <c r="I27" s="39"/>
    </row>
    <row r="28" spans="1:9" s="3" customFormat="1" ht="19.5" customHeight="1" x14ac:dyDescent="0.25">
      <c r="A28" s="13">
        <v>18</v>
      </c>
      <c r="B28" s="14" t="s">
        <v>148</v>
      </c>
      <c r="C28" s="33" t="s">
        <v>149</v>
      </c>
      <c r="D28" s="34" t="s">
        <v>150</v>
      </c>
      <c r="E28" s="31">
        <v>0</v>
      </c>
      <c r="F28" s="32" t="str">
        <f t="shared" si="0"/>
        <v>Không XL</v>
      </c>
      <c r="G28" s="31">
        <v>75</v>
      </c>
      <c r="H28" s="32" t="str">
        <f t="shared" si="1"/>
        <v>Khá</v>
      </c>
      <c r="I28" s="39"/>
    </row>
    <row r="29" spans="1:9" s="3" customFormat="1" ht="19.5" customHeight="1" x14ac:dyDescent="0.25">
      <c r="A29" s="13">
        <v>19</v>
      </c>
      <c r="B29" s="14" t="s">
        <v>151</v>
      </c>
      <c r="C29" s="33" t="s">
        <v>152</v>
      </c>
      <c r="D29" s="34" t="s">
        <v>150</v>
      </c>
      <c r="E29" s="31">
        <v>0</v>
      </c>
      <c r="F29" s="32" t="str">
        <f t="shared" si="0"/>
        <v>Không XL</v>
      </c>
      <c r="G29" s="31">
        <v>77</v>
      </c>
      <c r="H29" s="32" t="str">
        <f t="shared" si="1"/>
        <v>Khá</v>
      </c>
      <c r="I29" s="39"/>
    </row>
    <row r="30" spans="1:9" s="3" customFormat="1" ht="19.5" customHeight="1" x14ac:dyDescent="0.25">
      <c r="A30" s="13">
        <v>20</v>
      </c>
      <c r="B30" s="14" t="s">
        <v>153</v>
      </c>
      <c r="C30" s="33" t="s">
        <v>154</v>
      </c>
      <c r="D30" s="34" t="s">
        <v>155</v>
      </c>
      <c r="E30" s="31">
        <v>0</v>
      </c>
      <c r="F30" s="32" t="str">
        <f t="shared" si="0"/>
        <v>Không XL</v>
      </c>
      <c r="G30" s="31">
        <v>84</v>
      </c>
      <c r="H30" s="32" t="str">
        <f t="shared" si="1"/>
        <v>Tốt</v>
      </c>
      <c r="I30" s="39"/>
    </row>
    <row r="31" spans="1:9" s="3" customFormat="1" ht="19.5" customHeight="1" x14ac:dyDescent="0.25">
      <c r="A31" s="13">
        <v>21</v>
      </c>
      <c r="B31" s="14" t="s">
        <v>156</v>
      </c>
      <c r="C31" s="33" t="s">
        <v>157</v>
      </c>
      <c r="D31" s="34" t="s">
        <v>158</v>
      </c>
      <c r="E31" s="31">
        <v>0</v>
      </c>
      <c r="F31" s="32" t="str">
        <f t="shared" si="0"/>
        <v>Không XL</v>
      </c>
      <c r="G31" s="31">
        <v>80</v>
      </c>
      <c r="H31" s="32" t="str">
        <f t="shared" si="1"/>
        <v>Tốt</v>
      </c>
      <c r="I31" s="39"/>
    </row>
    <row r="32" spans="1:9" s="3" customFormat="1" ht="19.5" customHeight="1" x14ac:dyDescent="0.25">
      <c r="A32" s="13">
        <v>22</v>
      </c>
      <c r="B32" s="14" t="s">
        <v>159</v>
      </c>
      <c r="C32" s="33" t="s">
        <v>160</v>
      </c>
      <c r="D32" s="34" t="s">
        <v>161</v>
      </c>
      <c r="E32" s="31">
        <v>0</v>
      </c>
      <c r="F32" s="32" t="str">
        <f t="shared" si="0"/>
        <v>Không XL</v>
      </c>
      <c r="G32" s="31">
        <v>100</v>
      </c>
      <c r="H32" s="32" t="str">
        <f t="shared" si="1"/>
        <v>Xuất sắc</v>
      </c>
      <c r="I32" s="39" t="s">
        <v>101</v>
      </c>
    </row>
    <row r="33" spans="1:9" s="3" customFormat="1" ht="19.5" customHeight="1" x14ac:dyDescent="0.25">
      <c r="A33" s="13">
        <v>23</v>
      </c>
      <c r="B33" s="14" t="s">
        <v>162</v>
      </c>
      <c r="C33" s="33" t="s">
        <v>163</v>
      </c>
      <c r="D33" s="34" t="s">
        <v>164</v>
      </c>
      <c r="E33" s="31">
        <v>0</v>
      </c>
      <c r="F33" s="32" t="str">
        <f t="shared" si="0"/>
        <v>Không XL</v>
      </c>
      <c r="G33" s="31">
        <v>83</v>
      </c>
      <c r="H33" s="32" t="str">
        <f t="shared" si="1"/>
        <v>Tốt</v>
      </c>
      <c r="I33" s="39"/>
    </row>
    <row r="34" spans="1:9" s="3" customFormat="1" ht="19.5" customHeight="1" x14ac:dyDescent="0.25">
      <c r="A34" s="13">
        <v>24</v>
      </c>
      <c r="B34" s="14" t="s">
        <v>165</v>
      </c>
      <c r="C34" s="33" t="s">
        <v>166</v>
      </c>
      <c r="D34" s="34" t="s">
        <v>167</v>
      </c>
      <c r="E34" s="31">
        <v>0</v>
      </c>
      <c r="F34" s="32" t="str">
        <f t="shared" si="0"/>
        <v>Không XL</v>
      </c>
      <c r="G34" s="31">
        <v>78</v>
      </c>
      <c r="H34" s="32" t="str">
        <f t="shared" si="1"/>
        <v>Khá</v>
      </c>
      <c r="I34" s="39"/>
    </row>
    <row r="35" spans="1:9" s="3" customFormat="1" ht="19.5" customHeight="1" x14ac:dyDescent="0.25">
      <c r="A35" s="13">
        <v>25</v>
      </c>
      <c r="B35" s="14" t="s">
        <v>168</v>
      </c>
      <c r="C35" s="33" t="s">
        <v>169</v>
      </c>
      <c r="D35" s="34" t="s">
        <v>167</v>
      </c>
      <c r="E35" s="31">
        <v>0</v>
      </c>
      <c r="F35" s="32" t="str">
        <f t="shared" si="0"/>
        <v>Không XL</v>
      </c>
      <c r="G35" s="31">
        <v>88</v>
      </c>
      <c r="H35" s="32" t="str">
        <f t="shared" si="1"/>
        <v>Tốt</v>
      </c>
      <c r="I35" s="39" t="s">
        <v>104</v>
      </c>
    </row>
    <row r="36" spans="1:9" s="3" customFormat="1" ht="19.5" customHeight="1" x14ac:dyDescent="0.25">
      <c r="A36" s="13">
        <v>26</v>
      </c>
      <c r="B36" s="14" t="s">
        <v>170</v>
      </c>
      <c r="C36" s="33" t="s">
        <v>171</v>
      </c>
      <c r="D36" s="34" t="s">
        <v>172</v>
      </c>
      <c r="E36" s="31">
        <v>0</v>
      </c>
      <c r="F36" s="32" t="str">
        <f t="shared" si="0"/>
        <v>Không XL</v>
      </c>
      <c r="G36" s="31">
        <v>67</v>
      </c>
      <c r="H36" s="32" t="str">
        <f t="shared" si="1"/>
        <v>TB</v>
      </c>
      <c r="I36" s="39"/>
    </row>
    <row r="37" spans="1:9" s="3" customFormat="1" ht="19.5" customHeight="1" x14ac:dyDescent="0.25">
      <c r="A37" s="13">
        <v>27</v>
      </c>
      <c r="B37" s="14" t="s">
        <v>173</v>
      </c>
      <c r="C37" s="33" t="s">
        <v>174</v>
      </c>
      <c r="D37" s="34" t="s">
        <v>175</v>
      </c>
      <c r="E37" s="31">
        <v>0</v>
      </c>
      <c r="F37" s="32" t="str">
        <f t="shared" si="0"/>
        <v>Không XL</v>
      </c>
      <c r="G37" s="31">
        <v>75</v>
      </c>
      <c r="H37" s="32" t="str">
        <f t="shared" si="1"/>
        <v>Khá</v>
      </c>
      <c r="I37" s="39"/>
    </row>
    <row r="38" spans="1:9" s="3" customFormat="1" ht="19.5" customHeight="1" x14ac:dyDescent="0.25">
      <c r="A38" s="13">
        <v>28</v>
      </c>
      <c r="B38" s="14" t="s">
        <v>176</v>
      </c>
      <c r="C38" s="33" t="s">
        <v>177</v>
      </c>
      <c r="D38" s="34" t="s">
        <v>178</v>
      </c>
      <c r="E38" s="31">
        <v>0</v>
      </c>
      <c r="F38" s="32" t="str">
        <f t="shared" si="0"/>
        <v>Không XL</v>
      </c>
      <c r="G38" s="31">
        <v>75</v>
      </c>
      <c r="H38" s="32" t="str">
        <f t="shared" si="1"/>
        <v>Khá</v>
      </c>
      <c r="I38" s="39" t="s">
        <v>100</v>
      </c>
    </row>
    <row r="39" spans="1:9" s="3" customFormat="1" ht="19.5" customHeight="1" x14ac:dyDescent="0.25">
      <c r="A39" s="13">
        <v>29</v>
      </c>
      <c r="B39" s="14" t="s">
        <v>179</v>
      </c>
      <c r="C39" s="33" t="s">
        <v>180</v>
      </c>
      <c r="D39" s="34" t="s">
        <v>88</v>
      </c>
      <c r="E39" s="31">
        <v>0</v>
      </c>
      <c r="F39" s="32" t="str">
        <f t="shared" si="0"/>
        <v>Không XL</v>
      </c>
      <c r="G39" s="31">
        <v>75</v>
      </c>
      <c r="H39" s="32" t="str">
        <f t="shared" si="1"/>
        <v>Khá</v>
      </c>
      <c r="I39" s="39"/>
    </row>
    <row r="40" spans="1:9" ht="21.75" customHeight="1" x14ac:dyDescent="0.25">
      <c r="A40" s="15"/>
      <c r="B40" s="15"/>
      <c r="C40" s="58" t="s">
        <v>15</v>
      </c>
      <c r="D40" s="58"/>
      <c r="E40" s="58"/>
      <c r="F40" s="58"/>
      <c r="G40" s="58"/>
      <c r="H40" s="58"/>
      <c r="I40" s="58"/>
    </row>
    <row r="41" spans="1:9" ht="22.5" customHeight="1" x14ac:dyDescent="0.25">
      <c r="A41" s="16"/>
      <c r="B41" s="16"/>
      <c r="C41" s="62" t="s">
        <v>16</v>
      </c>
      <c r="D41" s="62"/>
      <c r="E41" s="59" t="s">
        <v>8</v>
      </c>
      <c r="F41" s="59"/>
      <c r="G41" s="59" t="s">
        <v>9</v>
      </c>
      <c r="H41" s="59"/>
      <c r="I41" s="61" t="s">
        <v>10</v>
      </c>
    </row>
    <row r="42" spans="1:9" s="3" customFormat="1" ht="20.25" customHeight="1" x14ac:dyDescent="0.25">
      <c r="A42" s="18"/>
      <c r="B42" s="18"/>
      <c r="C42" s="62"/>
      <c r="D42" s="62"/>
      <c r="E42" s="12" t="s">
        <v>17</v>
      </c>
      <c r="F42" s="36" t="s">
        <v>18</v>
      </c>
      <c r="G42" s="12" t="s">
        <v>17</v>
      </c>
      <c r="H42" s="36" t="s">
        <v>18</v>
      </c>
      <c r="I42" s="61"/>
    </row>
    <row r="43" spans="1:9" x14ac:dyDescent="0.25">
      <c r="A43" s="16"/>
      <c r="B43" s="16"/>
      <c r="C43" s="60" t="s">
        <v>19</v>
      </c>
      <c r="D43" s="60"/>
      <c r="E43" s="13">
        <f>COUNTIF(F11:F39,"Xuất sắc")</f>
        <v>0</v>
      </c>
      <c r="F43" s="19">
        <f>E43*100/$A$39</f>
        <v>0</v>
      </c>
      <c r="G43" s="13">
        <f>COUNTIF(H11:H39,"Xuất sắc")</f>
        <v>2</v>
      </c>
      <c r="H43" s="19">
        <f>G43*100/$A$39</f>
        <v>6.8965517241379306</v>
      </c>
      <c r="I43" s="37"/>
    </row>
    <row r="44" spans="1:9" x14ac:dyDescent="0.25">
      <c r="A44" s="16"/>
      <c r="B44" s="16"/>
      <c r="C44" s="60" t="s">
        <v>20</v>
      </c>
      <c r="D44" s="60"/>
      <c r="E44" s="13">
        <f>COUNTIF(F11:F39,"Tốt")</f>
        <v>0</v>
      </c>
      <c r="F44" s="19">
        <f t="shared" ref="F44:F48" si="2">E44*100/$A$39</f>
        <v>0</v>
      </c>
      <c r="G44" s="13">
        <f>COUNTIF(H11:H39,"Tốt")</f>
        <v>9</v>
      </c>
      <c r="H44" s="19">
        <f t="shared" ref="H44:H48" si="3">G44*100/$A$39</f>
        <v>31.03448275862069</v>
      </c>
      <c r="I44" s="37"/>
    </row>
    <row r="45" spans="1:9" x14ac:dyDescent="0.25">
      <c r="A45" s="16"/>
      <c r="B45" s="16"/>
      <c r="C45" s="60" t="s">
        <v>21</v>
      </c>
      <c r="D45" s="60"/>
      <c r="E45" s="13">
        <f>COUNTIF(F11:F39,"Khá")</f>
        <v>0</v>
      </c>
      <c r="F45" s="19">
        <f t="shared" si="2"/>
        <v>0</v>
      </c>
      <c r="G45" s="13">
        <f>COUNTIF(H11:H39,"Khá")</f>
        <v>17</v>
      </c>
      <c r="H45" s="19">
        <f t="shared" si="3"/>
        <v>58.620689655172413</v>
      </c>
      <c r="I45" s="37"/>
    </row>
    <row r="46" spans="1:9" x14ac:dyDescent="0.25">
      <c r="A46" s="16"/>
      <c r="B46" s="16"/>
      <c r="C46" s="60" t="s">
        <v>22</v>
      </c>
      <c r="D46" s="60"/>
      <c r="E46" s="13">
        <f>COUNTIF(F11:F39,"TB")</f>
        <v>0</v>
      </c>
      <c r="F46" s="19">
        <f t="shared" si="2"/>
        <v>0</v>
      </c>
      <c r="G46" s="13">
        <f>COUNTIF(H11:H39,"TB")</f>
        <v>1</v>
      </c>
      <c r="H46" s="19">
        <f t="shared" si="3"/>
        <v>3.4482758620689653</v>
      </c>
      <c r="I46" s="37"/>
    </row>
    <row r="47" spans="1:9" x14ac:dyDescent="0.25">
      <c r="A47" s="16"/>
      <c r="B47" s="16"/>
      <c r="C47" s="60" t="s">
        <v>23</v>
      </c>
      <c r="D47" s="60"/>
      <c r="E47" s="13">
        <f>COUNTIF(F11:F39,"Yếu")</f>
        <v>0</v>
      </c>
      <c r="F47" s="19">
        <f t="shared" si="2"/>
        <v>0</v>
      </c>
      <c r="G47" s="13">
        <f>COUNTIF(H11:H39,"Yếu")</f>
        <v>0</v>
      </c>
      <c r="H47" s="19">
        <f t="shared" si="3"/>
        <v>0</v>
      </c>
      <c r="I47" s="37"/>
    </row>
    <row r="48" spans="1:9" x14ac:dyDescent="0.25">
      <c r="A48" s="16"/>
      <c r="B48" s="16"/>
      <c r="C48" s="60" t="s">
        <v>24</v>
      </c>
      <c r="D48" s="60"/>
      <c r="E48" s="13">
        <f>COUNTIF(F11:F39,"Không XL")</f>
        <v>29</v>
      </c>
      <c r="F48" s="19">
        <f t="shared" si="2"/>
        <v>100</v>
      </c>
      <c r="G48" s="13">
        <f>COUNTIF(H11:H39,"Không XL")</f>
        <v>0</v>
      </c>
      <c r="H48" s="19">
        <f t="shared" si="3"/>
        <v>0</v>
      </c>
      <c r="I48" s="37"/>
    </row>
    <row r="49" spans="1:9" x14ac:dyDescent="0.25">
      <c r="C49" s="20"/>
      <c r="D49" s="21"/>
      <c r="F49" s="22"/>
    </row>
    <row r="50" spans="1:9" ht="15.75" x14ac:dyDescent="0.25">
      <c r="E50" s="63" t="s">
        <v>31</v>
      </c>
      <c r="F50" s="63"/>
      <c r="G50" s="63"/>
      <c r="H50" s="63"/>
      <c r="I50" s="63"/>
    </row>
    <row r="51" spans="1:9" ht="16.5" customHeight="1" x14ac:dyDescent="0.25">
      <c r="A51" s="23"/>
      <c r="B51" s="44" t="s">
        <v>29</v>
      </c>
      <c r="C51" s="44"/>
      <c r="D51" s="44" t="s">
        <v>25</v>
      </c>
      <c r="E51" s="44"/>
      <c r="F51" s="44"/>
      <c r="G51" s="64" t="s">
        <v>26</v>
      </c>
      <c r="H51" s="64"/>
      <c r="I51" s="64"/>
    </row>
    <row r="56" spans="1:9" s="38" customFormat="1" ht="16.5" customHeight="1" x14ac:dyDescent="0.25">
      <c r="B56" s="65"/>
      <c r="C56" s="65"/>
      <c r="D56" s="66" t="s">
        <v>30</v>
      </c>
      <c r="E56" s="66"/>
      <c r="F56" s="66"/>
      <c r="G56" s="64" t="s">
        <v>102</v>
      </c>
      <c r="H56" s="64"/>
      <c r="I56" s="64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50:I50"/>
    <mergeCell ref="C40:I40"/>
    <mergeCell ref="C41:D42"/>
    <mergeCell ref="E41:F41"/>
    <mergeCell ref="G41:H41"/>
    <mergeCell ref="I41:I42"/>
    <mergeCell ref="C43:D43"/>
    <mergeCell ref="C44:D44"/>
    <mergeCell ref="C45:D45"/>
    <mergeCell ref="C46:D46"/>
    <mergeCell ref="C47:D47"/>
    <mergeCell ref="C48:D48"/>
    <mergeCell ref="B51:C51"/>
    <mergeCell ref="D51:F51"/>
    <mergeCell ref="G51:I51"/>
    <mergeCell ref="B56:C56"/>
    <mergeCell ref="D56:F56"/>
    <mergeCell ref="G56:I56"/>
  </mergeCells>
  <pageMargins left="0.47244094488188981" right="0.31496062992125984" top="0.74803149606299213" bottom="0.47244094488188981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98A75-7180-4BFE-B35D-FE263E63AC25}">
  <dimension ref="A1:Q36"/>
  <sheetViews>
    <sheetView topLeftCell="A11" workbookViewId="0">
      <selection activeCell="I13" sqref="I13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204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15.75" x14ac:dyDescent="0.25">
      <c r="A11" s="13">
        <v>1</v>
      </c>
      <c r="B11" s="14" t="s">
        <v>182</v>
      </c>
      <c r="C11" s="33" t="s">
        <v>183</v>
      </c>
      <c r="D11" s="34" t="s">
        <v>184</v>
      </c>
      <c r="E11" s="31">
        <v>0</v>
      </c>
      <c r="F11" s="32" t="str">
        <f t="shared" ref="F11:F19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19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9"/>
    </row>
    <row r="12" spans="1:17" s="3" customFormat="1" ht="15.75" x14ac:dyDescent="0.25">
      <c r="A12" s="13">
        <v>2</v>
      </c>
      <c r="B12" s="14" t="s">
        <v>185</v>
      </c>
      <c r="C12" s="33" t="s">
        <v>186</v>
      </c>
      <c r="D12" s="34" t="s">
        <v>54</v>
      </c>
      <c r="E12" s="31">
        <v>0</v>
      </c>
      <c r="F12" s="32" t="str">
        <f t="shared" si="0"/>
        <v>Không XL</v>
      </c>
      <c r="G12" s="31">
        <f t="shared" ref="G12:G19" si="2">E12</f>
        <v>0</v>
      </c>
      <c r="H12" s="32" t="str">
        <f t="shared" si="1"/>
        <v>Không XL</v>
      </c>
      <c r="I12" s="39" t="s">
        <v>99</v>
      </c>
    </row>
    <row r="13" spans="1:17" s="3" customFormat="1" ht="15.75" x14ac:dyDescent="0.25">
      <c r="A13" s="13">
        <v>3</v>
      </c>
      <c r="B13" s="14" t="s">
        <v>187</v>
      </c>
      <c r="C13" s="33" t="s">
        <v>188</v>
      </c>
      <c r="D13" s="34" t="s">
        <v>68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39"/>
    </row>
    <row r="14" spans="1:17" s="3" customFormat="1" ht="15.75" x14ac:dyDescent="0.25">
      <c r="A14" s="13">
        <v>4</v>
      </c>
      <c r="B14" s="14" t="s">
        <v>189</v>
      </c>
      <c r="C14" s="33" t="s">
        <v>190</v>
      </c>
      <c r="D14" s="34" t="s">
        <v>191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39"/>
    </row>
    <row r="15" spans="1:17" s="3" customFormat="1" ht="15.75" x14ac:dyDescent="0.25">
      <c r="A15" s="13">
        <v>5</v>
      </c>
      <c r="B15" s="14" t="s">
        <v>192</v>
      </c>
      <c r="C15" s="33" t="s">
        <v>193</v>
      </c>
      <c r="D15" s="34" t="s">
        <v>164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39"/>
    </row>
    <row r="16" spans="1:17" s="3" customFormat="1" ht="15.75" x14ac:dyDescent="0.25">
      <c r="A16" s="13">
        <v>6</v>
      </c>
      <c r="B16" s="14" t="s">
        <v>194</v>
      </c>
      <c r="C16" s="33" t="s">
        <v>195</v>
      </c>
      <c r="D16" s="34" t="s">
        <v>196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39"/>
    </row>
    <row r="17" spans="1:9" s="3" customFormat="1" ht="15.75" x14ac:dyDescent="0.25">
      <c r="A17" s="13">
        <v>7</v>
      </c>
      <c r="B17" s="14" t="s">
        <v>197</v>
      </c>
      <c r="C17" s="33" t="s">
        <v>198</v>
      </c>
      <c r="D17" s="34" t="s">
        <v>199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39" t="s">
        <v>225</v>
      </c>
    </row>
    <row r="18" spans="1:9" s="3" customFormat="1" ht="15.75" x14ac:dyDescent="0.25">
      <c r="A18" s="13">
        <v>8</v>
      </c>
      <c r="B18" s="14" t="s">
        <v>200</v>
      </c>
      <c r="C18" s="33" t="s">
        <v>201</v>
      </c>
      <c r="D18" s="34" t="s">
        <v>88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39"/>
    </row>
    <row r="19" spans="1:9" s="3" customFormat="1" ht="15.75" x14ac:dyDescent="0.25">
      <c r="A19" s="13">
        <v>9</v>
      </c>
      <c r="B19" s="14" t="s">
        <v>202</v>
      </c>
      <c r="C19" s="33" t="s">
        <v>203</v>
      </c>
      <c r="D19" s="34" t="s">
        <v>88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39"/>
    </row>
    <row r="20" spans="1:9" ht="15.75" x14ac:dyDescent="0.25">
      <c r="A20" s="15"/>
      <c r="B20" s="15"/>
      <c r="C20" s="58" t="s">
        <v>15</v>
      </c>
      <c r="D20" s="58"/>
      <c r="E20" s="58"/>
      <c r="F20" s="58"/>
      <c r="G20" s="58"/>
      <c r="H20" s="58"/>
      <c r="I20" s="58"/>
    </row>
    <row r="21" spans="1:9" ht="22.5" customHeight="1" x14ac:dyDescent="0.25">
      <c r="A21" s="16"/>
      <c r="B21" s="16"/>
      <c r="C21" s="62" t="s">
        <v>16</v>
      </c>
      <c r="D21" s="62"/>
      <c r="E21" s="59" t="s">
        <v>8</v>
      </c>
      <c r="F21" s="59"/>
      <c r="G21" s="59" t="s">
        <v>9</v>
      </c>
      <c r="H21" s="59"/>
      <c r="I21" s="61" t="s">
        <v>10</v>
      </c>
    </row>
    <row r="22" spans="1:9" s="3" customFormat="1" ht="20.25" customHeight="1" x14ac:dyDescent="0.25">
      <c r="A22" s="18"/>
      <c r="B22" s="18"/>
      <c r="C22" s="62"/>
      <c r="D22" s="62"/>
      <c r="E22" s="12" t="s">
        <v>17</v>
      </c>
      <c r="F22" s="36" t="s">
        <v>18</v>
      </c>
      <c r="G22" s="12" t="s">
        <v>17</v>
      </c>
      <c r="H22" s="36" t="s">
        <v>18</v>
      </c>
      <c r="I22" s="61"/>
    </row>
    <row r="23" spans="1:9" x14ac:dyDescent="0.25">
      <c r="A23" s="16"/>
      <c r="B23" s="16"/>
      <c r="C23" s="60" t="s">
        <v>19</v>
      </c>
      <c r="D23" s="60"/>
      <c r="E23" s="13">
        <f>COUNTIF(F11:F19,"Xuất sắc")</f>
        <v>0</v>
      </c>
      <c r="F23" s="19">
        <f>E23*100/$A$19</f>
        <v>0</v>
      </c>
      <c r="G23" s="13">
        <f>COUNTIF(H11:H19,"Xuất sắc")</f>
        <v>0</v>
      </c>
      <c r="H23" s="19">
        <f>G23*100/$A$19</f>
        <v>0</v>
      </c>
      <c r="I23" s="37"/>
    </row>
    <row r="24" spans="1:9" x14ac:dyDescent="0.25">
      <c r="A24" s="16"/>
      <c r="B24" s="16"/>
      <c r="C24" s="60" t="s">
        <v>20</v>
      </c>
      <c r="D24" s="60"/>
      <c r="E24" s="13">
        <f>COUNTIF(F11:F19,"Tốt")</f>
        <v>0</v>
      </c>
      <c r="F24" s="19">
        <f t="shared" ref="F24:F28" si="3">E24*100/$A$19</f>
        <v>0</v>
      </c>
      <c r="G24" s="13">
        <f>COUNTIF(H11:H19,"Tốt")</f>
        <v>0</v>
      </c>
      <c r="H24" s="19">
        <f t="shared" ref="H24:H28" si="4">G24*100/$A$19</f>
        <v>0</v>
      </c>
      <c r="I24" s="37"/>
    </row>
    <row r="25" spans="1:9" x14ac:dyDescent="0.25">
      <c r="A25" s="16"/>
      <c r="B25" s="16"/>
      <c r="C25" s="60" t="s">
        <v>21</v>
      </c>
      <c r="D25" s="60"/>
      <c r="E25" s="13">
        <f>COUNTIF(F11:F19,"Khá")</f>
        <v>0</v>
      </c>
      <c r="F25" s="19">
        <f t="shared" si="3"/>
        <v>0</v>
      </c>
      <c r="G25" s="13">
        <f>COUNTIF(H11:H19,"Khá")</f>
        <v>0</v>
      </c>
      <c r="H25" s="19">
        <f t="shared" si="4"/>
        <v>0</v>
      </c>
      <c r="I25" s="37"/>
    </row>
    <row r="26" spans="1:9" x14ac:dyDescent="0.25">
      <c r="A26" s="16"/>
      <c r="B26" s="16"/>
      <c r="C26" s="60" t="s">
        <v>22</v>
      </c>
      <c r="D26" s="60"/>
      <c r="E26" s="13">
        <f>COUNTIF(F11:F19,"TB")</f>
        <v>0</v>
      </c>
      <c r="F26" s="19">
        <f t="shared" si="3"/>
        <v>0</v>
      </c>
      <c r="G26" s="13">
        <f>COUNTIF(H11:H19,"TB")</f>
        <v>0</v>
      </c>
      <c r="H26" s="19">
        <f t="shared" si="4"/>
        <v>0</v>
      </c>
      <c r="I26" s="37"/>
    </row>
    <row r="27" spans="1:9" x14ac:dyDescent="0.25">
      <c r="A27" s="16"/>
      <c r="B27" s="16"/>
      <c r="C27" s="60" t="s">
        <v>23</v>
      </c>
      <c r="D27" s="60"/>
      <c r="E27" s="13">
        <f>COUNTIF(F11:F19,"Yếu")</f>
        <v>0</v>
      </c>
      <c r="F27" s="19">
        <f t="shared" si="3"/>
        <v>0</v>
      </c>
      <c r="G27" s="13">
        <f>COUNTIF(H11:H19,"Yếu")</f>
        <v>0</v>
      </c>
      <c r="H27" s="19">
        <f t="shared" si="4"/>
        <v>0</v>
      </c>
      <c r="I27" s="37"/>
    </row>
    <row r="28" spans="1:9" x14ac:dyDescent="0.25">
      <c r="A28" s="16"/>
      <c r="B28" s="16"/>
      <c r="C28" s="60" t="s">
        <v>24</v>
      </c>
      <c r="D28" s="60"/>
      <c r="E28" s="13">
        <f>COUNTIF(F11:F19,"Không XL")</f>
        <v>9</v>
      </c>
      <c r="F28" s="19">
        <f t="shared" si="3"/>
        <v>100</v>
      </c>
      <c r="G28" s="13">
        <f>COUNTIF(H11:H19,"Không XL")</f>
        <v>9</v>
      </c>
      <c r="H28" s="19">
        <f t="shared" si="4"/>
        <v>100</v>
      </c>
      <c r="I28" s="37"/>
    </row>
    <row r="29" spans="1:9" x14ac:dyDescent="0.25">
      <c r="C29" s="20"/>
      <c r="D29" s="21"/>
      <c r="F29" s="22"/>
    </row>
    <row r="30" spans="1:9" ht="15.75" x14ac:dyDescent="0.25">
      <c r="E30" s="63" t="s">
        <v>31</v>
      </c>
      <c r="F30" s="63"/>
      <c r="G30" s="63"/>
      <c r="H30" s="63"/>
      <c r="I30" s="63"/>
    </row>
    <row r="31" spans="1:9" ht="16.5" customHeight="1" x14ac:dyDescent="0.25">
      <c r="A31" s="23"/>
      <c r="B31" s="44" t="s">
        <v>29</v>
      </c>
      <c r="C31" s="44"/>
      <c r="D31" s="44" t="s">
        <v>25</v>
      </c>
      <c r="E31" s="44"/>
      <c r="F31" s="44"/>
      <c r="G31" s="64" t="s">
        <v>26</v>
      </c>
      <c r="H31" s="64"/>
      <c r="I31" s="64"/>
    </row>
    <row r="36" spans="2:9" s="38" customFormat="1" ht="16.5" customHeight="1" x14ac:dyDescent="0.25">
      <c r="B36" s="65"/>
      <c r="C36" s="65"/>
      <c r="D36" s="66" t="s">
        <v>30</v>
      </c>
      <c r="E36" s="66"/>
      <c r="F36" s="66"/>
      <c r="G36" s="64" t="s">
        <v>224</v>
      </c>
      <c r="H36" s="64"/>
      <c r="I36" s="64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30:I30"/>
    <mergeCell ref="C20:I20"/>
    <mergeCell ref="C21:D22"/>
    <mergeCell ref="E21:F21"/>
    <mergeCell ref="G21:H21"/>
    <mergeCell ref="I21:I22"/>
    <mergeCell ref="C23:D23"/>
    <mergeCell ref="C24:D24"/>
    <mergeCell ref="C25:D25"/>
    <mergeCell ref="C26:D26"/>
    <mergeCell ref="C27:D27"/>
    <mergeCell ref="C28:D28"/>
    <mergeCell ref="B31:C31"/>
    <mergeCell ref="D31:F31"/>
    <mergeCell ref="G31:I31"/>
    <mergeCell ref="B36:C36"/>
    <mergeCell ref="D36:F36"/>
    <mergeCell ref="G36:I36"/>
  </mergeCells>
  <pageMargins left="0.49" right="0.31496062992126" top="0.69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76EF2-3EF5-4A84-8B5A-C96D953C22BD}">
  <dimension ref="A1:Q35"/>
  <sheetViews>
    <sheetView workbookViewId="0">
      <selection activeCell="C9" sqref="C9:D10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205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15.75" x14ac:dyDescent="0.25">
      <c r="A11" s="13">
        <v>1</v>
      </c>
      <c r="B11" s="14" t="s">
        <v>206</v>
      </c>
      <c r="C11" s="33" t="s">
        <v>207</v>
      </c>
      <c r="D11" s="34" t="s">
        <v>208</v>
      </c>
      <c r="E11" s="31">
        <v>0</v>
      </c>
      <c r="F11" s="32" t="str">
        <f t="shared" ref="F11:F18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18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9"/>
    </row>
    <row r="12" spans="1:17" s="3" customFormat="1" ht="15.75" x14ac:dyDescent="0.25">
      <c r="A12" s="13">
        <v>2</v>
      </c>
      <c r="B12" s="14" t="s">
        <v>209</v>
      </c>
      <c r="C12" s="33" t="s">
        <v>210</v>
      </c>
      <c r="D12" s="34" t="s">
        <v>54</v>
      </c>
      <c r="E12" s="31">
        <v>0</v>
      </c>
      <c r="F12" s="32" t="str">
        <f t="shared" si="0"/>
        <v>Không XL</v>
      </c>
      <c r="G12" s="31">
        <f t="shared" ref="G12:G18" si="2">E12</f>
        <v>0</v>
      </c>
      <c r="H12" s="32" t="str">
        <f t="shared" si="1"/>
        <v>Không XL</v>
      </c>
      <c r="I12" s="39"/>
    </row>
    <row r="13" spans="1:17" s="3" customFormat="1" ht="15.75" x14ac:dyDescent="0.25">
      <c r="A13" s="13">
        <v>3</v>
      </c>
      <c r="B13" s="14" t="s">
        <v>211</v>
      </c>
      <c r="C13" s="33" t="s">
        <v>212</v>
      </c>
      <c r="D13" s="34" t="s">
        <v>54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39"/>
    </row>
    <row r="14" spans="1:17" s="3" customFormat="1" ht="15.75" x14ac:dyDescent="0.25">
      <c r="A14" s="13">
        <v>4</v>
      </c>
      <c r="B14" s="14" t="s">
        <v>213</v>
      </c>
      <c r="C14" s="33" t="s">
        <v>214</v>
      </c>
      <c r="D14" s="34" t="s">
        <v>131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39"/>
    </row>
    <row r="15" spans="1:17" s="3" customFormat="1" ht="15.75" x14ac:dyDescent="0.25">
      <c r="A15" s="13">
        <v>5</v>
      </c>
      <c r="B15" s="14" t="s">
        <v>215</v>
      </c>
      <c r="C15" s="33" t="s">
        <v>216</v>
      </c>
      <c r="D15" s="34" t="s">
        <v>68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39" t="s">
        <v>99</v>
      </c>
    </row>
    <row r="16" spans="1:17" s="3" customFormat="1" ht="15.75" x14ac:dyDescent="0.25">
      <c r="A16" s="13">
        <v>6</v>
      </c>
      <c r="B16" s="14" t="s">
        <v>217</v>
      </c>
      <c r="C16" s="33" t="s">
        <v>39</v>
      </c>
      <c r="D16" s="34" t="s">
        <v>71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39"/>
    </row>
    <row r="17" spans="1:9" s="3" customFormat="1" ht="15.75" x14ac:dyDescent="0.25">
      <c r="A17" s="13">
        <v>7</v>
      </c>
      <c r="B17" s="14" t="s">
        <v>218</v>
      </c>
      <c r="C17" s="33" t="s">
        <v>219</v>
      </c>
      <c r="D17" s="34" t="s">
        <v>220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39" t="s">
        <v>225</v>
      </c>
    </row>
    <row r="18" spans="1:9" s="3" customFormat="1" ht="15.75" x14ac:dyDescent="0.25">
      <c r="A18" s="13">
        <v>8</v>
      </c>
      <c r="B18" s="14" t="s">
        <v>221</v>
      </c>
      <c r="C18" s="33" t="s">
        <v>222</v>
      </c>
      <c r="D18" s="34" t="s">
        <v>223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39"/>
    </row>
    <row r="19" spans="1:9" ht="15.75" x14ac:dyDescent="0.25">
      <c r="A19" s="15"/>
      <c r="B19" s="15"/>
      <c r="C19" s="58" t="s">
        <v>15</v>
      </c>
      <c r="D19" s="58"/>
      <c r="E19" s="58"/>
      <c r="F19" s="58"/>
      <c r="G19" s="58"/>
      <c r="H19" s="58"/>
      <c r="I19" s="58"/>
    </row>
    <row r="20" spans="1:9" ht="22.5" customHeight="1" x14ac:dyDescent="0.25">
      <c r="A20" s="16"/>
      <c r="B20" s="16"/>
      <c r="C20" s="62" t="s">
        <v>16</v>
      </c>
      <c r="D20" s="62"/>
      <c r="E20" s="59" t="s">
        <v>8</v>
      </c>
      <c r="F20" s="59"/>
      <c r="G20" s="59" t="s">
        <v>9</v>
      </c>
      <c r="H20" s="59"/>
      <c r="I20" s="61" t="s">
        <v>10</v>
      </c>
    </row>
    <row r="21" spans="1:9" s="3" customFormat="1" ht="20.25" customHeight="1" x14ac:dyDescent="0.25">
      <c r="A21" s="18"/>
      <c r="B21" s="18"/>
      <c r="C21" s="62"/>
      <c r="D21" s="62"/>
      <c r="E21" s="12" t="s">
        <v>17</v>
      </c>
      <c r="F21" s="36" t="s">
        <v>18</v>
      </c>
      <c r="G21" s="12" t="s">
        <v>17</v>
      </c>
      <c r="H21" s="36" t="s">
        <v>18</v>
      </c>
      <c r="I21" s="61"/>
    </row>
    <row r="22" spans="1:9" x14ac:dyDescent="0.25">
      <c r="A22" s="16"/>
      <c r="B22" s="16"/>
      <c r="C22" s="60" t="s">
        <v>19</v>
      </c>
      <c r="D22" s="60"/>
      <c r="E22" s="13">
        <f>COUNTIF(F11:F18,"Xuất sắc")</f>
        <v>0</v>
      </c>
      <c r="F22" s="19">
        <f>E22*100/$A$18</f>
        <v>0</v>
      </c>
      <c r="G22" s="13">
        <f>COUNTIF(H11:H18,"Xuất sắc")</f>
        <v>0</v>
      </c>
      <c r="H22" s="19">
        <f>G22*100/$A$18</f>
        <v>0</v>
      </c>
      <c r="I22" s="37"/>
    </row>
    <row r="23" spans="1:9" x14ac:dyDescent="0.25">
      <c r="A23" s="16"/>
      <c r="B23" s="16"/>
      <c r="C23" s="60" t="s">
        <v>20</v>
      </c>
      <c r="D23" s="60"/>
      <c r="E23" s="13">
        <f>COUNTIF(F11:F18,"Tốt")</f>
        <v>0</v>
      </c>
      <c r="F23" s="19">
        <f t="shared" ref="F23:F27" si="3">E23*100/$A$18</f>
        <v>0</v>
      </c>
      <c r="G23" s="13">
        <f>COUNTIF(H11:H18,"Tốt")</f>
        <v>0</v>
      </c>
      <c r="H23" s="19">
        <f t="shared" ref="H23:H27" si="4">G23*100/$A$18</f>
        <v>0</v>
      </c>
      <c r="I23" s="37"/>
    </row>
    <row r="24" spans="1:9" x14ac:dyDescent="0.25">
      <c r="A24" s="16"/>
      <c r="B24" s="16"/>
      <c r="C24" s="60" t="s">
        <v>21</v>
      </c>
      <c r="D24" s="60"/>
      <c r="E24" s="13">
        <f>COUNTIF(F11:F18,"Khá")</f>
        <v>0</v>
      </c>
      <c r="F24" s="19">
        <f t="shared" si="3"/>
        <v>0</v>
      </c>
      <c r="G24" s="13">
        <f>COUNTIF(H11:H18,"Khá")</f>
        <v>0</v>
      </c>
      <c r="H24" s="19">
        <f t="shared" si="4"/>
        <v>0</v>
      </c>
      <c r="I24" s="37"/>
    </row>
    <row r="25" spans="1:9" x14ac:dyDescent="0.25">
      <c r="A25" s="16"/>
      <c r="B25" s="16"/>
      <c r="C25" s="60" t="s">
        <v>22</v>
      </c>
      <c r="D25" s="60"/>
      <c r="E25" s="13">
        <f>COUNTIF(F11:F18,"TB")</f>
        <v>0</v>
      </c>
      <c r="F25" s="19">
        <f t="shared" si="3"/>
        <v>0</v>
      </c>
      <c r="G25" s="13">
        <f>COUNTIF(H11:H18,"TB")</f>
        <v>0</v>
      </c>
      <c r="H25" s="19">
        <f t="shared" si="4"/>
        <v>0</v>
      </c>
      <c r="I25" s="37"/>
    </row>
    <row r="26" spans="1:9" x14ac:dyDescent="0.25">
      <c r="A26" s="16"/>
      <c r="B26" s="16"/>
      <c r="C26" s="60" t="s">
        <v>23</v>
      </c>
      <c r="D26" s="60"/>
      <c r="E26" s="13">
        <f>COUNTIF(F11:F18,"Yếu")</f>
        <v>0</v>
      </c>
      <c r="F26" s="19">
        <f t="shared" si="3"/>
        <v>0</v>
      </c>
      <c r="G26" s="13">
        <f>COUNTIF(H11:H18,"Yếu")</f>
        <v>0</v>
      </c>
      <c r="H26" s="19">
        <f t="shared" si="4"/>
        <v>0</v>
      </c>
      <c r="I26" s="37"/>
    </row>
    <row r="27" spans="1:9" x14ac:dyDescent="0.25">
      <c r="A27" s="16"/>
      <c r="B27" s="16"/>
      <c r="C27" s="60" t="s">
        <v>24</v>
      </c>
      <c r="D27" s="60"/>
      <c r="E27" s="13">
        <f>COUNTIF(F11:F18,"Không XL")</f>
        <v>8</v>
      </c>
      <c r="F27" s="19">
        <f t="shared" si="3"/>
        <v>100</v>
      </c>
      <c r="G27" s="13">
        <f>COUNTIF(H11:H18,"Không XL")</f>
        <v>8</v>
      </c>
      <c r="H27" s="19">
        <f t="shared" si="4"/>
        <v>100</v>
      </c>
      <c r="I27" s="37"/>
    </row>
    <row r="28" spans="1:9" x14ac:dyDescent="0.25">
      <c r="C28" s="20"/>
      <c r="D28" s="21"/>
      <c r="F28" s="22"/>
    </row>
    <row r="29" spans="1:9" ht="15.75" x14ac:dyDescent="0.25">
      <c r="E29" s="63" t="s">
        <v>31</v>
      </c>
      <c r="F29" s="63"/>
      <c r="G29" s="63"/>
      <c r="H29" s="63"/>
      <c r="I29" s="63"/>
    </row>
    <row r="30" spans="1:9" ht="16.5" customHeight="1" x14ac:dyDescent="0.25">
      <c r="A30" s="23"/>
      <c r="B30" s="44" t="s">
        <v>29</v>
      </c>
      <c r="C30" s="44"/>
      <c r="D30" s="44" t="s">
        <v>25</v>
      </c>
      <c r="E30" s="44"/>
      <c r="F30" s="44"/>
      <c r="G30" s="64" t="s">
        <v>26</v>
      </c>
      <c r="H30" s="64"/>
      <c r="I30" s="64"/>
    </row>
    <row r="35" spans="2:9" s="38" customFormat="1" ht="16.5" customHeight="1" x14ac:dyDescent="0.25">
      <c r="B35" s="65"/>
      <c r="C35" s="65"/>
      <c r="D35" s="66" t="s">
        <v>30</v>
      </c>
      <c r="E35" s="66"/>
      <c r="F35" s="66"/>
      <c r="G35" s="64" t="s">
        <v>224</v>
      </c>
      <c r="H35" s="64"/>
      <c r="I35" s="64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29:I29"/>
    <mergeCell ref="C19:I19"/>
    <mergeCell ref="C20:D21"/>
    <mergeCell ref="E20:F20"/>
    <mergeCell ref="G20:H20"/>
    <mergeCell ref="I20:I21"/>
    <mergeCell ref="C22:D22"/>
    <mergeCell ref="C23:D23"/>
    <mergeCell ref="C24:D24"/>
    <mergeCell ref="C25:D25"/>
    <mergeCell ref="C26:D26"/>
    <mergeCell ref="C27:D27"/>
    <mergeCell ref="B30:C30"/>
    <mergeCell ref="D30:F30"/>
    <mergeCell ref="G30:I30"/>
    <mergeCell ref="B35:C35"/>
    <mergeCell ref="D35:F35"/>
    <mergeCell ref="G35:I35"/>
  </mergeCells>
  <pageMargins left="0.49" right="0.31496062992126" top="0.69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AE285-42CB-4DA4-BF38-486B1FAB5E7A}">
  <dimension ref="A1:Q57"/>
  <sheetViews>
    <sheetView workbookViewId="0">
      <selection activeCell="C9" sqref="C9:D10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226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19.5" customHeight="1" x14ac:dyDescent="0.25">
      <c r="A11" s="13">
        <v>1</v>
      </c>
      <c r="B11" s="14" t="s">
        <v>227</v>
      </c>
      <c r="C11" s="33" t="s">
        <v>228</v>
      </c>
      <c r="D11" s="34" t="s">
        <v>35</v>
      </c>
      <c r="E11" s="31">
        <v>0</v>
      </c>
      <c r="F11" s="32" t="str">
        <f t="shared" ref="F11:F40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40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9"/>
    </row>
    <row r="12" spans="1:17" s="3" customFormat="1" ht="19.5" customHeight="1" x14ac:dyDescent="0.25">
      <c r="A12" s="13">
        <v>2</v>
      </c>
      <c r="B12" s="14" t="s">
        <v>229</v>
      </c>
      <c r="C12" s="33" t="s">
        <v>230</v>
      </c>
      <c r="D12" s="34" t="s">
        <v>35</v>
      </c>
      <c r="E12" s="31">
        <v>0</v>
      </c>
      <c r="F12" s="32" t="str">
        <f t="shared" si="0"/>
        <v>Không XL</v>
      </c>
      <c r="G12" s="31">
        <f t="shared" ref="G12:G40" si="2">E12</f>
        <v>0</v>
      </c>
      <c r="H12" s="32" t="str">
        <f t="shared" si="1"/>
        <v>Không XL</v>
      </c>
      <c r="I12" s="39"/>
    </row>
    <row r="13" spans="1:17" s="3" customFormat="1" ht="19.5" customHeight="1" x14ac:dyDescent="0.25">
      <c r="A13" s="13">
        <v>3</v>
      </c>
      <c r="B13" s="14" t="s">
        <v>231</v>
      </c>
      <c r="C13" s="33" t="s">
        <v>232</v>
      </c>
      <c r="D13" s="34" t="s">
        <v>40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39"/>
    </row>
    <row r="14" spans="1:17" s="3" customFormat="1" ht="19.5" customHeight="1" x14ac:dyDescent="0.25">
      <c r="A14" s="13">
        <v>4</v>
      </c>
      <c r="B14" s="14" t="s">
        <v>233</v>
      </c>
      <c r="C14" s="33" t="s">
        <v>234</v>
      </c>
      <c r="D14" s="34" t="s">
        <v>235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39"/>
    </row>
    <row r="15" spans="1:17" s="3" customFormat="1" ht="19.5" customHeight="1" x14ac:dyDescent="0.25">
      <c r="A15" s="13">
        <v>5</v>
      </c>
      <c r="B15" s="14" t="s">
        <v>236</v>
      </c>
      <c r="C15" s="33" t="s">
        <v>237</v>
      </c>
      <c r="D15" s="34" t="s">
        <v>43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39"/>
    </row>
    <row r="16" spans="1:17" s="3" customFormat="1" ht="19.5" customHeight="1" x14ac:dyDescent="0.25">
      <c r="A16" s="13">
        <v>6</v>
      </c>
      <c r="B16" s="14" t="s">
        <v>238</v>
      </c>
      <c r="C16" s="33" t="s">
        <v>239</v>
      </c>
      <c r="D16" s="34" t="s">
        <v>240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39" t="s">
        <v>100</v>
      </c>
    </row>
    <row r="17" spans="1:9" s="3" customFormat="1" ht="19.5" customHeight="1" x14ac:dyDescent="0.25">
      <c r="A17" s="13">
        <v>7</v>
      </c>
      <c r="B17" s="14" t="s">
        <v>241</v>
      </c>
      <c r="C17" s="33" t="s">
        <v>242</v>
      </c>
      <c r="D17" s="34" t="s">
        <v>243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39"/>
    </row>
    <row r="18" spans="1:9" s="3" customFormat="1" ht="19.5" customHeight="1" x14ac:dyDescent="0.25">
      <c r="A18" s="13">
        <v>8</v>
      </c>
      <c r="B18" s="14" t="s">
        <v>244</v>
      </c>
      <c r="C18" s="33" t="s">
        <v>245</v>
      </c>
      <c r="D18" s="34" t="s">
        <v>246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39"/>
    </row>
    <row r="19" spans="1:9" s="3" customFormat="1" ht="19.5" customHeight="1" x14ac:dyDescent="0.25">
      <c r="A19" s="13">
        <v>9</v>
      </c>
      <c r="B19" s="14" t="s">
        <v>247</v>
      </c>
      <c r="C19" s="33" t="s">
        <v>248</v>
      </c>
      <c r="D19" s="34" t="s">
        <v>249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39"/>
    </row>
    <row r="20" spans="1:9" s="3" customFormat="1" ht="19.5" customHeight="1" x14ac:dyDescent="0.25">
      <c r="A20" s="13">
        <v>10</v>
      </c>
      <c r="B20" s="14" t="s">
        <v>250</v>
      </c>
      <c r="C20" s="33" t="s">
        <v>251</v>
      </c>
      <c r="D20" s="34" t="s">
        <v>252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39"/>
    </row>
    <row r="21" spans="1:9" s="3" customFormat="1" ht="19.5" customHeight="1" x14ac:dyDescent="0.25">
      <c r="A21" s="13">
        <v>11</v>
      </c>
      <c r="B21" s="14" t="s">
        <v>253</v>
      </c>
      <c r="C21" s="33" t="s">
        <v>254</v>
      </c>
      <c r="D21" s="34" t="s">
        <v>56</v>
      </c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39"/>
    </row>
    <row r="22" spans="1:9" s="3" customFormat="1" ht="19.5" customHeight="1" x14ac:dyDescent="0.25">
      <c r="A22" s="13">
        <v>12</v>
      </c>
      <c r="B22" s="14" t="s">
        <v>255</v>
      </c>
      <c r="C22" s="33" t="s">
        <v>256</v>
      </c>
      <c r="D22" s="34" t="s">
        <v>257</v>
      </c>
      <c r="E22" s="31">
        <v>0</v>
      </c>
      <c r="F22" s="32" t="str">
        <f t="shared" si="0"/>
        <v>Không XL</v>
      </c>
      <c r="G22" s="31">
        <f t="shared" si="2"/>
        <v>0</v>
      </c>
      <c r="H22" s="32" t="str">
        <f t="shared" si="1"/>
        <v>Không XL</v>
      </c>
      <c r="I22" s="39"/>
    </row>
    <row r="23" spans="1:9" s="3" customFormat="1" ht="19.5" customHeight="1" x14ac:dyDescent="0.25">
      <c r="A23" s="13">
        <v>13</v>
      </c>
      <c r="B23" s="14" t="s">
        <v>258</v>
      </c>
      <c r="C23" s="33" t="s">
        <v>259</v>
      </c>
      <c r="D23" s="34" t="s">
        <v>59</v>
      </c>
      <c r="E23" s="31">
        <v>0</v>
      </c>
      <c r="F23" s="32" t="str">
        <f t="shared" si="0"/>
        <v>Không XL</v>
      </c>
      <c r="G23" s="31">
        <f t="shared" si="2"/>
        <v>0</v>
      </c>
      <c r="H23" s="32" t="str">
        <f t="shared" si="1"/>
        <v>Không XL</v>
      </c>
      <c r="I23" s="39"/>
    </row>
    <row r="24" spans="1:9" s="3" customFormat="1" ht="19.5" customHeight="1" x14ac:dyDescent="0.25">
      <c r="A24" s="13">
        <v>14</v>
      </c>
      <c r="B24" s="14" t="s">
        <v>260</v>
      </c>
      <c r="C24" s="33" t="s">
        <v>261</v>
      </c>
      <c r="D24" s="34" t="s">
        <v>262</v>
      </c>
      <c r="E24" s="31">
        <v>0</v>
      </c>
      <c r="F24" s="32" t="str">
        <f t="shared" si="0"/>
        <v>Không XL</v>
      </c>
      <c r="G24" s="31">
        <f t="shared" si="2"/>
        <v>0</v>
      </c>
      <c r="H24" s="32" t="str">
        <f t="shared" si="1"/>
        <v>Không XL</v>
      </c>
      <c r="I24" s="39"/>
    </row>
    <row r="25" spans="1:9" s="3" customFormat="1" ht="19.5" customHeight="1" x14ac:dyDescent="0.25">
      <c r="A25" s="13">
        <v>15</v>
      </c>
      <c r="B25" s="14" t="s">
        <v>263</v>
      </c>
      <c r="C25" s="33" t="s">
        <v>264</v>
      </c>
      <c r="D25" s="34" t="s">
        <v>265</v>
      </c>
      <c r="E25" s="31">
        <v>0</v>
      </c>
      <c r="F25" s="32" t="str">
        <f t="shared" si="0"/>
        <v>Không XL</v>
      </c>
      <c r="G25" s="31">
        <f t="shared" si="2"/>
        <v>0</v>
      </c>
      <c r="H25" s="32" t="str">
        <f t="shared" si="1"/>
        <v>Không XL</v>
      </c>
      <c r="I25" s="39"/>
    </row>
    <row r="26" spans="1:9" s="3" customFormat="1" ht="19.5" customHeight="1" x14ac:dyDescent="0.25">
      <c r="A26" s="13">
        <v>16</v>
      </c>
      <c r="B26" s="14" t="s">
        <v>266</v>
      </c>
      <c r="C26" s="33" t="s">
        <v>267</v>
      </c>
      <c r="D26" s="34" t="s">
        <v>137</v>
      </c>
      <c r="E26" s="31">
        <v>0</v>
      </c>
      <c r="F26" s="32" t="str">
        <f t="shared" si="0"/>
        <v>Không XL</v>
      </c>
      <c r="G26" s="31">
        <f t="shared" si="2"/>
        <v>0</v>
      </c>
      <c r="H26" s="32" t="str">
        <f t="shared" si="1"/>
        <v>Không XL</v>
      </c>
      <c r="I26" s="39"/>
    </row>
    <row r="27" spans="1:9" s="3" customFormat="1" ht="19.5" customHeight="1" x14ac:dyDescent="0.25">
      <c r="A27" s="13">
        <v>17</v>
      </c>
      <c r="B27" s="14" t="s">
        <v>268</v>
      </c>
      <c r="C27" s="33" t="s">
        <v>269</v>
      </c>
      <c r="D27" s="34" t="s">
        <v>68</v>
      </c>
      <c r="E27" s="31">
        <v>0</v>
      </c>
      <c r="F27" s="32" t="str">
        <f t="shared" si="0"/>
        <v>Không XL</v>
      </c>
      <c r="G27" s="31">
        <f t="shared" si="2"/>
        <v>0</v>
      </c>
      <c r="H27" s="32" t="str">
        <f t="shared" si="1"/>
        <v>Không XL</v>
      </c>
      <c r="I27" s="39"/>
    </row>
    <row r="28" spans="1:9" s="3" customFormat="1" ht="19.5" customHeight="1" x14ac:dyDescent="0.25">
      <c r="A28" s="13">
        <v>18</v>
      </c>
      <c r="B28" s="14" t="s">
        <v>270</v>
      </c>
      <c r="C28" s="33" t="s">
        <v>271</v>
      </c>
      <c r="D28" s="34" t="s">
        <v>272</v>
      </c>
      <c r="E28" s="31">
        <v>0</v>
      </c>
      <c r="F28" s="32" t="str">
        <f t="shared" si="0"/>
        <v>Không XL</v>
      </c>
      <c r="G28" s="31">
        <f t="shared" si="2"/>
        <v>0</v>
      </c>
      <c r="H28" s="32" t="str">
        <f t="shared" si="1"/>
        <v>Không XL</v>
      </c>
      <c r="I28" s="39"/>
    </row>
    <row r="29" spans="1:9" s="3" customFormat="1" ht="19.5" customHeight="1" x14ac:dyDescent="0.25">
      <c r="A29" s="13">
        <v>19</v>
      </c>
      <c r="B29" s="14" t="s">
        <v>273</v>
      </c>
      <c r="C29" s="33" t="s">
        <v>274</v>
      </c>
      <c r="D29" s="34" t="s">
        <v>275</v>
      </c>
      <c r="E29" s="31">
        <v>0</v>
      </c>
      <c r="F29" s="32" t="str">
        <f t="shared" si="0"/>
        <v>Không XL</v>
      </c>
      <c r="G29" s="31">
        <f t="shared" si="2"/>
        <v>0</v>
      </c>
      <c r="H29" s="32" t="str">
        <f t="shared" si="1"/>
        <v>Không XL</v>
      </c>
      <c r="I29" s="39"/>
    </row>
    <row r="30" spans="1:9" s="3" customFormat="1" ht="19.5" customHeight="1" x14ac:dyDescent="0.25">
      <c r="A30" s="13">
        <v>20</v>
      </c>
      <c r="B30" s="14" t="s">
        <v>276</v>
      </c>
      <c r="C30" s="33" t="s">
        <v>277</v>
      </c>
      <c r="D30" s="34" t="s">
        <v>74</v>
      </c>
      <c r="E30" s="31">
        <v>0</v>
      </c>
      <c r="F30" s="32" t="str">
        <f t="shared" si="0"/>
        <v>Không XL</v>
      </c>
      <c r="G30" s="31">
        <f t="shared" si="2"/>
        <v>0</v>
      </c>
      <c r="H30" s="32" t="str">
        <f t="shared" si="1"/>
        <v>Không XL</v>
      </c>
      <c r="I30" s="39"/>
    </row>
    <row r="31" spans="1:9" s="3" customFormat="1" ht="19.5" customHeight="1" x14ac:dyDescent="0.25">
      <c r="A31" s="13">
        <v>21</v>
      </c>
      <c r="B31" s="14" t="s">
        <v>278</v>
      </c>
      <c r="C31" s="33" t="s">
        <v>279</v>
      </c>
      <c r="D31" s="34" t="s">
        <v>74</v>
      </c>
      <c r="E31" s="31">
        <v>0</v>
      </c>
      <c r="F31" s="32" t="str">
        <f t="shared" si="0"/>
        <v>Không XL</v>
      </c>
      <c r="G31" s="31">
        <f t="shared" si="2"/>
        <v>0</v>
      </c>
      <c r="H31" s="32" t="str">
        <f t="shared" si="1"/>
        <v>Không XL</v>
      </c>
      <c r="I31" s="39"/>
    </row>
    <row r="32" spans="1:9" s="3" customFormat="1" ht="19.5" customHeight="1" x14ac:dyDescent="0.25">
      <c r="A32" s="13">
        <v>22</v>
      </c>
      <c r="B32" s="14" t="s">
        <v>280</v>
      </c>
      <c r="C32" s="33" t="s">
        <v>281</v>
      </c>
      <c r="D32" s="34" t="s">
        <v>74</v>
      </c>
      <c r="E32" s="31">
        <v>0</v>
      </c>
      <c r="F32" s="32" t="str">
        <f t="shared" si="0"/>
        <v>Không XL</v>
      </c>
      <c r="G32" s="31">
        <f t="shared" si="2"/>
        <v>0</v>
      </c>
      <c r="H32" s="32" t="str">
        <f t="shared" si="1"/>
        <v>Không XL</v>
      </c>
      <c r="I32" s="39" t="s">
        <v>101</v>
      </c>
    </row>
    <row r="33" spans="1:9" s="3" customFormat="1" ht="19.5" customHeight="1" x14ac:dyDescent="0.25">
      <c r="A33" s="13">
        <v>23</v>
      </c>
      <c r="B33" s="14" t="s">
        <v>282</v>
      </c>
      <c r="C33" s="33" t="s">
        <v>283</v>
      </c>
      <c r="D33" s="34" t="s">
        <v>284</v>
      </c>
      <c r="E33" s="31">
        <v>0</v>
      </c>
      <c r="F33" s="32" t="str">
        <f t="shared" si="0"/>
        <v>Không XL</v>
      </c>
      <c r="G33" s="31">
        <f t="shared" si="2"/>
        <v>0</v>
      </c>
      <c r="H33" s="32" t="str">
        <f t="shared" si="1"/>
        <v>Không XL</v>
      </c>
      <c r="I33" s="39"/>
    </row>
    <row r="34" spans="1:9" s="3" customFormat="1" ht="19.5" customHeight="1" x14ac:dyDescent="0.25">
      <c r="A34" s="13">
        <v>24</v>
      </c>
      <c r="B34" s="14" t="s">
        <v>285</v>
      </c>
      <c r="C34" s="33" t="s">
        <v>286</v>
      </c>
      <c r="D34" s="34" t="s">
        <v>287</v>
      </c>
      <c r="E34" s="31">
        <v>0</v>
      </c>
      <c r="F34" s="32" t="str">
        <f t="shared" si="0"/>
        <v>Không XL</v>
      </c>
      <c r="G34" s="31">
        <f t="shared" si="2"/>
        <v>0</v>
      </c>
      <c r="H34" s="32" t="str">
        <f t="shared" si="1"/>
        <v>Không XL</v>
      </c>
      <c r="I34" s="39"/>
    </row>
    <row r="35" spans="1:9" s="3" customFormat="1" ht="19.5" customHeight="1" x14ac:dyDescent="0.25">
      <c r="A35" s="13">
        <v>25</v>
      </c>
      <c r="B35" s="14" t="s">
        <v>288</v>
      </c>
      <c r="C35" s="33" t="s">
        <v>289</v>
      </c>
      <c r="D35" s="34" t="s">
        <v>290</v>
      </c>
      <c r="E35" s="31">
        <v>0</v>
      </c>
      <c r="F35" s="32" t="str">
        <f t="shared" si="0"/>
        <v>Không XL</v>
      </c>
      <c r="G35" s="31">
        <f t="shared" si="2"/>
        <v>0</v>
      </c>
      <c r="H35" s="32" t="str">
        <f t="shared" si="1"/>
        <v>Không XL</v>
      </c>
      <c r="I35" s="39" t="s">
        <v>99</v>
      </c>
    </row>
    <row r="36" spans="1:9" s="3" customFormat="1" ht="19.5" customHeight="1" x14ac:dyDescent="0.25">
      <c r="A36" s="13">
        <v>26</v>
      </c>
      <c r="B36" s="14" t="s">
        <v>291</v>
      </c>
      <c r="C36" s="33" t="s">
        <v>292</v>
      </c>
      <c r="D36" s="34" t="s">
        <v>290</v>
      </c>
      <c r="E36" s="31">
        <v>0</v>
      </c>
      <c r="F36" s="32" t="str">
        <f t="shared" si="0"/>
        <v>Không XL</v>
      </c>
      <c r="G36" s="31">
        <f t="shared" si="2"/>
        <v>0</v>
      </c>
      <c r="H36" s="32" t="str">
        <f t="shared" si="1"/>
        <v>Không XL</v>
      </c>
      <c r="I36" s="39"/>
    </row>
    <row r="37" spans="1:9" s="3" customFormat="1" ht="19.5" customHeight="1" x14ac:dyDescent="0.25">
      <c r="A37" s="13">
        <v>27</v>
      </c>
      <c r="B37" s="14" t="s">
        <v>293</v>
      </c>
      <c r="C37" s="33" t="s">
        <v>294</v>
      </c>
      <c r="D37" s="34" t="s">
        <v>295</v>
      </c>
      <c r="E37" s="31">
        <v>0</v>
      </c>
      <c r="F37" s="32" t="str">
        <f t="shared" si="0"/>
        <v>Không XL</v>
      </c>
      <c r="G37" s="31">
        <f t="shared" si="2"/>
        <v>0</v>
      </c>
      <c r="H37" s="32" t="str">
        <f t="shared" si="1"/>
        <v>Không XL</v>
      </c>
      <c r="I37" s="39"/>
    </row>
    <row r="38" spans="1:9" s="3" customFormat="1" ht="19.5" customHeight="1" x14ac:dyDescent="0.25">
      <c r="A38" s="13">
        <v>28</v>
      </c>
      <c r="B38" s="14" t="s">
        <v>296</v>
      </c>
      <c r="C38" s="33" t="s">
        <v>297</v>
      </c>
      <c r="D38" s="34" t="s">
        <v>298</v>
      </c>
      <c r="E38" s="31">
        <v>0</v>
      </c>
      <c r="F38" s="32" t="str">
        <f t="shared" si="0"/>
        <v>Không XL</v>
      </c>
      <c r="G38" s="31">
        <f t="shared" si="2"/>
        <v>0</v>
      </c>
      <c r="H38" s="32" t="str">
        <f t="shared" si="1"/>
        <v>Không XL</v>
      </c>
      <c r="I38" s="39"/>
    </row>
    <row r="39" spans="1:9" s="3" customFormat="1" ht="19.5" customHeight="1" x14ac:dyDescent="0.25">
      <c r="A39" s="13">
        <v>29</v>
      </c>
      <c r="B39" s="14" t="s">
        <v>299</v>
      </c>
      <c r="C39" s="33" t="s">
        <v>300</v>
      </c>
      <c r="D39" s="34" t="s">
        <v>223</v>
      </c>
      <c r="E39" s="31">
        <v>0</v>
      </c>
      <c r="F39" s="32" t="str">
        <f t="shared" si="0"/>
        <v>Không XL</v>
      </c>
      <c r="G39" s="31">
        <f t="shared" si="2"/>
        <v>0</v>
      </c>
      <c r="H39" s="32" t="str">
        <f t="shared" si="1"/>
        <v>Không XL</v>
      </c>
      <c r="I39" s="39"/>
    </row>
    <row r="40" spans="1:9" s="3" customFormat="1" ht="19.5" customHeight="1" x14ac:dyDescent="0.25">
      <c r="A40" s="13">
        <v>30</v>
      </c>
      <c r="B40" s="14" t="s">
        <v>301</v>
      </c>
      <c r="C40" s="33" t="s">
        <v>302</v>
      </c>
      <c r="D40" s="34" t="s">
        <v>303</v>
      </c>
      <c r="E40" s="31">
        <v>0</v>
      </c>
      <c r="F40" s="32" t="str">
        <f t="shared" si="0"/>
        <v>Không XL</v>
      </c>
      <c r="G40" s="31">
        <f t="shared" si="2"/>
        <v>0</v>
      </c>
      <c r="H40" s="32" t="str">
        <f t="shared" si="1"/>
        <v>Không XL</v>
      </c>
      <c r="I40" s="39"/>
    </row>
    <row r="41" spans="1:9" ht="15.75" x14ac:dyDescent="0.25">
      <c r="A41" s="15"/>
      <c r="B41" s="15"/>
      <c r="C41" s="58" t="s">
        <v>15</v>
      </c>
      <c r="D41" s="58"/>
      <c r="E41" s="58"/>
      <c r="F41" s="58"/>
      <c r="G41" s="58"/>
      <c r="H41" s="58"/>
      <c r="I41" s="58"/>
    </row>
    <row r="42" spans="1:9" ht="22.5" customHeight="1" x14ac:dyDescent="0.25">
      <c r="A42" s="16"/>
      <c r="B42" s="16"/>
      <c r="C42" s="62" t="s">
        <v>16</v>
      </c>
      <c r="D42" s="62"/>
      <c r="E42" s="59" t="s">
        <v>8</v>
      </c>
      <c r="F42" s="59"/>
      <c r="G42" s="59" t="s">
        <v>9</v>
      </c>
      <c r="H42" s="59"/>
      <c r="I42" s="61" t="s">
        <v>10</v>
      </c>
    </row>
    <row r="43" spans="1:9" s="3" customFormat="1" ht="20.25" customHeight="1" x14ac:dyDescent="0.25">
      <c r="A43" s="18"/>
      <c r="B43" s="18"/>
      <c r="C43" s="62"/>
      <c r="D43" s="62"/>
      <c r="E43" s="12" t="s">
        <v>17</v>
      </c>
      <c r="F43" s="36" t="s">
        <v>18</v>
      </c>
      <c r="G43" s="12" t="s">
        <v>17</v>
      </c>
      <c r="H43" s="36" t="s">
        <v>18</v>
      </c>
      <c r="I43" s="61"/>
    </row>
    <row r="44" spans="1:9" x14ac:dyDescent="0.25">
      <c r="A44" s="16"/>
      <c r="B44" s="16"/>
      <c r="C44" s="60" t="s">
        <v>19</v>
      </c>
      <c r="D44" s="60"/>
      <c r="E44" s="13">
        <f>COUNTIF(F11:F40,"Xuất sắc")</f>
        <v>0</v>
      </c>
      <c r="F44" s="19">
        <f>E44*100/$A$40</f>
        <v>0</v>
      </c>
      <c r="G44" s="13">
        <f>COUNTIF(H11:H40,"Xuất sắc")</f>
        <v>0</v>
      </c>
      <c r="H44" s="19">
        <f>G44*100/$A$40</f>
        <v>0</v>
      </c>
      <c r="I44" s="37"/>
    </row>
    <row r="45" spans="1:9" x14ac:dyDescent="0.25">
      <c r="A45" s="16"/>
      <c r="B45" s="16"/>
      <c r="C45" s="60" t="s">
        <v>20</v>
      </c>
      <c r="D45" s="60"/>
      <c r="E45" s="13">
        <f>COUNTIF(F11:F40,"Tốt")</f>
        <v>0</v>
      </c>
      <c r="F45" s="19">
        <f t="shared" ref="F45:F49" si="3">E45*100/$A$40</f>
        <v>0</v>
      </c>
      <c r="G45" s="13">
        <f>COUNTIF(H11:H40,"Tốt")</f>
        <v>0</v>
      </c>
      <c r="H45" s="19">
        <f t="shared" ref="H45:H49" si="4">G45*100/$A$40</f>
        <v>0</v>
      </c>
      <c r="I45" s="37"/>
    </row>
    <row r="46" spans="1:9" x14ac:dyDescent="0.25">
      <c r="A46" s="16"/>
      <c r="B46" s="16"/>
      <c r="C46" s="60" t="s">
        <v>21</v>
      </c>
      <c r="D46" s="60"/>
      <c r="E46" s="13">
        <f>COUNTIF(F11:F40,"Khá")</f>
        <v>0</v>
      </c>
      <c r="F46" s="19">
        <f t="shared" si="3"/>
        <v>0</v>
      </c>
      <c r="G46" s="13">
        <f>COUNTIF(H11:H40,"Khá")</f>
        <v>0</v>
      </c>
      <c r="H46" s="19">
        <f t="shared" si="4"/>
        <v>0</v>
      </c>
      <c r="I46" s="37"/>
    </row>
    <row r="47" spans="1:9" x14ac:dyDescent="0.25">
      <c r="A47" s="16"/>
      <c r="B47" s="16"/>
      <c r="C47" s="60" t="s">
        <v>22</v>
      </c>
      <c r="D47" s="60"/>
      <c r="E47" s="13">
        <f>COUNTIF(F11:F40,"TB")</f>
        <v>0</v>
      </c>
      <c r="F47" s="19">
        <f t="shared" si="3"/>
        <v>0</v>
      </c>
      <c r="G47" s="13">
        <f>COUNTIF(H11:H40,"TB")</f>
        <v>0</v>
      </c>
      <c r="H47" s="19">
        <f t="shared" si="4"/>
        <v>0</v>
      </c>
      <c r="I47" s="37"/>
    </row>
    <row r="48" spans="1:9" x14ac:dyDescent="0.25">
      <c r="A48" s="16"/>
      <c r="B48" s="16"/>
      <c r="C48" s="60" t="s">
        <v>23</v>
      </c>
      <c r="D48" s="60"/>
      <c r="E48" s="13">
        <f>COUNTIF(F11:F40,"Yếu")</f>
        <v>0</v>
      </c>
      <c r="F48" s="19">
        <f t="shared" si="3"/>
        <v>0</v>
      </c>
      <c r="G48" s="13">
        <f>COUNTIF(H11:H40,"Yếu")</f>
        <v>0</v>
      </c>
      <c r="H48" s="19">
        <f t="shared" si="4"/>
        <v>0</v>
      </c>
      <c r="I48" s="37"/>
    </row>
    <row r="49" spans="1:9" x14ac:dyDescent="0.25">
      <c r="A49" s="16"/>
      <c r="B49" s="16"/>
      <c r="C49" s="60" t="s">
        <v>24</v>
      </c>
      <c r="D49" s="60"/>
      <c r="E49" s="13">
        <f>COUNTIF(F11:F40,"Không XL")</f>
        <v>30</v>
      </c>
      <c r="F49" s="19">
        <f t="shared" si="3"/>
        <v>100</v>
      </c>
      <c r="G49" s="13">
        <f>COUNTIF(H11:H40,"Không XL")</f>
        <v>30</v>
      </c>
      <c r="H49" s="19">
        <f t="shared" si="4"/>
        <v>100</v>
      </c>
      <c r="I49" s="37"/>
    </row>
    <row r="50" spans="1:9" x14ac:dyDescent="0.25">
      <c r="C50" s="20"/>
      <c r="D50" s="21"/>
      <c r="F50" s="22"/>
    </row>
    <row r="51" spans="1:9" ht="15.75" x14ac:dyDescent="0.25">
      <c r="E51" s="63" t="s">
        <v>31</v>
      </c>
      <c r="F51" s="63"/>
      <c r="G51" s="63"/>
      <c r="H51" s="63"/>
      <c r="I51" s="63"/>
    </row>
    <row r="52" spans="1:9" ht="16.5" customHeight="1" x14ac:dyDescent="0.25">
      <c r="A52" s="23"/>
      <c r="B52" s="44" t="s">
        <v>29</v>
      </c>
      <c r="C52" s="44"/>
      <c r="D52" s="44" t="s">
        <v>25</v>
      </c>
      <c r="E52" s="44"/>
      <c r="F52" s="44"/>
      <c r="G52" s="64" t="s">
        <v>26</v>
      </c>
      <c r="H52" s="64"/>
      <c r="I52" s="64"/>
    </row>
    <row r="57" spans="1:9" s="38" customFormat="1" ht="16.5" customHeight="1" x14ac:dyDescent="0.25">
      <c r="B57" s="65"/>
      <c r="C57" s="65"/>
      <c r="D57" s="66" t="s">
        <v>30</v>
      </c>
      <c r="E57" s="66"/>
      <c r="F57" s="66"/>
      <c r="G57" s="64" t="s">
        <v>304</v>
      </c>
      <c r="H57" s="64"/>
      <c r="I57" s="64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51:I51"/>
    <mergeCell ref="C41:I41"/>
    <mergeCell ref="C42:D43"/>
    <mergeCell ref="E42:F42"/>
    <mergeCell ref="G42:H42"/>
    <mergeCell ref="I42:I43"/>
    <mergeCell ref="C44:D44"/>
    <mergeCell ref="C45:D45"/>
    <mergeCell ref="C46:D46"/>
    <mergeCell ref="C47:D47"/>
    <mergeCell ref="C48:D48"/>
    <mergeCell ref="C49:D49"/>
    <mergeCell ref="B52:C52"/>
    <mergeCell ref="D52:F52"/>
    <mergeCell ref="G52:I52"/>
    <mergeCell ref="B57:C57"/>
    <mergeCell ref="D57:F57"/>
    <mergeCell ref="G57:I57"/>
  </mergeCells>
  <pageMargins left="0.47244094488188981" right="0.31496062992125984" top="0.65" bottom="0.47244094488188981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E4EF2-B443-44F2-9219-E3C44E26399A}">
  <dimension ref="A1:Q49"/>
  <sheetViews>
    <sheetView topLeftCell="A29" workbookViewId="0">
      <selection activeCell="E47" sqref="E47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5.75" customHeight="1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360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2" customHeight="1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15.75" x14ac:dyDescent="0.25">
      <c r="A11" s="13">
        <v>1</v>
      </c>
      <c r="B11" s="14" t="s">
        <v>305</v>
      </c>
      <c r="C11" s="33" t="s">
        <v>306</v>
      </c>
      <c r="D11" s="34" t="s">
        <v>307</v>
      </c>
      <c r="E11" s="31">
        <v>0</v>
      </c>
      <c r="F11" s="32" t="str">
        <f t="shared" ref="F11:F32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32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9"/>
    </row>
    <row r="12" spans="1:17" s="3" customFormat="1" ht="15.75" x14ac:dyDescent="0.25">
      <c r="A12" s="13">
        <v>2</v>
      </c>
      <c r="B12" s="14" t="s">
        <v>308</v>
      </c>
      <c r="C12" s="33" t="s">
        <v>309</v>
      </c>
      <c r="D12" s="34" t="s">
        <v>40</v>
      </c>
      <c r="E12" s="31">
        <v>0</v>
      </c>
      <c r="F12" s="32" t="str">
        <f t="shared" si="0"/>
        <v>Không XL</v>
      </c>
      <c r="G12" s="31">
        <f t="shared" ref="G12:G32" si="2">E12</f>
        <v>0</v>
      </c>
      <c r="H12" s="32" t="str">
        <f t="shared" si="1"/>
        <v>Không XL</v>
      </c>
      <c r="I12" s="39"/>
    </row>
    <row r="13" spans="1:17" s="3" customFormat="1" ht="15.75" x14ac:dyDescent="0.25">
      <c r="A13" s="13">
        <v>3</v>
      </c>
      <c r="B13" s="14" t="s">
        <v>310</v>
      </c>
      <c r="C13" s="33" t="s">
        <v>311</v>
      </c>
      <c r="D13" s="34" t="s">
        <v>312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39"/>
    </row>
    <row r="14" spans="1:17" s="3" customFormat="1" ht="15.75" x14ac:dyDescent="0.25">
      <c r="A14" s="13">
        <v>4</v>
      </c>
      <c r="B14" s="14" t="s">
        <v>313</v>
      </c>
      <c r="C14" s="33" t="s">
        <v>314</v>
      </c>
      <c r="D14" s="34" t="s">
        <v>315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39"/>
    </row>
    <row r="15" spans="1:17" s="3" customFormat="1" ht="15.75" x14ac:dyDescent="0.25">
      <c r="A15" s="13">
        <v>5</v>
      </c>
      <c r="B15" s="14" t="s">
        <v>316</v>
      </c>
      <c r="C15" s="33" t="s">
        <v>317</v>
      </c>
      <c r="D15" s="34" t="s">
        <v>318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39"/>
    </row>
    <row r="16" spans="1:17" s="3" customFormat="1" ht="15.75" x14ac:dyDescent="0.25">
      <c r="A16" s="13">
        <v>6</v>
      </c>
      <c r="B16" s="14" t="s">
        <v>319</v>
      </c>
      <c r="C16" s="33" t="s">
        <v>320</v>
      </c>
      <c r="D16" s="34" t="s">
        <v>54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39" t="s">
        <v>101</v>
      </c>
    </row>
    <row r="17" spans="1:9" s="3" customFormat="1" ht="15.75" x14ac:dyDescent="0.25">
      <c r="A17" s="13">
        <v>7</v>
      </c>
      <c r="B17" s="14" t="s">
        <v>321</v>
      </c>
      <c r="C17" s="33" t="s">
        <v>322</v>
      </c>
      <c r="D17" s="34" t="s">
        <v>323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39"/>
    </row>
    <row r="18" spans="1:9" s="3" customFormat="1" ht="15.75" x14ac:dyDescent="0.25">
      <c r="A18" s="13">
        <v>8</v>
      </c>
      <c r="B18" s="14" t="s">
        <v>324</v>
      </c>
      <c r="C18" s="33" t="s">
        <v>325</v>
      </c>
      <c r="D18" s="34" t="s">
        <v>326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39"/>
    </row>
    <row r="19" spans="1:9" s="3" customFormat="1" ht="15.75" x14ac:dyDescent="0.25">
      <c r="A19" s="13">
        <v>9</v>
      </c>
      <c r="B19" s="14" t="s">
        <v>327</v>
      </c>
      <c r="C19" s="33" t="s">
        <v>328</v>
      </c>
      <c r="D19" s="34" t="s">
        <v>329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39"/>
    </row>
    <row r="20" spans="1:9" s="3" customFormat="1" ht="15.75" x14ac:dyDescent="0.25">
      <c r="A20" s="13">
        <v>10</v>
      </c>
      <c r="B20" s="14" t="s">
        <v>330</v>
      </c>
      <c r="C20" s="33" t="s">
        <v>331</v>
      </c>
      <c r="D20" s="34" t="s">
        <v>332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39"/>
    </row>
    <row r="21" spans="1:9" s="3" customFormat="1" ht="15.75" x14ac:dyDescent="0.25">
      <c r="A21" s="13">
        <v>11</v>
      </c>
      <c r="B21" s="14" t="s">
        <v>333</v>
      </c>
      <c r="C21" s="33" t="s">
        <v>334</v>
      </c>
      <c r="D21" s="34" t="s">
        <v>262</v>
      </c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39"/>
    </row>
    <row r="22" spans="1:9" s="3" customFormat="1" ht="15.75" x14ac:dyDescent="0.25">
      <c r="A22" s="13">
        <v>12</v>
      </c>
      <c r="B22" s="14" t="s">
        <v>335</v>
      </c>
      <c r="C22" s="33" t="s">
        <v>336</v>
      </c>
      <c r="D22" s="34" t="s">
        <v>131</v>
      </c>
      <c r="E22" s="31">
        <v>0</v>
      </c>
      <c r="F22" s="32" t="str">
        <f t="shared" si="0"/>
        <v>Không XL</v>
      </c>
      <c r="G22" s="31">
        <f t="shared" si="2"/>
        <v>0</v>
      </c>
      <c r="H22" s="32" t="str">
        <f t="shared" si="1"/>
        <v>Không XL</v>
      </c>
      <c r="I22" s="39"/>
    </row>
    <row r="23" spans="1:9" s="3" customFormat="1" ht="15.75" x14ac:dyDescent="0.25">
      <c r="A23" s="13">
        <v>13</v>
      </c>
      <c r="B23" s="14" t="s">
        <v>337</v>
      </c>
      <c r="C23" s="33" t="s">
        <v>338</v>
      </c>
      <c r="D23" s="34" t="s">
        <v>137</v>
      </c>
      <c r="E23" s="31">
        <v>0</v>
      </c>
      <c r="F23" s="32" t="str">
        <f t="shared" si="0"/>
        <v>Không XL</v>
      </c>
      <c r="G23" s="31">
        <f t="shared" si="2"/>
        <v>0</v>
      </c>
      <c r="H23" s="32" t="str">
        <f t="shared" si="1"/>
        <v>Không XL</v>
      </c>
      <c r="I23" s="39"/>
    </row>
    <row r="24" spans="1:9" s="3" customFormat="1" ht="15.75" x14ac:dyDescent="0.25">
      <c r="A24" s="13">
        <v>14</v>
      </c>
      <c r="B24" s="14" t="s">
        <v>339</v>
      </c>
      <c r="C24" s="33" t="s">
        <v>340</v>
      </c>
      <c r="D24" s="34" t="s">
        <v>272</v>
      </c>
      <c r="E24" s="31">
        <v>0</v>
      </c>
      <c r="F24" s="32" t="str">
        <f t="shared" si="0"/>
        <v>Không XL</v>
      </c>
      <c r="G24" s="31">
        <f t="shared" si="2"/>
        <v>0</v>
      </c>
      <c r="H24" s="32" t="str">
        <f t="shared" si="1"/>
        <v>Không XL</v>
      </c>
      <c r="I24" s="39"/>
    </row>
    <row r="25" spans="1:9" s="3" customFormat="1" ht="15.75" x14ac:dyDescent="0.25">
      <c r="A25" s="13">
        <v>15</v>
      </c>
      <c r="B25" s="14" t="s">
        <v>341</v>
      </c>
      <c r="C25" s="33" t="s">
        <v>338</v>
      </c>
      <c r="D25" s="34" t="s">
        <v>342</v>
      </c>
      <c r="E25" s="31">
        <v>0</v>
      </c>
      <c r="F25" s="32" t="str">
        <f t="shared" si="0"/>
        <v>Không XL</v>
      </c>
      <c r="G25" s="31">
        <f t="shared" si="2"/>
        <v>0</v>
      </c>
      <c r="H25" s="32" t="str">
        <f t="shared" si="1"/>
        <v>Không XL</v>
      </c>
      <c r="I25" s="39"/>
    </row>
    <row r="26" spans="1:9" s="3" customFormat="1" ht="15.75" x14ac:dyDescent="0.25">
      <c r="A26" s="13">
        <v>16</v>
      </c>
      <c r="B26" s="14" t="s">
        <v>343</v>
      </c>
      <c r="C26" s="33" t="s">
        <v>344</v>
      </c>
      <c r="D26" s="34" t="s">
        <v>164</v>
      </c>
      <c r="E26" s="31">
        <v>0</v>
      </c>
      <c r="F26" s="32" t="str">
        <f t="shared" si="0"/>
        <v>Không XL</v>
      </c>
      <c r="G26" s="31">
        <f t="shared" si="2"/>
        <v>0</v>
      </c>
      <c r="H26" s="32" t="str">
        <f t="shared" si="1"/>
        <v>Không XL</v>
      </c>
      <c r="I26" s="39" t="s">
        <v>100</v>
      </c>
    </row>
    <row r="27" spans="1:9" s="3" customFormat="1" ht="15.75" x14ac:dyDescent="0.25">
      <c r="A27" s="13">
        <v>17</v>
      </c>
      <c r="B27" s="14" t="s">
        <v>345</v>
      </c>
      <c r="C27" s="33" t="s">
        <v>346</v>
      </c>
      <c r="D27" s="34" t="s">
        <v>347</v>
      </c>
      <c r="E27" s="31">
        <v>0</v>
      </c>
      <c r="F27" s="32" t="str">
        <f t="shared" si="0"/>
        <v>Không XL</v>
      </c>
      <c r="G27" s="31">
        <f t="shared" si="2"/>
        <v>0</v>
      </c>
      <c r="H27" s="32" t="str">
        <f t="shared" si="1"/>
        <v>Không XL</v>
      </c>
      <c r="I27" s="39"/>
    </row>
    <row r="28" spans="1:9" s="3" customFormat="1" ht="15.75" x14ac:dyDescent="0.25">
      <c r="A28" s="13">
        <v>18</v>
      </c>
      <c r="B28" s="14" t="s">
        <v>348</v>
      </c>
      <c r="C28" s="33" t="s">
        <v>349</v>
      </c>
      <c r="D28" s="34" t="s">
        <v>295</v>
      </c>
      <c r="E28" s="31">
        <v>0</v>
      </c>
      <c r="F28" s="32" t="str">
        <f t="shared" si="0"/>
        <v>Không XL</v>
      </c>
      <c r="G28" s="31">
        <f t="shared" si="2"/>
        <v>0</v>
      </c>
      <c r="H28" s="32" t="str">
        <f t="shared" si="1"/>
        <v>Không XL</v>
      </c>
      <c r="I28" s="39"/>
    </row>
    <row r="29" spans="1:9" s="3" customFormat="1" ht="15.75" x14ac:dyDescent="0.25">
      <c r="A29" s="13">
        <v>19</v>
      </c>
      <c r="B29" s="14" t="s">
        <v>350</v>
      </c>
      <c r="C29" s="33" t="s">
        <v>351</v>
      </c>
      <c r="D29" s="34" t="s">
        <v>352</v>
      </c>
      <c r="E29" s="31">
        <v>0</v>
      </c>
      <c r="F29" s="32" t="str">
        <f t="shared" si="0"/>
        <v>Không XL</v>
      </c>
      <c r="G29" s="31">
        <f t="shared" si="2"/>
        <v>0</v>
      </c>
      <c r="H29" s="32" t="str">
        <f t="shared" si="1"/>
        <v>Không XL</v>
      </c>
      <c r="I29" s="39"/>
    </row>
    <row r="30" spans="1:9" s="3" customFormat="1" ht="15.75" x14ac:dyDescent="0.25">
      <c r="A30" s="13">
        <v>20</v>
      </c>
      <c r="B30" s="14" t="s">
        <v>353</v>
      </c>
      <c r="C30" s="33" t="s">
        <v>354</v>
      </c>
      <c r="D30" s="34" t="s">
        <v>83</v>
      </c>
      <c r="E30" s="31">
        <v>0</v>
      </c>
      <c r="F30" s="32" t="str">
        <f t="shared" si="0"/>
        <v>Không XL</v>
      </c>
      <c r="G30" s="31">
        <f t="shared" si="2"/>
        <v>0</v>
      </c>
      <c r="H30" s="32" t="str">
        <f t="shared" si="1"/>
        <v>Không XL</v>
      </c>
      <c r="I30" s="39" t="s">
        <v>99</v>
      </c>
    </row>
    <row r="31" spans="1:9" s="3" customFormat="1" ht="15.75" x14ac:dyDescent="0.25">
      <c r="A31" s="13">
        <v>21</v>
      </c>
      <c r="B31" s="14" t="s">
        <v>355</v>
      </c>
      <c r="C31" s="33" t="s">
        <v>356</v>
      </c>
      <c r="D31" s="34" t="s">
        <v>88</v>
      </c>
      <c r="E31" s="31">
        <v>0</v>
      </c>
      <c r="F31" s="32" t="str">
        <f t="shared" si="0"/>
        <v>Không XL</v>
      </c>
      <c r="G31" s="31">
        <f t="shared" si="2"/>
        <v>0</v>
      </c>
      <c r="H31" s="32" t="str">
        <f t="shared" si="1"/>
        <v>Không XL</v>
      </c>
      <c r="I31" s="39"/>
    </row>
    <row r="32" spans="1:9" s="3" customFormat="1" ht="15.75" x14ac:dyDescent="0.25">
      <c r="A32" s="13">
        <v>22</v>
      </c>
      <c r="B32" s="14" t="s">
        <v>357</v>
      </c>
      <c r="C32" s="33" t="s">
        <v>358</v>
      </c>
      <c r="D32" s="34" t="s">
        <v>359</v>
      </c>
      <c r="E32" s="31">
        <v>0</v>
      </c>
      <c r="F32" s="32" t="str">
        <f t="shared" si="0"/>
        <v>Không XL</v>
      </c>
      <c r="G32" s="31">
        <f t="shared" si="2"/>
        <v>0</v>
      </c>
      <c r="H32" s="32" t="str">
        <f t="shared" si="1"/>
        <v>Không XL</v>
      </c>
      <c r="I32" s="39"/>
    </row>
    <row r="33" spans="1:9" ht="15.75" x14ac:dyDescent="0.25">
      <c r="A33" s="15"/>
      <c r="B33" s="15"/>
      <c r="C33" s="58" t="s">
        <v>15</v>
      </c>
      <c r="D33" s="58"/>
      <c r="E33" s="58"/>
      <c r="F33" s="58"/>
      <c r="G33" s="58"/>
      <c r="H33" s="58"/>
      <c r="I33" s="58"/>
    </row>
    <row r="34" spans="1:9" ht="22.5" customHeight="1" x14ac:dyDescent="0.25">
      <c r="A34" s="16"/>
      <c r="B34" s="16"/>
      <c r="C34" s="62" t="s">
        <v>16</v>
      </c>
      <c r="D34" s="62"/>
      <c r="E34" s="59" t="s">
        <v>8</v>
      </c>
      <c r="F34" s="59"/>
      <c r="G34" s="59" t="s">
        <v>9</v>
      </c>
      <c r="H34" s="59"/>
      <c r="I34" s="61" t="s">
        <v>10</v>
      </c>
    </row>
    <row r="35" spans="1:9" s="3" customFormat="1" ht="20.25" customHeight="1" x14ac:dyDescent="0.25">
      <c r="A35" s="18"/>
      <c r="B35" s="18"/>
      <c r="C35" s="62"/>
      <c r="D35" s="62"/>
      <c r="E35" s="12" t="s">
        <v>17</v>
      </c>
      <c r="F35" s="36" t="s">
        <v>18</v>
      </c>
      <c r="G35" s="12" t="s">
        <v>17</v>
      </c>
      <c r="H35" s="36" t="s">
        <v>18</v>
      </c>
      <c r="I35" s="61"/>
    </row>
    <row r="36" spans="1:9" x14ac:dyDescent="0.25">
      <c r="A36" s="16"/>
      <c r="B36" s="16"/>
      <c r="C36" s="60" t="s">
        <v>19</v>
      </c>
      <c r="D36" s="60"/>
      <c r="E36" s="13">
        <f>COUNTIF(F11:F32,"Xuất sắc")</f>
        <v>0</v>
      </c>
      <c r="F36" s="19">
        <f>E36*100/$A$32</f>
        <v>0</v>
      </c>
      <c r="G36" s="13">
        <f>COUNTIF(H11:H32,"Xuất sắc")</f>
        <v>0</v>
      </c>
      <c r="H36" s="19">
        <f>G36*100/$A$32</f>
        <v>0</v>
      </c>
      <c r="I36" s="37"/>
    </row>
    <row r="37" spans="1:9" x14ac:dyDescent="0.25">
      <c r="A37" s="16"/>
      <c r="B37" s="16"/>
      <c r="C37" s="60" t="s">
        <v>20</v>
      </c>
      <c r="D37" s="60"/>
      <c r="E37" s="13">
        <f>COUNTIF(F11:F32,"Tốt")</f>
        <v>0</v>
      </c>
      <c r="F37" s="19">
        <f t="shared" ref="F37:F41" si="3">E37*100/$A$32</f>
        <v>0</v>
      </c>
      <c r="G37" s="13">
        <f>COUNTIF(H11:H32,"Tốt")</f>
        <v>0</v>
      </c>
      <c r="H37" s="19">
        <f t="shared" ref="H37:H41" si="4">G37*100/$A$32</f>
        <v>0</v>
      </c>
      <c r="I37" s="37"/>
    </row>
    <row r="38" spans="1:9" x14ac:dyDescent="0.25">
      <c r="A38" s="16"/>
      <c r="B38" s="16"/>
      <c r="C38" s="60" t="s">
        <v>21</v>
      </c>
      <c r="D38" s="60"/>
      <c r="E38" s="13">
        <f>COUNTIF(F11:F32,"Khá")</f>
        <v>0</v>
      </c>
      <c r="F38" s="19">
        <f t="shared" si="3"/>
        <v>0</v>
      </c>
      <c r="G38" s="13">
        <f>COUNTIF(H11:H32,"Khá")</f>
        <v>0</v>
      </c>
      <c r="H38" s="19">
        <f t="shared" si="4"/>
        <v>0</v>
      </c>
      <c r="I38" s="37"/>
    </row>
    <row r="39" spans="1:9" x14ac:dyDescent="0.25">
      <c r="A39" s="16"/>
      <c r="B39" s="16"/>
      <c r="C39" s="60" t="s">
        <v>22</v>
      </c>
      <c r="D39" s="60"/>
      <c r="E39" s="13">
        <f>COUNTIF(F11:F32,"TB")</f>
        <v>0</v>
      </c>
      <c r="F39" s="19">
        <f t="shared" si="3"/>
        <v>0</v>
      </c>
      <c r="G39" s="13">
        <f>COUNTIF(H11:H32,"TB")</f>
        <v>0</v>
      </c>
      <c r="H39" s="19">
        <f t="shared" si="4"/>
        <v>0</v>
      </c>
      <c r="I39" s="37"/>
    </row>
    <row r="40" spans="1:9" x14ac:dyDescent="0.25">
      <c r="A40" s="16"/>
      <c r="B40" s="16"/>
      <c r="C40" s="60" t="s">
        <v>23</v>
      </c>
      <c r="D40" s="60"/>
      <c r="E40" s="13">
        <f>COUNTIF(F11:F32,"Yếu")</f>
        <v>0</v>
      </c>
      <c r="F40" s="19">
        <f t="shared" si="3"/>
        <v>0</v>
      </c>
      <c r="G40" s="13">
        <f>COUNTIF(H11:H32,"Yếu")</f>
        <v>0</v>
      </c>
      <c r="H40" s="19">
        <f t="shared" si="4"/>
        <v>0</v>
      </c>
      <c r="I40" s="37"/>
    </row>
    <row r="41" spans="1:9" x14ac:dyDescent="0.25">
      <c r="A41" s="16"/>
      <c r="B41" s="16"/>
      <c r="C41" s="60" t="s">
        <v>24</v>
      </c>
      <c r="D41" s="60"/>
      <c r="E41" s="13">
        <f>COUNTIF(F11:F32,"Không XL")</f>
        <v>22</v>
      </c>
      <c r="F41" s="19">
        <f t="shared" si="3"/>
        <v>100</v>
      </c>
      <c r="G41" s="13">
        <f>COUNTIF(H11:H32,"Không XL")</f>
        <v>22</v>
      </c>
      <c r="H41" s="19">
        <f t="shared" si="4"/>
        <v>100</v>
      </c>
      <c r="I41" s="37"/>
    </row>
    <row r="42" spans="1:9" ht="10.5" customHeight="1" x14ac:dyDescent="0.25">
      <c r="C42" s="20"/>
      <c r="D42" s="21"/>
      <c r="F42" s="22"/>
    </row>
    <row r="43" spans="1:9" ht="16.5" customHeight="1" x14ac:dyDescent="0.25">
      <c r="E43" s="63" t="s">
        <v>31</v>
      </c>
      <c r="F43" s="63"/>
      <c r="G43" s="63"/>
      <c r="H43" s="63"/>
      <c r="I43" s="63"/>
    </row>
    <row r="44" spans="1:9" ht="16.5" customHeight="1" x14ac:dyDescent="0.25">
      <c r="A44" s="23"/>
      <c r="B44" s="44" t="s">
        <v>29</v>
      </c>
      <c r="C44" s="44"/>
      <c r="D44" s="44" t="s">
        <v>25</v>
      </c>
      <c r="E44" s="44"/>
      <c r="F44" s="44"/>
      <c r="G44" s="64" t="s">
        <v>26</v>
      </c>
      <c r="H44" s="64"/>
      <c r="I44" s="64"/>
    </row>
    <row r="49" spans="2:9" s="38" customFormat="1" ht="16.5" customHeight="1" x14ac:dyDescent="0.25">
      <c r="B49" s="65"/>
      <c r="C49" s="65"/>
      <c r="D49" s="66" t="s">
        <v>30</v>
      </c>
      <c r="E49" s="66"/>
      <c r="F49" s="66"/>
      <c r="G49" s="64" t="s">
        <v>304</v>
      </c>
      <c r="H49" s="64"/>
      <c r="I49" s="64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43:I43"/>
    <mergeCell ref="C33:I33"/>
    <mergeCell ref="C34:D35"/>
    <mergeCell ref="E34:F34"/>
    <mergeCell ref="G34:H34"/>
    <mergeCell ref="I34:I35"/>
    <mergeCell ref="C36:D36"/>
    <mergeCell ref="C37:D37"/>
    <mergeCell ref="C38:D38"/>
    <mergeCell ref="C39:D39"/>
    <mergeCell ref="C40:D40"/>
    <mergeCell ref="C41:D41"/>
    <mergeCell ref="B44:C44"/>
    <mergeCell ref="D44:F44"/>
    <mergeCell ref="G44:I44"/>
    <mergeCell ref="B49:C49"/>
    <mergeCell ref="D49:F49"/>
    <mergeCell ref="G49:I49"/>
  </mergeCells>
  <pageMargins left="0.49" right="0.31496062992126" top="0.47" bottom="0.23" header="0.31496062992126" footer="0.17"/>
  <pageSetup paperSize="9" orientation="portrait" r:id="rId1"/>
  <headerFooter differentFirst="1">
    <oddHeader>&amp;C&amp;P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280CD-5EB4-47BC-A807-68C5131F0A07}">
  <dimension ref="A1:Q34"/>
  <sheetViews>
    <sheetView topLeftCell="A16" workbookViewId="0">
      <selection activeCell="G34" sqref="G34:I34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361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15.75" x14ac:dyDescent="0.25">
      <c r="A11" s="13">
        <v>1</v>
      </c>
      <c r="B11" s="14" t="s">
        <v>362</v>
      </c>
      <c r="C11" s="33" t="s">
        <v>363</v>
      </c>
      <c r="D11" s="34" t="s">
        <v>364</v>
      </c>
      <c r="E11" s="31">
        <v>0</v>
      </c>
      <c r="F11" s="32" t="str">
        <f t="shared" ref="F11:F17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17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9"/>
    </row>
    <row r="12" spans="1:17" s="3" customFormat="1" ht="15.75" x14ac:dyDescent="0.25">
      <c r="A12" s="13">
        <v>2</v>
      </c>
      <c r="B12" s="14" t="s">
        <v>365</v>
      </c>
      <c r="C12" s="33" t="s">
        <v>366</v>
      </c>
      <c r="D12" s="34" t="s">
        <v>367</v>
      </c>
      <c r="E12" s="31">
        <v>0</v>
      </c>
      <c r="F12" s="32" t="str">
        <f t="shared" si="0"/>
        <v>Không XL</v>
      </c>
      <c r="G12" s="31">
        <f t="shared" ref="G12:G17" si="2">E12</f>
        <v>0</v>
      </c>
      <c r="H12" s="32" t="str">
        <f t="shared" si="1"/>
        <v>Không XL</v>
      </c>
      <c r="I12" s="39"/>
    </row>
    <row r="13" spans="1:17" s="3" customFormat="1" ht="15.75" x14ac:dyDescent="0.25">
      <c r="A13" s="13">
        <v>3</v>
      </c>
      <c r="B13" s="14" t="s">
        <v>368</v>
      </c>
      <c r="C13" s="33" t="s">
        <v>369</v>
      </c>
      <c r="D13" s="34" t="s">
        <v>208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39"/>
    </row>
    <row r="14" spans="1:17" s="3" customFormat="1" ht="15.75" x14ac:dyDescent="0.25">
      <c r="A14" s="13">
        <v>4</v>
      </c>
      <c r="B14" s="14" t="s">
        <v>370</v>
      </c>
      <c r="C14" s="33" t="s">
        <v>371</v>
      </c>
      <c r="D14" s="34" t="s">
        <v>372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39"/>
    </row>
    <row r="15" spans="1:17" s="3" customFormat="1" ht="15.75" x14ac:dyDescent="0.25">
      <c r="A15" s="13">
        <v>5</v>
      </c>
      <c r="B15" s="14" t="s">
        <v>373</v>
      </c>
      <c r="C15" s="33" t="s">
        <v>374</v>
      </c>
      <c r="D15" s="34" t="s">
        <v>375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39" t="s">
        <v>99</v>
      </c>
    </row>
    <row r="16" spans="1:17" s="3" customFormat="1" ht="15.75" x14ac:dyDescent="0.25">
      <c r="A16" s="13">
        <v>6</v>
      </c>
      <c r="B16" s="14" t="s">
        <v>376</v>
      </c>
      <c r="C16" s="33" t="s">
        <v>377</v>
      </c>
      <c r="D16" s="34" t="s">
        <v>378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39" t="s">
        <v>225</v>
      </c>
    </row>
    <row r="17" spans="1:9" s="3" customFormat="1" ht="15.75" x14ac:dyDescent="0.25">
      <c r="A17" s="13">
        <v>7</v>
      </c>
      <c r="B17" s="14" t="s">
        <v>379</v>
      </c>
      <c r="C17" s="33" t="s">
        <v>380</v>
      </c>
      <c r="D17" s="34" t="s">
        <v>199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39"/>
    </row>
    <row r="18" spans="1:9" ht="15.75" x14ac:dyDescent="0.25">
      <c r="A18" s="15"/>
      <c r="B18" s="15"/>
      <c r="C18" s="58" t="s">
        <v>15</v>
      </c>
      <c r="D18" s="58"/>
      <c r="E18" s="58"/>
      <c r="F18" s="58"/>
      <c r="G18" s="58"/>
      <c r="H18" s="58"/>
      <c r="I18" s="58"/>
    </row>
    <row r="19" spans="1:9" ht="22.5" customHeight="1" x14ac:dyDescent="0.25">
      <c r="A19" s="16"/>
      <c r="B19" s="16"/>
      <c r="C19" s="62" t="s">
        <v>16</v>
      </c>
      <c r="D19" s="62"/>
      <c r="E19" s="59" t="s">
        <v>8</v>
      </c>
      <c r="F19" s="59"/>
      <c r="G19" s="59" t="s">
        <v>9</v>
      </c>
      <c r="H19" s="59"/>
      <c r="I19" s="61" t="s">
        <v>10</v>
      </c>
    </row>
    <row r="20" spans="1:9" s="3" customFormat="1" ht="20.25" customHeight="1" x14ac:dyDescent="0.25">
      <c r="A20" s="18"/>
      <c r="B20" s="18"/>
      <c r="C20" s="62"/>
      <c r="D20" s="62"/>
      <c r="E20" s="12" t="s">
        <v>17</v>
      </c>
      <c r="F20" s="36" t="s">
        <v>18</v>
      </c>
      <c r="G20" s="12" t="s">
        <v>17</v>
      </c>
      <c r="H20" s="36" t="s">
        <v>18</v>
      </c>
      <c r="I20" s="61"/>
    </row>
    <row r="21" spans="1:9" x14ac:dyDescent="0.25">
      <c r="A21" s="16"/>
      <c r="B21" s="16"/>
      <c r="C21" s="60" t="s">
        <v>19</v>
      </c>
      <c r="D21" s="60"/>
      <c r="E21" s="13">
        <f>COUNTIF(F11:F17,"Xuất sắc")</f>
        <v>0</v>
      </c>
      <c r="F21" s="19">
        <f>E21*100/$A$17</f>
        <v>0</v>
      </c>
      <c r="G21" s="13">
        <f>COUNTIF(H11:H17,"Xuất sắc")</f>
        <v>0</v>
      </c>
      <c r="H21" s="19">
        <f>G21*100/$A$17</f>
        <v>0</v>
      </c>
      <c r="I21" s="37"/>
    </row>
    <row r="22" spans="1:9" x14ac:dyDescent="0.25">
      <c r="A22" s="16"/>
      <c r="B22" s="16"/>
      <c r="C22" s="60" t="s">
        <v>20</v>
      </c>
      <c r="D22" s="60"/>
      <c r="E22" s="13">
        <f>COUNTIF(F11:F17,"Tốt")</f>
        <v>0</v>
      </c>
      <c r="F22" s="19">
        <f t="shared" ref="F22:F26" si="3">E22*100/$A$17</f>
        <v>0</v>
      </c>
      <c r="G22" s="13">
        <f>COUNTIF(H11:H17,"Tốt")</f>
        <v>0</v>
      </c>
      <c r="H22" s="19">
        <f t="shared" ref="H22:H26" si="4">G22*100/$A$17</f>
        <v>0</v>
      </c>
      <c r="I22" s="37"/>
    </row>
    <row r="23" spans="1:9" x14ac:dyDescent="0.25">
      <c r="A23" s="16"/>
      <c r="B23" s="16"/>
      <c r="C23" s="60" t="s">
        <v>21</v>
      </c>
      <c r="D23" s="60"/>
      <c r="E23" s="13">
        <f>COUNTIF(F11:F17,"Khá")</f>
        <v>0</v>
      </c>
      <c r="F23" s="19">
        <f t="shared" si="3"/>
        <v>0</v>
      </c>
      <c r="G23" s="13">
        <f>COUNTIF(H11:H17,"Khá")</f>
        <v>0</v>
      </c>
      <c r="H23" s="19">
        <f t="shared" si="4"/>
        <v>0</v>
      </c>
      <c r="I23" s="37"/>
    </row>
    <row r="24" spans="1:9" x14ac:dyDescent="0.25">
      <c r="A24" s="16"/>
      <c r="B24" s="16"/>
      <c r="C24" s="60" t="s">
        <v>22</v>
      </c>
      <c r="D24" s="60"/>
      <c r="E24" s="13">
        <f>COUNTIF(F11:F17,"TB")</f>
        <v>0</v>
      </c>
      <c r="F24" s="19">
        <f t="shared" si="3"/>
        <v>0</v>
      </c>
      <c r="G24" s="13">
        <f>COUNTIF(H11:H17,"TB")</f>
        <v>0</v>
      </c>
      <c r="H24" s="19">
        <f t="shared" si="4"/>
        <v>0</v>
      </c>
      <c r="I24" s="37"/>
    </row>
    <row r="25" spans="1:9" x14ac:dyDescent="0.25">
      <c r="A25" s="16"/>
      <c r="B25" s="16"/>
      <c r="C25" s="60" t="s">
        <v>23</v>
      </c>
      <c r="D25" s="60"/>
      <c r="E25" s="13">
        <f>COUNTIF(F11:F17,"Yếu")</f>
        <v>0</v>
      </c>
      <c r="F25" s="19">
        <f t="shared" si="3"/>
        <v>0</v>
      </c>
      <c r="G25" s="13">
        <f>COUNTIF(H11:H17,"Yếu")</f>
        <v>0</v>
      </c>
      <c r="H25" s="19">
        <f t="shared" si="4"/>
        <v>0</v>
      </c>
      <c r="I25" s="37"/>
    </row>
    <row r="26" spans="1:9" x14ac:dyDescent="0.25">
      <c r="A26" s="16"/>
      <c r="B26" s="16"/>
      <c r="C26" s="60" t="s">
        <v>24</v>
      </c>
      <c r="D26" s="60"/>
      <c r="E26" s="13">
        <f>COUNTIF(F11:F17,"Không XL")</f>
        <v>7</v>
      </c>
      <c r="F26" s="19">
        <f t="shared" si="3"/>
        <v>100</v>
      </c>
      <c r="G26" s="13">
        <f>COUNTIF(H11:H17,"Không XL")</f>
        <v>7</v>
      </c>
      <c r="H26" s="19">
        <f t="shared" si="4"/>
        <v>100</v>
      </c>
      <c r="I26" s="37"/>
    </row>
    <row r="27" spans="1:9" x14ac:dyDescent="0.25">
      <c r="C27" s="20"/>
      <c r="D27" s="21"/>
      <c r="F27" s="22"/>
    </row>
    <row r="28" spans="1:9" ht="15.75" x14ac:dyDescent="0.25">
      <c r="E28" s="63" t="s">
        <v>31</v>
      </c>
      <c r="F28" s="63"/>
      <c r="G28" s="63"/>
      <c r="H28" s="63"/>
      <c r="I28" s="63"/>
    </row>
    <row r="29" spans="1:9" ht="16.5" customHeight="1" x14ac:dyDescent="0.25">
      <c r="A29" s="23"/>
      <c r="B29" s="44" t="s">
        <v>29</v>
      </c>
      <c r="C29" s="44"/>
      <c r="D29" s="44" t="s">
        <v>25</v>
      </c>
      <c r="E29" s="44"/>
      <c r="F29" s="44"/>
      <c r="G29" s="64" t="s">
        <v>26</v>
      </c>
      <c r="H29" s="64"/>
      <c r="I29" s="64"/>
    </row>
    <row r="34" spans="2:9" s="38" customFormat="1" ht="16.5" customHeight="1" x14ac:dyDescent="0.25">
      <c r="B34" s="65"/>
      <c r="C34" s="65"/>
      <c r="D34" s="66" t="s">
        <v>30</v>
      </c>
      <c r="E34" s="66"/>
      <c r="F34" s="66"/>
      <c r="G34" s="64" t="s">
        <v>381</v>
      </c>
      <c r="H34" s="64"/>
      <c r="I34" s="64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28:I28"/>
    <mergeCell ref="C18:I18"/>
    <mergeCell ref="C19:D20"/>
    <mergeCell ref="E19:F19"/>
    <mergeCell ref="G19:H19"/>
    <mergeCell ref="I19:I20"/>
    <mergeCell ref="C21:D21"/>
    <mergeCell ref="C22:D22"/>
    <mergeCell ref="C23:D23"/>
    <mergeCell ref="C24:D24"/>
    <mergeCell ref="C25:D25"/>
    <mergeCell ref="C26:D26"/>
    <mergeCell ref="B29:C29"/>
    <mergeCell ref="D29:F29"/>
    <mergeCell ref="G29:I29"/>
    <mergeCell ref="B34:C34"/>
    <mergeCell ref="D34:F34"/>
    <mergeCell ref="G34:I34"/>
  </mergeCells>
  <pageMargins left="0.49" right="0.31496062992126" top="0.65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90C97-AAD6-40D1-81DC-64DE360A37BF}">
  <dimension ref="A1:Q37"/>
  <sheetViews>
    <sheetView workbookViewId="0">
      <selection activeCell="F12" sqref="F12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382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15.75" x14ac:dyDescent="0.25">
      <c r="A11" s="13">
        <v>1</v>
      </c>
      <c r="B11" s="14" t="s">
        <v>383</v>
      </c>
      <c r="C11" s="33" t="s">
        <v>384</v>
      </c>
      <c r="D11" s="34" t="s">
        <v>385</v>
      </c>
      <c r="E11" s="31">
        <v>0</v>
      </c>
      <c r="F11" s="32" t="str">
        <f t="shared" ref="F11:F20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20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9"/>
    </row>
    <row r="12" spans="1:17" s="3" customFormat="1" ht="15.75" x14ac:dyDescent="0.25">
      <c r="A12" s="13">
        <v>2</v>
      </c>
      <c r="B12" s="14" t="s">
        <v>386</v>
      </c>
      <c r="C12" s="33" t="s">
        <v>387</v>
      </c>
      <c r="D12" s="34" t="s">
        <v>329</v>
      </c>
      <c r="E12" s="31">
        <v>0</v>
      </c>
      <c r="F12" s="32" t="str">
        <f t="shared" si="0"/>
        <v>Không XL</v>
      </c>
      <c r="G12" s="31">
        <f t="shared" ref="G12:G20" si="2">E12</f>
        <v>0</v>
      </c>
      <c r="H12" s="32" t="str">
        <f t="shared" si="1"/>
        <v>Không XL</v>
      </c>
      <c r="I12" s="39"/>
    </row>
    <row r="13" spans="1:17" s="3" customFormat="1" ht="15.75" x14ac:dyDescent="0.25">
      <c r="A13" s="13">
        <v>3</v>
      </c>
      <c r="B13" s="14" t="s">
        <v>388</v>
      </c>
      <c r="C13" s="33" t="s">
        <v>340</v>
      </c>
      <c r="D13" s="34" t="s">
        <v>252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39"/>
    </row>
    <row r="14" spans="1:17" s="3" customFormat="1" ht="15.75" x14ac:dyDescent="0.25">
      <c r="A14" s="13">
        <v>4</v>
      </c>
      <c r="B14" s="14" t="s">
        <v>389</v>
      </c>
      <c r="C14" s="33" t="s">
        <v>390</v>
      </c>
      <c r="D14" s="34" t="s">
        <v>391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39"/>
    </row>
    <row r="15" spans="1:17" s="3" customFormat="1" ht="15.75" x14ac:dyDescent="0.25">
      <c r="A15" s="13">
        <v>5</v>
      </c>
      <c r="B15" s="14" t="s">
        <v>392</v>
      </c>
      <c r="C15" s="33" t="s">
        <v>393</v>
      </c>
      <c r="D15" s="34" t="s">
        <v>394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39" t="s">
        <v>225</v>
      </c>
    </row>
    <row r="16" spans="1:17" s="3" customFormat="1" ht="15.75" x14ac:dyDescent="0.25">
      <c r="A16" s="13">
        <v>6</v>
      </c>
      <c r="B16" s="14" t="s">
        <v>395</v>
      </c>
      <c r="C16" s="33" t="s">
        <v>396</v>
      </c>
      <c r="D16" s="34" t="s">
        <v>287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39"/>
    </row>
    <row r="17" spans="1:9" s="3" customFormat="1" ht="15.75" x14ac:dyDescent="0.25">
      <c r="A17" s="13">
        <v>7</v>
      </c>
      <c r="B17" s="14" t="s">
        <v>397</v>
      </c>
      <c r="C17" s="33" t="s">
        <v>398</v>
      </c>
      <c r="D17" s="34" t="s">
        <v>347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39"/>
    </row>
    <row r="18" spans="1:9" s="3" customFormat="1" ht="15.75" x14ac:dyDescent="0.25">
      <c r="A18" s="13">
        <v>8</v>
      </c>
      <c r="B18" s="14" t="s">
        <v>399</v>
      </c>
      <c r="C18" s="33" t="s">
        <v>400</v>
      </c>
      <c r="D18" s="34" t="s">
        <v>172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39"/>
    </row>
    <row r="19" spans="1:9" s="3" customFormat="1" ht="15.75" x14ac:dyDescent="0.25">
      <c r="A19" s="13">
        <v>9</v>
      </c>
      <c r="B19" s="14" t="s">
        <v>401</v>
      </c>
      <c r="C19" s="33" t="s">
        <v>402</v>
      </c>
      <c r="D19" s="34" t="s">
        <v>352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39" t="s">
        <v>99</v>
      </c>
    </row>
    <row r="20" spans="1:9" s="3" customFormat="1" ht="15.75" x14ac:dyDescent="0.25">
      <c r="A20" s="13">
        <v>10</v>
      </c>
      <c r="B20" s="14" t="s">
        <v>403</v>
      </c>
      <c r="C20" s="33" t="s">
        <v>404</v>
      </c>
      <c r="D20" s="34" t="s">
        <v>88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39"/>
    </row>
    <row r="21" spans="1:9" ht="15.75" x14ac:dyDescent="0.25">
      <c r="A21" s="15"/>
      <c r="B21" s="15"/>
      <c r="C21" s="58" t="s">
        <v>15</v>
      </c>
      <c r="D21" s="58"/>
      <c r="E21" s="58"/>
      <c r="F21" s="58"/>
      <c r="G21" s="58"/>
      <c r="H21" s="58"/>
      <c r="I21" s="58"/>
    </row>
    <row r="22" spans="1:9" ht="22.5" customHeight="1" x14ac:dyDescent="0.25">
      <c r="A22" s="16"/>
      <c r="B22" s="16"/>
      <c r="C22" s="62" t="s">
        <v>16</v>
      </c>
      <c r="D22" s="62"/>
      <c r="E22" s="59" t="s">
        <v>8</v>
      </c>
      <c r="F22" s="59"/>
      <c r="G22" s="59" t="s">
        <v>9</v>
      </c>
      <c r="H22" s="59"/>
      <c r="I22" s="61" t="s">
        <v>10</v>
      </c>
    </row>
    <row r="23" spans="1:9" s="3" customFormat="1" ht="20.25" customHeight="1" x14ac:dyDescent="0.25">
      <c r="A23" s="18"/>
      <c r="B23" s="18"/>
      <c r="C23" s="62"/>
      <c r="D23" s="62"/>
      <c r="E23" s="12" t="s">
        <v>17</v>
      </c>
      <c r="F23" s="36" t="s">
        <v>18</v>
      </c>
      <c r="G23" s="12" t="s">
        <v>17</v>
      </c>
      <c r="H23" s="36" t="s">
        <v>18</v>
      </c>
      <c r="I23" s="61"/>
    </row>
    <row r="24" spans="1:9" x14ac:dyDescent="0.25">
      <c r="A24" s="16"/>
      <c r="B24" s="16"/>
      <c r="C24" s="60" t="s">
        <v>19</v>
      </c>
      <c r="D24" s="60"/>
      <c r="E24" s="13">
        <f>COUNTIF(F11:F20,"Xuất sắc")</f>
        <v>0</v>
      </c>
      <c r="F24" s="19">
        <f>E24*100/$A$20</f>
        <v>0</v>
      </c>
      <c r="G24" s="13">
        <f>COUNTIF(H11:H20,"Xuất sắc")</f>
        <v>0</v>
      </c>
      <c r="H24" s="19">
        <f>G24*100/$A$20</f>
        <v>0</v>
      </c>
      <c r="I24" s="37"/>
    </row>
    <row r="25" spans="1:9" x14ac:dyDescent="0.25">
      <c r="A25" s="16"/>
      <c r="B25" s="16"/>
      <c r="C25" s="60" t="s">
        <v>20</v>
      </c>
      <c r="D25" s="60"/>
      <c r="E25" s="13">
        <f>COUNTIF(F11:F20,"Tốt")</f>
        <v>0</v>
      </c>
      <c r="F25" s="19">
        <f t="shared" ref="F25:F29" si="3">E25*100/$A$20</f>
        <v>0</v>
      </c>
      <c r="G25" s="13">
        <f>COUNTIF(H11:H20,"Tốt")</f>
        <v>0</v>
      </c>
      <c r="H25" s="19">
        <f t="shared" ref="H25:H29" si="4">G25*100/$A$20</f>
        <v>0</v>
      </c>
      <c r="I25" s="37"/>
    </row>
    <row r="26" spans="1:9" x14ac:dyDescent="0.25">
      <c r="A26" s="16"/>
      <c r="B26" s="16"/>
      <c r="C26" s="60" t="s">
        <v>21</v>
      </c>
      <c r="D26" s="60"/>
      <c r="E26" s="13">
        <f>COUNTIF(F11:F20,"Khá")</f>
        <v>0</v>
      </c>
      <c r="F26" s="19">
        <f t="shared" si="3"/>
        <v>0</v>
      </c>
      <c r="G26" s="13">
        <f>COUNTIF(H11:H20,"Khá")</f>
        <v>0</v>
      </c>
      <c r="H26" s="19">
        <f t="shared" si="4"/>
        <v>0</v>
      </c>
      <c r="I26" s="37"/>
    </row>
    <row r="27" spans="1:9" x14ac:dyDescent="0.25">
      <c r="A27" s="16"/>
      <c r="B27" s="16"/>
      <c r="C27" s="60" t="s">
        <v>22</v>
      </c>
      <c r="D27" s="60"/>
      <c r="E27" s="13">
        <f>COUNTIF(F11:F20,"TB")</f>
        <v>0</v>
      </c>
      <c r="F27" s="19">
        <f t="shared" si="3"/>
        <v>0</v>
      </c>
      <c r="G27" s="13">
        <f>COUNTIF(H11:H20,"TB")</f>
        <v>0</v>
      </c>
      <c r="H27" s="19">
        <f t="shared" si="4"/>
        <v>0</v>
      </c>
      <c r="I27" s="37"/>
    </row>
    <row r="28" spans="1:9" x14ac:dyDescent="0.25">
      <c r="A28" s="16"/>
      <c r="B28" s="16"/>
      <c r="C28" s="60" t="s">
        <v>23</v>
      </c>
      <c r="D28" s="60"/>
      <c r="E28" s="13">
        <f>COUNTIF(F11:F20,"Yếu")</f>
        <v>0</v>
      </c>
      <c r="F28" s="19">
        <f t="shared" si="3"/>
        <v>0</v>
      </c>
      <c r="G28" s="13">
        <f>COUNTIF(H11:H20,"Yếu")</f>
        <v>0</v>
      </c>
      <c r="H28" s="19">
        <f t="shared" si="4"/>
        <v>0</v>
      </c>
      <c r="I28" s="37"/>
    </row>
    <row r="29" spans="1:9" x14ac:dyDescent="0.25">
      <c r="A29" s="16"/>
      <c r="B29" s="16"/>
      <c r="C29" s="60" t="s">
        <v>24</v>
      </c>
      <c r="D29" s="60"/>
      <c r="E29" s="13">
        <f>COUNTIF(F11:F20,"Không XL")</f>
        <v>10</v>
      </c>
      <c r="F29" s="19">
        <f t="shared" si="3"/>
        <v>100</v>
      </c>
      <c r="G29" s="13">
        <f>COUNTIF(H11:H20,"Không XL")</f>
        <v>10</v>
      </c>
      <c r="H29" s="19">
        <f t="shared" si="4"/>
        <v>100</v>
      </c>
      <c r="I29" s="37"/>
    </row>
    <row r="30" spans="1:9" x14ac:dyDescent="0.25">
      <c r="C30" s="20"/>
      <c r="D30" s="21"/>
      <c r="F30" s="22"/>
    </row>
    <row r="31" spans="1:9" ht="15.75" x14ac:dyDescent="0.25">
      <c r="E31" s="63" t="s">
        <v>31</v>
      </c>
      <c r="F31" s="63"/>
      <c r="G31" s="63"/>
      <c r="H31" s="63"/>
      <c r="I31" s="63"/>
    </row>
    <row r="32" spans="1:9" ht="16.5" customHeight="1" x14ac:dyDescent="0.25">
      <c r="A32" s="23"/>
      <c r="B32" s="44" t="s">
        <v>29</v>
      </c>
      <c r="C32" s="44"/>
      <c r="D32" s="44" t="s">
        <v>25</v>
      </c>
      <c r="E32" s="44"/>
      <c r="F32" s="44"/>
      <c r="G32" s="64" t="s">
        <v>26</v>
      </c>
      <c r="H32" s="64"/>
      <c r="I32" s="64"/>
    </row>
    <row r="37" spans="2:9" s="38" customFormat="1" ht="16.5" customHeight="1" x14ac:dyDescent="0.25">
      <c r="B37" s="65"/>
      <c r="C37" s="65"/>
      <c r="D37" s="66" t="s">
        <v>30</v>
      </c>
      <c r="E37" s="66"/>
      <c r="F37" s="66"/>
      <c r="G37" s="64" t="s">
        <v>381</v>
      </c>
      <c r="H37" s="64"/>
      <c r="I37" s="64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31:I31"/>
    <mergeCell ref="C21:I21"/>
    <mergeCell ref="C22:D23"/>
    <mergeCell ref="E22:F22"/>
    <mergeCell ref="G22:H22"/>
    <mergeCell ref="I22:I23"/>
    <mergeCell ref="C24:D24"/>
    <mergeCell ref="C25:D25"/>
    <mergeCell ref="C26:D26"/>
    <mergeCell ref="C27:D27"/>
    <mergeCell ref="C28:D28"/>
    <mergeCell ref="C29:D29"/>
    <mergeCell ref="B32:C32"/>
    <mergeCell ref="D32:F32"/>
    <mergeCell ref="G32:I32"/>
    <mergeCell ref="B37:C37"/>
    <mergeCell ref="D37:F37"/>
    <mergeCell ref="G37:I37"/>
  </mergeCells>
  <pageMargins left="0.49" right="0.31496062992126" top="0.67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A7CCB-7958-49E5-B567-C41B43B00400}">
  <dimension ref="A1:Q60"/>
  <sheetViews>
    <sheetView topLeftCell="A45" workbookViewId="0">
      <selection activeCell="J51" sqref="J51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482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18" customHeight="1" x14ac:dyDescent="0.25">
      <c r="A11" s="13">
        <v>1</v>
      </c>
      <c r="B11" s="14" t="s">
        <v>405</v>
      </c>
      <c r="C11" s="33" t="s">
        <v>406</v>
      </c>
      <c r="D11" s="34" t="s">
        <v>307</v>
      </c>
      <c r="E11" s="31">
        <v>0</v>
      </c>
      <c r="F11" s="32" t="str">
        <f t="shared" ref="F11:F43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43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9"/>
    </row>
    <row r="12" spans="1:17" s="3" customFormat="1" ht="18" customHeight="1" x14ac:dyDescent="0.25">
      <c r="A12" s="13">
        <v>2</v>
      </c>
      <c r="B12" s="14" t="s">
        <v>407</v>
      </c>
      <c r="C12" s="33" t="s">
        <v>408</v>
      </c>
      <c r="D12" s="34" t="s">
        <v>40</v>
      </c>
      <c r="E12" s="31">
        <v>0</v>
      </c>
      <c r="F12" s="32" t="str">
        <f t="shared" si="0"/>
        <v>Không XL</v>
      </c>
      <c r="G12" s="31">
        <f t="shared" ref="G12:G43" si="2">E12</f>
        <v>0</v>
      </c>
      <c r="H12" s="32" t="str">
        <f t="shared" si="1"/>
        <v>Không XL</v>
      </c>
      <c r="I12" s="39"/>
    </row>
    <row r="13" spans="1:17" s="3" customFormat="1" ht="18" customHeight="1" x14ac:dyDescent="0.25">
      <c r="A13" s="13">
        <v>3</v>
      </c>
      <c r="B13" s="14" t="s">
        <v>409</v>
      </c>
      <c r="C13" s="33" t="s">
        <v>410</v>
      </c>
      <c r="D13" s="34" t="s">
        <v>43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39"/>
    </row>
    <row r="14" spans="1:17" s="3" customFormat="1" ht="18" customHeight="1" x14ac:dyDescent="0.25">
      <c r="A14" s="13">
        <v>4</v>
      </c>
      <c r="B14" s="14" t="s">
        <v>411</v>
      </c>
      <c r="C14" s="33" t="s">
        <v>412</v>
      </c>
      <c r="D14" s="34" t="s">
        <v>413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39"/>
    </row>
    <row r="15" spans="1:17" s="3" customFormat="1" ht="18" customHeight="1" x14ac:dyDescent="0.25">
      <c r="A15" s="13">
        <v>5</v>
      </c>
      <c r="B15" s="14" t="s">
        <v>414</v>
      </c>
      <c r="C15" s="33" t="s">
        <v>415</v>
      </c>
      <c r="D15" s="34" t="s">
        <v>416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39"/>
    </row>
    <row r="16" spans="1:17" s="3" customFormat="1" ht="18" customHeight="1" x14ac:dyDescent="0.25">
      <c r="A16" s="13">
        <v>6</v>
      </c>
      <c r="B16" s="14" t="s">
        <v>417</v>
      </c>
      <c r="C16" s="33" t="s">
        <v>418</v>
      </c>
      <c r="D16" s="34" t="s">
        <v>46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39"/>
    </row>
    <row r="17" spans="1:9" s="3" customFormat="1" ht="18" customHeight="1" x14ac:dyDescent="0.25">
      <c r="A17" s="13">
        <v>7</v>
      </c>
      <c r="B17" s="14" t="s">
        <v>419</v>
      </c>
      <c r="C17" s="33" t="s">
        <v>420</v>
      </c>
      <c r="D17" s="34" t="s">
        <v>421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39"/>
    </row>
    <row r="18" spans="1:9" s="3" customFormat="1" ht="18" customHeight="1" x14ac:dyDescent="0.25">
      <c r="A18" s="13">
        <v>8</v>
      </c>
      <c r="B18" s="14" t="s">
        <v>422</v>
      </c>
      <c r="C18" s="33" t="s">
        <v>423</v>
      </c>
      <c r="D18" s="34" t="s">
        <v>318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39" t="s">
        <v>99</v>
      </c>
    </row>
    <row r="19" spans="1:9" s="3" customFormat="1" ht="18" customHeight="1" x14ac:dyDescent="0.25">
      <c r="A19" s="13">
        <v>9</v>
      </c>
      <c r="B19" s="14" t="s">
        <v>424</v>
      </c>
      <c r="C19" s="33" t="s">
        <v>425</v>
      </c>
      <c r="D19" s="34" t="s">
        <v>426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39" t="s">
        <v>103</v>
      </c>
    </row>
    <row r="20" spans="1:9" s="3" customFormat="1" ht="18" customHeight="1" x14ac:dyDescent="0.25">
      <c r="A20" s="13">
        <v>10</v>
      </c>
      <c r="B20" s="14" t="s">
        <v>427</v>
      </c>
      <c r="C20" s="33" t="s">
        <v>428</v>
      </c>
      <c r="D20" s="34" t="s">
        <v>323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39"/>
    </row>
    <row r="21" spans="1:9" s="3" customFormat="1" ht="18" customHeight="1" x14ac:dyDescent="0.25">
      <c r="A21" s="13">
        <v>11</v>
      </c>
      <c r="B21" s="14" t="s">
        <v>429</v>
      </c>
      <c r="C21" s="33" t="s">
        <v>430</v>
      </c>
      <c r="D21" s="34" t="s">
        <v>249</v>
      </c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39"/>
    </row>
    <row r="22" spans="1:9" s="3" customFormat="1" ht="18" customHeight="1" x14ac:dyDescent="0.25">
      <c r="A22" s="13">
        <v>12</v>
      </c>
      <c r="B22" s="14" t="s">
        <v>431</v>
      </c>
      <c r="C22" s="33" t="s">
        <v>432</v>
      </c>
      <c r="D22" s="34" t="s">
        <v>433</v>
      </c>
      <c r="E22" s="31">
        <v>0</v>
      </c>
      <c r="F22" s="32" t="str">
        <f t="shared" si="0"/>
        <v>Không XL</v>
      </c>
      <c r="G22" s="31">
        <f t="shared" si="2"/>
        <v>0</v>
      </c>
      <c r="H22" s="32" t="str">
        <f t="shared" si="1"/>
        <v>Không XL</v>
      </c>
      <c r="I22" s="39"/>
    </row>
    <row r="23" spans="1:9" s="3" customFormat="1" ht="18" customHeight="1" x14ac:dyDescent="0.25">
      <c r="A23" s="13">
        <v>13</v>
      </c>
      <c r="B23" s="14" t="s">
        <v>434</v>
      </c>
      <c r="C23" s="33" t="s">
        <v>435</v>
      </c>
      <c r="D23" s="34" t="s">
        <v>436</v>
      </c>
      <c r="E23" s="31">
        <v>0</v>
      </c>
      <c r="F23" s="32" t="str">
        <f t="shared" si="0"/>
        <v>Không XL</v>
      </c>
      <c r="G23" s="31">
        <f t="shared" si="2"/>
        <v>0</v>
      </c>
      <c r="H23" s="32" t="str">
        <f t="shared" si="1"/>
        <v>Không XL</v>
      </c>
      <c r="I23" s="39"/>
    </row>
    <row r="24" spans="1:9" s="3" customFormat="1" ht="18" customHeight="1" x14ac:dyDescent="0.25">
      <c r="A24" s="13">
        <v>14</v>
      </c>
      <c r="B24" s="14" t="s">
        <v>437</v>
      </c>
      <c r="C24" s="33" t="s">
        <v>438</v>
      </c>
      <c r="D24" s="34" t="s">
        <v>332</v>
      </c>
      <c r="E24" s="31">
        <v>0</v>
      </c>
      <c r="F24" s="32" t="str">
        <f t="shared" si="0"/>
        <v>Không XL</v>
      </c>
      <c r="G24" s="31">
        <f t="shared" si="2"/>
        <v>0</v>
      </c>
      <c r="H24" s="32" t="str">
        <f t="shared" si="1"/>
        <v>Không XL</v>
      </c>
      <c r="I24" s="39"/>
    </row>
    <row r="25" spans="1:9" s="3" customFormat="1" ht="18" customHeight="1" x14ac:dyDescent="0.25">
      <c r="A25" s="13">
        <v>15</v>
      </c>
      <c r="B25" s="14" t="s">
        <v>439</v>
      </c>
      <c r="C25" s="33" t="s">
        <v>440</v>
      </c>
      <c r="D25" s="34" t="s">
        <v>441</v>
      </c>
      <c r="E25" s="31">
        <v>0</v>
      </c>
      <c r="F25" s="32" t="str">
        <f t="shared" si="0"/>
        <v>Không XL</v>
      </c>
      <c r="G25" s="31">
        <f t="shared" si="2"/>
        <v>0</v>
      </c>
      <c r="H25" s="32" t="str">
        <f t="shared" si="1"/>
        <v>Không XL</v>
      </c>
      <c r="I25" s="39"/>
    </row>
    <row r="26" spans="1:9" s="3" customFormat="1" ht="18" customHeight="1" x14ac:dyDescent="0.25">
      <c r="A26" s="13">
        <v>16</v>
      </c>
      <c r="B26" s="14" t="s">
        <v>442</v>
      </c>
      <c r="C26" s="33" t="s">
        <v>443</v>
      </c>
      <c r="D26" s="34" t="s">
        <v>444</v>
      </c>
      <c r="E26" s="31">
        <v>0</v>
      </c>
      <c r="F26" s="32" t="str">
        <f t="shared" si="0"/>
        <v>Không XL</v>
      </c>
      <c r="G26" s="31">
        <f t="shared" si="2"/>
        <v>0</v>
      </c>
      <c r="H26" s="32" t="str">
        <f t="shared" si="1"/>
        <v>Không XL</v>
      </c>
      <c r="I26" s="39"/>
    </row>
    <row r="27" spans="1:9" s="3" customFormat="1" ht="18" customHeight="1" x14ac:dyDescent="0.25">
      <c r="A27" s="13">
        <v>17</v>
      </c>
      <c r="B27" s="14" t="s">
        <v>445</v>
      </c>
      <c r="C27" s="33" t="s">
        <v>446</v>
      </c>
      <c r="D27" s="34" t="s">
        <v>137</v>
      </c>
      <c r="E27" s="31">
        <v>0</v>
      </c>
      <c r="F27" s="32" t="str">
        <f t="shared" si="0"/>
        <v>Không XL</v>
      </c>
      <c r="G27" s="31">
        <f t="shared" si="2"/>
        <v>0</v>
      </c>
      <c r="H27" s="32" t="str">
        <f t="shared" si="1"/>
        <v>Không XL</v>
      </c>
      <c r="I27" s="39"/>
    </row>
    <row r="28" spans="1:9" s="3" customFormat="1" ht="18" customHeight="1" x14ac:dyDescent="0.25">
      <c r="A28" s="13">
        <v>18</v>
      </c>
      <c r="B28" s="14" t="s">
        <v>447</v>
      </c>
      <c r="C28" s="33" t="s">
        <v>448</v>
      </c>
      <c r="D28" s="34" t="s">
        <v>68</v>
      </c>
      <c r="E28" s="31">
        <v>0</v>
      </c>
      <c r="F28" s="32" t="str">
        <f t="shared" si="0"/>
        <v>Không XL</v>
      </c>
      <c r="G28" s="31">
        <f t="shared" si="2"/>
        <v>0</v>
      </c>
      <c r="H28" s="32" t="str">
        <f t="shared" si="1"/>
        <v>Không XL</v>
      </c>
      <c r="I28" s="39" t="s">
        <v>106</v>
      </c>
    </row>
    <row r="29" spans="1:9" s="3" customFormat="1" ht="18" customHeight="1" x14ac:dyDescent="0.25">
      <c r="A29" s="13">
        <v>19</v>
      </c>
      <c r="B29" s="14" t="s">
        <v>449</v>
      </c>
      <c r="C29" s="33" t="s">
        <v>450</v>
      </c>
      <c r="D29" s="34" t="s">
        <v>68</v>
      </c>
      <c r="E29" s="31">
        <v>0</v>
      </c>
      <c r="F29" s="32" t="str">
        <f t="shared" si="0"/>
        <v>Không XL</v>
      </c>
      <c r="G29" s="31">
        <f t="shared" si="2"/>
        <v>0</v>
      </c>
      <c r="H29" s="32" t="str">
        <f t="shared" si="1"/>
        <v>Không XL</v>
      </c>
      <c r="I29" s="39"/>
    </row>
    <row r="30" spans="1:9" s="3" customFormat="1" ht="18" customHeight="1" x14ac:dyDescent="0.25">
      <c r="A30" s="13">
        <v>20</v>
      </c>
      <c r="B30" s="14" t="s">
        <v>451</v>
      </c>
      <c r="C30" s="33" t="s">
        <v>452</v>
      </c>
      <c r="D30" s="34" t="s">
        <v>68</v>
      </c>
      <c r="E30" s="31">
        <v>0</v>
      </c>
      <c r="F30" s="32" t="str">
        <f t="shared" si="0"/>
        <v>Không XL</v>
      </c>
      <c r="G30" s="31">
        <f t="shared" si="2"/>
        <v>0</v>
      </c>
      <c r="H30" s="32" t="str">
        <f t="shared" si="1"/>
        <v>Không XL</v>
      </c>
      <c r="I30" s="39"/>
    </row>
    <row r="31" spans="1:9" s="3" customFormat="1" ht="18" customHeight="1" x14ac:dyDescent="0.25">
      <c r="A31" s="13">
        <v>21</v>
      </c>
      <c r="B31" s="14" t="s">
        <v>453</v>
      </c>
      <c r="C31" s="33" t="s">
        <v>174</v>
      </c>
      <c r="D31" s="34" t="s">
        <v>71</v>
      </c>
      <c r="E31" s="31">
        <v>0</v>
      </c>
      <c r="F31" s="32" t="str">
        <f t="shared" si="0"/>
        <v>Không XL</v>
      </c>
      <c r="G31" s="31">
        <f t="shared" si="2"/>
        <v>0</v>
      </c>
      <c r="H31" s="32" t="str">
        <f t="shared" si="1"/>
        <v>Không XL</v>
      </c>
      <c r="I31" s="39"/>
    </row>
    <row r="32" spans="1:9" s="3" customFormat="1" ht="18" customHeight="1" x14ac:dyDescent="0.25">
      <c r="A32" s="13">
        <v>22</v>
      </c>
      <c r="B32" s="14" t="s">
        <v>454</v>
      </c>
      <c r="C32" s="33" t="s">
        <v>455</v>
      </c>
      <c r="D32" s="34" t="s">
        <v>71</v>
      </c>
      <c r="E32" s="31">
        <v>0</v>
      </c>
      <c r="F32" s="32" t="str">
        <f t="shared" si="0"/>
        <v>Không XL</v>
      </c>
      <c r="G32" s="31">
        <f t="shared" si="2"/>
        <v>0</v>
      </c>
      <c r="H32" s="32" t="str">
        <f t="shared" si="1"/>
        <v>Không XL</v>
      </c>
      <c r="I32" s="39"/>
    </row>
    <row r="33" spans="1:9" s="3" customFormat="1" ht="18" customHeight="1" x14ac:dyDescent="0.25">
      <c r="A33" s="13">
        <v>23</v>
      </c>
      <c r="B33" s="14" t="s">
        <v>456</v>
      </c>
      <c r="C33" s="33" t="s">
        <v>457</v>
      </c>
      <c r="D33" s="34" t="s">
        <v>458</v>
      </c>
      <c r="E33" s="31">
        <v>0</v>
      </c>
      <c r="F33" s="32" t="str">
        <f t="shared" si="0"/>
        <v>Không XL</v>
      </c>
      <c r="G33" s="31">
        <f t="shared" si="2"/>
        <v>0</v>
      </c>
      <c r="H33" s="32" t="str">
        <f t="shared" si="1"/>
        <v>Không XL</v>
      </c>
      <c r="I33" s="39"/>
    </row>
    <row r="34" spans="1:9" s="3" customFormat="1" ht="18" customHeight="1" x14ac:dyDescent="0.25">
      <c r="A34" s="13">
        <v>24</v>
      </c>
      <c r="B34" s="14" t="s">
        <v>459</v>
      </c>
      <c r="C34" s="33" t="s">
        <v>415</v>
      </c>
      <c r="D34" s="34" t="s">
        <v>458</v>
      </c>
      <c r="E34" s="31">
        <v>0</v>
      </c>
      <c r="F34" s="32" t="str">
        <f t="shared" si="0"/>
        <v>Không XL</v>
      </c>
      <c r="G34" s="31">
        <f t="shared" si="2"/>
        <v>0</v>
      </c>
      <c r="H34" s="32" t="str">
        <f t="shared" si="1"/>
        <v>Không XL</v>
      </c>
      <c r="I34" s="39"/>
    </row>
    <row r="35" spans="1:9" s="3" customFormat="1" ht="18" customHeight="1" x14ac:dyDescent="0.25">
      <c r="A35" s="13">
        <v>25</v>
      </c>
      <c r="B35" s="14" t="s">
        <v>460</v>
      </c>
      <c r="C35" s="33" t="s">
        <v>461</v>
      </c>
      <c r="D35" s="34" t="s">
        <v>462</v>
      </c>
      <c r="E35" s="31">
        <v>0</v>
      </c>
      <c r="F35" s="32" t="str">
        <f t="shared" si="0"/>
        <v>Không XL</v>
      </c>
      <c r="G35" s="31">
        <f t="shared" si="2"/>
        <v>0</v>
      </c>
      <c r="H35" s="32" t="str">
        <f t="shared" si="1"/>
        <v>Không XL</v>
      </c>
      <c r="I35" s="39"/>
    </row>
    <row r="36" spans="1:9" s="3" customFormat="1" ht="18" customHeight="1" x14ac:dyDescent="0.25">
      <c r="A36" s="13">
        <v>26</v>
      </c>
      <c r="B36" s="14" t="s">
        <v>463</v>
      </c>
      <c r="C36" s="33" t="s">
        <v>464</v>
      </c>
      <c r="D36" s="34" t="s">
        <v>272</v>
      </c>
      <c r="E36" s="31">
        <v>0</v>
      </c>
      <c r="F36" s="32" t="str">
        <f t="shared" si="0"/>
        <v>Không XL</v>
      </c>
      <c r="G36" s="31">
        <f t="shared" si="2"/>
        <v>0</v>
      </c>
      <c r="H36" s="32" t="str">
        <f t="shared" si="1"/>
        <v>Không XL</v>
      </c>
      <c r="I36" s="39"/>
    </row>
    <row r="37" spans="1:9" s="3" customFormat="1" ht="18" customHeight="1" x14ac:dyDescent="0.25">
      <c r="A37" s="13">
        <v>27</v>
      </c>
      <c r="B37" s="14" t="s">
        <v>465</v>
      </c>
      <c r="C37" s="33" t="s">
        <v>466</v>
      </c>
      <c r="D37" s="34" t="s">
        <v>272</v>
      </c>
      <c r="E37" s="31">
        <v>0</v>
      </c>
      <c r="F37" s="32" t="str">
        <f t="shared" si="0"/>
        <v>Không XL</v>
      </c>
      <c r="G37" s="31">
        <f t="shared" si="2"/>
        <v>0</v>
      </c>
      <c r="H37" s="32" t="str">
        <f t="shared" si="1"/>
        <v>Không XL</v>
      </c>
      <c r="I37" s="39"/>
    </row>
    <row r="38" spans="1:9" s="3" customFormat="1" ht="18" customHeight="1" x14ac:dyDescent="0.25">
      <c r="A38" s="13">
        <v>28</v>
      </c>
      <c r="B38" s="14" t="s">
        <v>467</v>
      </c>
      <c r="C38" s="33" t="s">
        <v>468</v>
      </c>
      <c r="D38" s="34" t="s">
        <v>469</v>
      </c>
      <c r="E38" s="31">
        <v>0</v>
      </c>
      <c r="F38" s="32" t="str">
        <f t="shared" si="0"/>
        <v>Không XL</v>
      </c>
      <c r="G38" s="31">
        <f t="shared" si="2"/>
        <v>0</v>
      </c>
      <c r="H38" s="32" t="str">
        <f t="shared" si="1"/>
        <v>Không XL</v>
      </c>
      <c r="I38" s="39"/>
    </row>
    <row r="39" spans="1:9" s="3" customFormat="1" ht="18" customHeight="1" x14ac:dyDescent="0.25">
      <c r="A39" s="13">
        <v>29</v>
      </c>
      <c r="B39" s="14" t="s">
        <v>470</v>
      </c>
      <c r="C39" s="33" t="s">
        <v>471</v>
      </c>
      <c r="D39" s="34" t="s">
        <v>290</v>
      </c>
      <c r="E39" s="31">
        <v>0</v>
      </c>
      <c r="F39" s="32" t="str">
        <f t="shared" si="0"/>
        <v>Không XL</v>
      </c>
      <c r="G39" s="31">
        <f t="shared" si="2"/>
        <v>0</v>
      </c>
      <c r="H39" s="32" t="str">
        <f t="shared" si="1"/>
        <v>Không XL</v>
      </c>
      <c r="I39" s="39" t="s">
        <v>225</v>
      </c>
    </row>
    <row r="40" spans="1:9" s="3" customFormat="1" ht="18" customHeight="1" x14ac:dyDescent="0.25">
      <c r="A40" s="13">
        <v>30</v>
      </c>
      <c r="B40" s="14" t="s">
        <v>472</v>
      </c>
      <c r="C40" s="33" t="s">
        <v>473</v>
      </c>
      <c r="D40" s="34" t="s">
        <v>474</v>
      </c>
      <c r="E40" s="31">
        <v>0</v>
      </c>
      <c r="F40" s="32" t="str">
        <f t="shared" si="0"/>
        <v>Không XL</v>
      </c>
      <c r="G40" s="31">
        <f t="shared" si="2"/>
        <v>0</v>
      </c>
      <c r="H40" s="32" t="str">
        <f t="shared" si="1"/>
        <v>Không XL</v>
      </c>
      <c r="I40" s="39"/>
    </row>
    <row r="41" spans="1:9" s="3" customFormat="1" ht="18" customHeight="1" x14ac:dyDescent="0.25">
      <c r="A41" s="13">
        <v>31</v>
      </c>
      <c r="B41" s="14" t="s">
        <v>475</v>
      </c>
      <c r="C41" s="33" t="s">
        <v>476</v>
      </c>
      <c r="D41" s="34" t="s">
        <v>477</v>
      </c>
      <c r="E41" s="31">
        <v>0</v>
      </c>
      <c r="F41" s="32" t="str">
        <f t="shared" si="0"/>
        <v>Không XL</v>
      </c>
      <c r="G41" s="31">
        <f t="shared" si="2"/>
        <v>0</v>
      </c>
      <c r="H41" s="32" t="str">
        <f t="shared" si="1"/>
        <v>Không XL</v>
      </c>
      <c r="I41" s="39"/>
    </row>
    <row r="42" spans="1:9" s="3" customFormat="1" ht="18" customHeight="1" x14ac:dyDescent="0.25">
      <c r="A42" s="13">
        <v>32</v>
      </c>
      <c r="B42" s="14" t="s">
        <v>478</v>
      </c>
      <c r="C42" s="33" t="s">
        <v>479</v>
      </c>
      <c r="D42" s="34" t="s">
        <v>97</v>
      </c>
      <c r="E42" s="31">
        <v>0</v>
      </c>
      <c r="F42" s="32" t="str">
        <f t="shared" si="0"/>
        <v>Không XL</v>
      </c>
      <c r="G42" s="31">
        <f t="shared" si="2"/>
        <v>0</v>
      </c>
      <c r="H42" s="32" t="str">
        <f t="shared" si="1"/>
        <v>Không XL</v>
      </c>
      <c r="I42" s="39"/>
    </row>
    <row r="43" spans="1:9" s="3" customFormat="1" ht="18" customHeight="1" x14ac:dyDescent="0.25">
      <c r="A43" s="13">
        <v>33</v>
      </c>
      <c r="B43" s="14" t="s">
        <v>480</v>
      </c>
      <c r="C43" s="33" t="s">
        <v>481</v>
      </c>
      <c r="D43" s="34" t="s">
        <v>97</v>
      </c>
      <c r="E43" s="31">
        <v>0</v>
      </c>
      <c r="F43" s="32" t="str">
        <f t="shared" si="0"/>
        <v>Không XL</v>
      </c>
      <c r="G43" s="31">
        <f t="shared" si="2"/>
        <v>0</v>
      </c>
      <c r="H43" s="32" t="str">
        <f t="shared" si="1"/>
        <v>Không XL</v>
      </c>
      <c r="I43" s="39"/>
    </row>
    <row r="44" spans="1:9" ht="15.75" x14ac:dyDescent="0.25">
      <c r="A44" s="15"/>
      <c r="B44" s="15"/>
      <c r="C44" s="58" t="s">
        <v>15</v>
      </c>
      <c r="D44" s="58"/>
      <c r="E44" s="58"/>
      <c r="F44" s="58"/>
      <c r="G44" s="58"/>
      <c r="H44" s="58"/>
      <c r="I44" s="58"/>
    </row>
    <row r="45" spans="1:9" ht="22.5" customHeight="1" x14ac:dyDescent="0.25">
      <c r="A45" s="16"/>
      <c r="B45" s="16"/>
      <c r="C45" s="62" t="s">
        <v>16</v>
      </c>
      <c r="D45" s="62"/>
      <c r="E45" s="59" t="s">
        <v>8</v>
      </c>
      <c r="F45" s="59"/>
      <c r="G45" s="59" t="s">
        <v>9</v>
      </c>
      <c r="H45" s="59"/>
      <c r="I45" s="61" t="s">
        <v>10</v>
      </c>
    </row>
    <row r="46" spans="1:9" s="3" customFormat="1" ht="20.25" customHeight="1" x14ac:dyDescent="0.25">
      <c r="A46" s="18"/>
      <c r="B46" s="18"/>
      <c r="C46" s="62"/>
      <c r="D46" s="62"/>
      <c r="E46" s="12" t="s">
        <v>17</v>
      </c>
      <c r="F46" s="36" t="s">
        <v>18</v>
      </c>
      <c r="G46" s="12" t="s">
        <v>17</v>
      </c>
      <c r="H46" s="36" t="s">
        <v>18</v>
      </c>
      <c r="I46" s="61"/>
    </row>
    <row r="47" spans="1:9" x14ac:dyDescent="0.25">
      <c r="A47" s="16"/>
      <c r="B47" s="16"/>
      <c r="C47" s="60" t="s">
        <v>19</v>
      </c>
      <c r="D47" s="60"/>
      <c r="E47" s="13">
        <f>COUNTIF(F11:F43,"Xuất sắc")</f>
        <v>0</v>
      </c>
      <c r="F47" s="19">
        <f>E47*100/$A$43</f>
        <v>0</v>
      </c>
      <c r="G47" s="13">
        <f>COUNTIF(H11:H43,"Xuất sắc")</f>
        <v>0</v>
      </c>
      <c r="H47" s="19">
        <f>G47*100/$A$43</f>
        <v>0</v>
      </c>
      <c r="I47" s="37"/>
    </row>
    <row r="48" spans="1:9" x14ac:dyDescent="0.25">
      <c r="A48" s="16"/>
      <c r="B48" s="16"/>
      <c r="C48" s="60" t="s">
        <v>20</v>
      </c>
      <c r="D48" s="60"/>
      <c r="E48" s="13">
        <f>COUNTIF(F11:F43,"Tốt")</f>
        <v>0</v>
      </c>
      <c r="F48" s="19">
        <f t="shared" ref="F48:F52" si="3">E48*100/$A$43</f>
        <v>0</v>
      </c>
      <c r="G48" s="13">
        <f>COUNTIF(H11:H43,"Tốt")</f>
        <v>0</v>
      </c>
      <c r="H48" s="19">
        <f t="shared" ref="H48:H52" si="4">G48*100/$A$43</f>
        <v>0</v>
      </c>
      <c r="I48" s="37"/>
    </row>
    <row r="49" spans="1:9" x14ac:dyDescent="0.25">
      <c r="A49" s="16"/>
      <c r="B49" s="16"/>
      <c r="C49" s="60" t="s">
        <v>21</v>
      </c>
      <c r="D49" s="60"/>
      <c r="E49" s="13">
        <f>COUNTIF(F11:F43,"Khá")</f>
        <v>0</v>
      </c>
      <c r="F49" s="19">
        <f t="shared" si="3"/>
        <v>0</v>
      </c>
      <c r="G49" s="13">
        <f>COUNTIF(H11:H43,"Khá")</f>
        <v>0</v>
      </c>
      <c r="H49" s="19">
        <f t="shared" si="4"/>
        <v>0</v>
      </c>
      <c r="I49" s="37"/>
    </row>
    <row r="50" spans="1:9" x14ac:dyDescent="0.25">
      <c r="A50" s="16"/>
      <c r="B50" s="16"/>
      <c r="C50" s="60" t="s">
        <v>22</v>
      </c>
      <c r="D50" s="60"/>
      <c r="E50" s="13">
        <f>COUNTIF(F11:F43,"TB")</f>
        <v>0</v>
      </c>
      <c r="F50" s="19">
        <f t="shared" si="3"/>
        <v>0</v>
      </c>
      <c r="G50" s="13">
        <f>COUNTIF(H11:H43,"TB")</f>
        <v>0</v>
      </c>
      <c r="H50" s="19">
        <f t="shared" si="4"/>
        <v>0</v>
      </c>
      <c r="I50" s="37"/>
    </row>
    <row r="51" spans="1:9" x14ac:dyDescent="0.25">
      <c r="A51" s="16"/>
      <c r="B51" s="16"/>
      <c r="C51" s="60" t="s">
        <v>23</v>
      </c>
      <c r="D51" s="60"/>
      <c r="E51" s="13">
        <f>COUNTIF(F11:F43,"Yếu")</f>
        <v>0</v>
      </c>
      <c r="F51" s="19">
        <f t="shared" si="3"/>
        <v>0</v>
      </c>
      <c r="G51" s="13">
        <f>COUNTIF(H11:H43,"Yếu")</f>
        <v>0</v>
      </c>
      <c r="H51" s="19">
        <f t="shared" si="4"/>
        <v>0</v>
      </c>
      <c r="I51" s="37"/>
    </row>
    <row r="52" spans="1:9" x14ac:dyDescent="0.25">
      <c r="A52" s="16"/>
      <c r="B52" s="16"/>
      <c r="C52" s="60" t="s">
        <v>24</v>
      </c>
      <c r="D52" s="60"/>
      <c r="E52" s="13">
        <f>COUNTIF(F11:F43,"Không XL")</f>
        <v>33</v>
      </c>
      <c r="F52" s="19">
        <f t="shared" si="3"/>
        <v>100</v>
      </c>
      <c r="G52" s="13">
        <f>COUNTIF(H11:H43,"Không XL")</f>
        <v>33</v>
      </c>
      <c r="H52" s="19">
        <f t="shared" si="4"/>
        <v>100</v>
      </c>
      <c r="I52" s="37"/>
    </row>
    <row r="53" spans="1:9" x14ac:dyDescent="0.25">
      <c r="C53" s="20"/>
      <c r="D53" s="21"/>
      <c r="F53" s="22"/>
    </row>
    <row r="54" spans="1:9" ht="15.75" x14ac:dyDescent="0.25">
      <c r="E54" s="63" t="s">
        <v>31</v>
      </c>
      <c r="F54" s="63"/>
      <c r="G54" s="63"/>
      <c r="H54" s="63"/>
      <c r="I54" s="63"/>
    </row>
    <row r="55" spans="1:9" ht="16.5" customHeight="1" x14ac:dyDescent="0.25">
      <c r="A55" s="23"/>
      <c r="B55" s="44" t="s">
        <v>29</v>
      </c>
      <c r="C55" s="44"/>
      <c r="D55" s="44" t="s">
        <v>25</v>
      </c>
      <c r="E55" s="44"/>
      <c r="F55" s="44"/>
      <c r="G55" s="64" t="s">
        <v>26</v>
      </c>
      <c r="H55" s="64"/>
      <c r="I55" s="64"/>
    </row>
    <row r="60" spans="1:9" s="38" customFormat="1" ht="16.5" customHeight="1" x14ac:dyDescent="0.25">
      <c r="B60" s="65"/>
      <c r="C60" s="65"/>
      <c r="D60" s="66" t="s">
        <v>30</v>
      </c>
      <c r="E60" s="66"/>
      <c r="F60" s="66"/>
      <c r="G60" s="64" t="s">
        <v>483</v>
      </c>
      <c r="H60" s="64"/>
      <c r="I60" s="64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54:I54"/>
    <mergeCell ref="C44:I44"/>
    <mergeCell ref="C45:D46"/>
    <mergeCell ref="E45:F45"/>
    <mergeCell ref="G45:H45"/>
    <mergeCell ref="I45:I46"/>
    <mergeCell ref="C47:D47"/>
    <mergeCell ref="C48:D48"/>
    <mergeCell ref="C49:D49"/>
    <mergeCell ref="C50:D50"/>
    <mergeCell ref="C51:D51"/>
    <mergeCell ref="C52:D52"/>
    <mergeCell ref="B55:C55"/>
    <mergeCell ref="D55:F55"/>
    <mergeCell ref="G55:I55"/>
    <mergeCell ref="B60:C60"/>
    <mergeCell ref="D60:F60"/>
    <mergeCell ref="G60:I60"/>
  </mergeCells>
  <pageMargins left="0.47244094488188981" right="0.31496062992125984" top="0.59055118110236227" bottom="0.43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78D93-9681-4B1E-9BCE-E1DBCDE6345A}">
  <dimension ref="A1:Q38"/>
  <sheetViews>
    <sheetView workbookViewId="0">
      <selection activeCell="E11" sqref="E11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5" customWidth="1"/>
    <col min="10" max="16384" width="9.140625" style="5"/>
  </cols>
  <sheetData>
    <row r="1" spans="1:17" ht="15.75" x14ac:dyDescent="0.25">
      <c r="A1" s="40" t="s">
        <v>0</v>
      </c>
      <c r="B1" s="41"/>
      <c r="C1" s="41"/>
      <c r="D1" s="41"/>
      <c r="E1" s="41" t="s">
        <v>1</v>
      </c>
      <c r="F1" s="41"/>
      <c r="G1" s="41"/>
      <c r="H1" s="41"/>
      <c r="I1" s="41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40" t="s">
        <v>2</v>
      </c>
      <c r="B2" s="40"/>
      <c r="C2" s="40"/>
      <c r="D2" s="40"/>
      <c r="E2" s="42" t="s">
        <v>3</v>
      </c>
      <c r="F2" s="42"/>
      <c r="G2" s="42"/>
      <c r="H2" s="42"/>
      <c r="I2" s="42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43" t="s">
        <v>27</v>
      </c>
      <c r="B3" s="43"/>
      <c r="C3" s="43"/>
      <c r="D3" s="43"/>
      <c r="E3" s="44"/>
      <c r="F3" s="44"/>
      <c r="G3" s="44"/>
      <c r="H3" s="44"/>
      <c r="I3" s="44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45" t="s">
        <v>28</v>
      </c>
      <c r="B6" s="45"/>
      <c r="C6" s="45"/>
      <c r="D6" s="45"/>
      <c r="E6" s="45"/>
      <c r="F6" s="45"/>
      <c r="G6" s="45"/>
      <c r="H6" s="45"/>
      <c r="I6" s="45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46" t="s">
        <v>484</v>
      </c>
      <c r="B7" s="47"/>
      <c r="C7" s="47"/>
      <c r="D7" s="47"/>
      <c r="E7" s="47"/>
      <c r="F7" s="47"/>
      <c r="G7" s="47"/>
      <c r="H7" s="47"/>
      <c r="I7" s="47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0" t="s">
        <v>5</v>
      </c>
      <c r="B9" s="50" t="s">
        <v>6</v>
      </c>
      <c r="C9" s="54" t="s">
        <v>7</v>
      </c>
      <c r="D9" s="55"/>
      <c r="E9" s="48" t="s">
        <v>8</v>
      </c>
      <c r="F9" s="49"/>
      <c r="G9" s="48" t="s">
        <v>9</v>
      </c>
      <c r="H9" s="49"/>
      <c r="I9" s="52" t="s">
        <v>10</v>
      </c>
    </row>
    <row r="10" spans="1:17" s="3" customFormat="1" ht="30" customHeight="1" x14ac:dyDescent="0.25">
      <c r="A10" s="51"/>
      <c r="B10" s="51"/>
      <c r="C10" s="56"/>
      <c r="D10" s="57"/>
      <c r="E10" s="12" t="s">
        <v>11</v>
      </c>
      <c r="F10" s="12" t="s">
        <v>12</v>
      </c>
      <c r="G10" s="12" t="s">
        <v>11</v>
      </c>
      <c r="H10" s="12" t="s">
        <v>12</v>
      </c>
      <c r="I10" s="53"/>
    </row>
    <row r="11" spans="1:17" s="3" customFormat="1" ht="15.75" x14ac:dyDescent="0.25">
      <c r="A11" s="13">
        <v>1</v>
      </c>
      <c r="B11" s="14" t="s">
        <v>485</v>
      </c>
      <c r="C11" s="33" t="s">
        <v>486</v>
      </c>
      <c r="D11" s="34" t="s">
        <v>40</v>
      </c>
      <c r="E11" s="31">
        <v>0</v>
      </c>
      <c r="F11" s="32" t="str">
        <f t="shared" ref="F11:F21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1">
        <v>0</v>
      </c>
      <c r="H11" s="32" t="str">
        <f t="shared" ref="H11:H21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9"/>
    </row>
    <row r="12" spans="1:17" s="3" customFormat="1" ht="15.75" x14ac:dyDescent="0.25">
      <c r="A12" s="13">
        <v>2</v>
      </c>
      <c r="B12" s="14" t="s">
        <v>487</v>
      </c>
      <c r="C12" s="33" t="s">
        <v>488</v>
      </c>
      <c r="D12" s="34" t="s">
        <v>43</v>
      </c>
      <c r="E12" s="31">
        <v>0</v>
      </c>
      <c r="F12" s="32" t="str">
        <f t="shared" si="0"/>
        <v>Không XL</v>
      </c>
      <c r="G12" s="31">
        <f t="shared" ref="G12:G21" si="2">E12</f>
        <v>0</v>
      </c>
      <c r="H12" s="32" t="str">
        <f t="shared" si="1"/>
        <v>Không XL</v>
      </c>
      <c r="I12" s="39" t="s">
        <v>225</v>
      </c>
    </row>
    <row r="13" spans="1:17" s="3" customFormat="1" ht="15.75" x14ac:dyDescent="0.25">
      <c r="A13" s="13">
        <v>3</v>
      </c>
      <c r="B13" s="14" t="s">
        <v>489</v>
      </c>
      <c r="C13" s="33" t="s">
        <v>490</v>
      </c>
      <c r="D13" s="34" t="s">
        <v>426</v>
      </c>
      <c r="E13" s="31">
        <v>0</v>
      </c>
      <c r="F13" s="32" t="str">
        <f t="shared" si="0"/>
        <v>Không XL</v>
      </c>
      <c r="G13" s="31">
        <f t="shared" si="2"/>
        <v>0</v>
      </c>
      <c r="H13" s="32" t="str">
        <f t="shared" si="1"/>
        <v>Không XL</v>
      </c>
      <c r="I13" s="39" t="s">
        <v>99</v>
      </c>
    </row>
    <row r="14" spans="1:17" s="3" customFormat="1" ht="15.75" x14ac:dyDescent="0.25">
      <c r="A14" s="13">
        <v>4</v>
      </c>
      <c r="B14" s="14" t="s">
        <v>491</v>
      </c>
      <c r="C14" s="33" t="s">
        <v>492</v>
      </c>
      <c r="D14" s="34" t="s">
        <v>329</v>
      </c>
      <c r="E14" s="31">
        <v>0</v>
      </c>
      <c r="F14" s="32" t="str">
        <f t="shared" si="0"/>
        <v>Không XL</v>
      </c>
      <c r="G14" s="31">
        <f t="shared" si="2"/>
        <v>0</v>
      </c>
      <c r="H14" s="32" t="str">
        <f t="shared" si="1"/>
        <v>Không XL</v>
      </c>
      <c r="I14" s="39"/>
    </row>
    <row r="15" spans="1:17" s="3" customFormat="1" ht="15.75" x14ac:dyDescent="0.25">
      <c r="A15" s="13">
        <v>5</v>
      </c>
      <c r="B15" s="14" t="s">
        <v>493</v>
      </c>
      <c r="C15" s="33" t="s">
        <v>494</v>
      </c>
      <c r="D15" s="34" t="s">
        <v>329</v>
      </c>
      <c r="E15" s="31">
        <v>0</v>
      </c>
      <c r="F15" s="32" t="str">
        <f t="shared" si="0"/>
        <v>Không XL</v>
      </c>
      <c r="G15" s="31">
        <f t="shared" si="2"/>
        <v>0</v>
      </c>
      <c r="H15" s="32" t="str">
        <f t="shared" si="1"/>
        <v>Không XL</v>
      </c>
      <c r="I15" s="39"/>
    </row>
    <row r="16" spans="1:17" s="3" customFormat="1" ht="15.75" x14ac:dyDescent="0.25">
      <c r="A16" s="13">
        <v>6</v>
      </c>
      <c r="B16" s="14" t="s">
        <v>495</v>
      </c>
      <c r="C16" s="33" t="s">
        <v>496</v>
      </c>
      <c r="D16" s="34" t="s">
        <v>497</v>
      </c>
      <c r="E16" s="31">
        <v>0</v>
      </c>
      <c r="F16" s="32" t="str">
        <f t="shared" si="0"/>
        <v>Không XL</v>
      </c>
      <c r="G16" s="31">
        <f t="shared" si="2"/>
        <v>0</v>
      </c>
      <c r="H16" s="32" t="str">
        <f t="shared" si="1"/>
        <v>Không XL</v>
      </c>
      <c r="I16" s="39"/>
    </row>
    <row r="17" spans="1:9" s="3" customFormat="1" ht="15.75" x14ac:dyDescent="0.25">
      <c r="A17" s="13">
        <v>7</v>
      </c>
      <c r="B17" s="14" t="s">
        <v>498</v>
      </c>
      <c r="C17" s="33" t="s">
        <v>499</v>
      </c>
      <c r="D17" s="34" t="s">
        <v>68</v>
      </c>
      <c r="E17" s="31">
        <v>0</v>
      </c>
      <c r="F17" s="32" t="str">
        <f t="shared" si="0"/>
        <v>Không XL</v>
      </c>
      <c r="G17" s="31">
        <f t="shared" si="2"/>
        <v>0</v>
      </c>
      <c r="H17" s="32" t="str">
        <f t="shared" si="1"/>
        <v>Không XL</v>
      </c>
      <c r="I17" s="39"/>
    </row>
    <row r="18" spans="1:9" s="3" customFormat="1" ht="15.75" x14ac:dyDescent="0.25">
      <c r="A18" s="13">
        <v>8</v>
      </c>
      <c r="B18" s="14" t="s">
        <v>500</v>
      </c>
      <c r="C18" s="33" t="s">
        <v>501</v>
      </c>
      <c r="D18" s="34" t="s">
        <v>502</v>
      </c>
      <c r="E18" s="31">
        <v>0</v>
      </c>
      <c r="F18" s="32" t="str">
        <f t="shared" si="0"/>
        <v>Không XL</v>
      </c>
      <c r="G18" s="31">
        <f t="shared" si="2"/>
        <v>0</v>
      </c>
      <c r="H18" s="32" t="str">
        <f t="shared" si="1"/>
        <v>Không XL</v>
      </c>
      <c r="I18" s="39"/>
    </row>
    <row r="19" spans="1:9" s="3" customFormat="1" ht="15.75" x14ac:dyDescent="0.25">
      <c r="A19" s="13">
        <v>9</v>
      </c>
      <c r="B19" s="14" t="s">
        <v>503</v>
      </c>
      <c r="C19" s="33" t="s">
        <v>504</v>
      </c>
      <c r="D19" s="34" t="s">
        <v>505</v>
      </c>
      <c r="E19" s="31">
        <v>0</v>
      </c>
      <c r="F19" s="32" t="str">
        <f t="shared" si="0"/>
        <v>Không XL</v>
      </c>
      <c r="G19" s="31">
        <f t="shared" si="2"/>
        <v>0</v>
      </c>
      <c r="H19" s="32" t="str">
        <f t="shared" si="1"/>
        <v>Không XL</v>
      </c>
      <c r="I19" s="39"/>
    </row>
    <row r="20" spans="1:9" s="3" customFormat="1" ht="15.75" x14ac:dyDescent="0.25">
      <c r="A20" s="13">
        <v>10</v>
      </c>
      <c r="B20" s="14" t="s">
        <v>506</v>
      </c>
      <c r="C20" s="33" t="s">
        <v>507</v>
      </c>
      <c r="D20" s="34" t="s">
        <v>172</v>
      </c>
      <c r="E20" s="31">
        <v>0</v>
      </c>
      <c r="F20" s="32" t="str">
        <f t="shared" si="0"/>
        <v>Không XL</v>
      </c>
      <c r="G20" s="31">
        <f t="shared" si="2"/>
        <v>0</v>
      </c>
      <c r="H20" s="32" t="str">
        <f t="shared" si="1"/>
        <v>Không XL</v>
      </c>
      <c r="I20" s="39"/>
    </row>
    <row r="21" spans="1:9" s="3" customFormat="1" ht="15.75" x14ac:dyDescent="0.25">
      <c r="A21" s="13">
        <v>11</v>
      </c>
      <c r="B21" s="14" t="s">
        <v>508</v>
      </c>
      <c r="C21" s="33" t="s">
        <v>509</v>
      </c>
      <c r="D21" s="34" t="s">
        <v>510</v>
      </c>
      <c r="E21" s="31">
        <v>0</v>
      </c>
      <c r="F21" s="32" t="str">
        <f t="shared" si="0"/>
        <v>Không XL</v>
      </c>
      <c r="G21" s="31">
        <f t="shared" si="2"/>
        <v>0</v>
      </c>
      <c r="H21" s="32" t="str">
        <f t="shared" si="1"/>
        <v>Không XL</v>
      </c>
      <c r="I21" s="39"/>
    </row>
    <row r="22" spans="1:9" ht="15.75" x14ac:dyDescent="0.25">
      <c r="A22" s="15"/>
      <c r="B22" s="15"/>
      <c r="C22" s="58" t="s">
        <v>15</v>
      </c>
      <c r="D22" s="58"/>
      <c r="E22" s="58"/>
      <c r="F22" s="58"/>
      <c r="G22" s="58"/>
      <c r="H22" s="58"/>
      <c r="I22" s="58"/>
    </row>
    <row r="23" spans="1:9" ht="22.5" customHeight="1" x14ac:dyDescent="0.25">
      <c r="A23" s="16"/>
      <c r="B23" s="16"/>
      <c r="C23" s="62" t="s">
        <v>16</v>
      </c>
      <c r="D23" s="62"/>
      <c r="E23" s="59" t="s">
        <v>8</v>
      </c>
      <c r="F23" s="59"/>
      <c r="G23" s="59" t="s">
        <v>9</v>
      </c>
      <c r="H23" s="59"/>
      <c r="I23" s="61" t="s">
        <v>10</v>
      </c>
    </row>
    <row r="24" spans="1:9" s="3" customFormat="1" ht="20.25" customHeight="1" x14ac:dyDescent="0.25">
      <c r="A24" s="18"/>
      <c r="B24" s="18"/>
      <c r="C24" s="62"/>
      <c r="D24" s="62"/>
      <c r="E24" s="12" t="s">
        <v>17</v>
      </c>
      <c r="F24" s="36" t="s">
        <v>18</v>
      </c>
      <c r="G24" s="12" t="s">
        <v>17</v>
      </c>
      <c r="H24" s="36" t="s">
        <v>18</v>
      </c>
      <c r="I24" s="61"/>
    </row>
    <row r="25" spans="1:9" x14ac:dyDescent="0.25">
      <c r="A25" s="16"/>
      <c r="B25" s="16"/>
      <c r="C25" s="60" t="s">
        <v>19</v>
      </c>
      <c r="D25" s="60"/>
      <c r="E25" s="13">
        <f>COUNTIF(F11:F21,"Xuất sắc")</f>
        <v>0</v>
      </c>
      <c r="F25" s="19">
        <f>E25*100/$A$21</f>
        <v>0</v>
      </c>
      <c r="G25" s="13">
        <f>COUNTIF(H11:H21,"Xuất sắc")</f>
        <v>0</v>
      </c>
      <c r="H25" s="19">
        <f>G25*100/$A$21</f>
        <v>0</v>
      </c>
      <c r="I25" s="37"/>
    </row>
    <row r="26" spans="1:9" x14ac:dyDescent="0.25">
      <c r="A26" s="16"/>
      <c r="B26" s="16"/>
      <c r="C26" s="60" t="s">
        <v>20</v>
      </c>
      <c r="D26" s="60"/>
      <c r="E26" s="13">
        <f>COUNTIF(F11:F21,"Tốt")</f>
        <v>0</v>
      </c>
      <c r="F26" s="19">
        <f t="shared" ref="F26:F30" si="3">E26*100/$A$21</f>
        <v>0</v>
      </c>
      <c r="G26" s="13">
        <f>COUNTIF(H11:H21,"Tốt")</f>
        <v>0</v>
      </c>
      <c r="H26" s="19">
        <f t="shared" ref="H26:H30" si="4">G26*100/$A$21</f>
        <v>0</v>
      </c>
      <c r="I26" s="37"/>
    </row>
    <row r="27" spans="1:9" x14ac:dyDescent="0.25">
      <c r="A27" s="16"/>
      <c r="B27" s="16"/>
      <c r="C27" s="60" t="s">
        <v>21</v>
      </c>
      <c r="D27" s="60"/>
      <c r="E27" s="13">
        <f>COUNTIF(F11:F21,"Khá")</f>
        <v>0</v>
      </c>
      <c r="F27" s="19">
        <f t="shared" si="3"/>
        <v>0</v>
      </c>
      <c r="G27" s="13">
        <f>COUNTIF(H11:H21,"Khá")</f>
        <v>0</v>
      </c>
      <c r="H27" s="19">
        <f t="shared" si="4"/>
        <v>0</v>
      </c>
      <c r="I27" s="37"/>
    </row>
    <row r="28" spans="1:9" x14ac:dyDescent="0.25">
      <c r="A28" s="16"/>
      <c r="B28" s="16"/>
      <c r="C28" s="60" t="s">
        <v>22</v>
      </c>
      <c r="D28" s="60"/>
      <c r="E28" s="13">
        <f>COUNTIF(F11:F21,"TB")</f>
        <v>0</v>
      </c>
      <c r="F28" s="19">
        <f t="shared" si="3"/>
        <v>0</v>
      </c>
      <c r="G28" s="13">
        <f>COUNTIF(H11:H21,"TB")</f>
        <v>0</v>
      </c>
      <c r="H28" s="19">
        <f t="shared" si="4"/>
        <v>0</v>
      </c>
      <c r="I28" s="37"/>
    </row>
    <row r="29" spans="1:9" x14ac:dyDescent="0.25">
      <c r="A29" s="16"/>
      <c r="B29" s="16"/>
      <c r="C29" s="60" t="s">
        <v>23</v>
      </c>
      <c r="D29" s="60"/>
      <c r="E29" s="13">
        <f>COUNTIF(F11:F21,"Yếu")</f>
        <v>0</v>
      </c>
      <c r="F29" s="19">
        <f t="shared" si="3"/>
        <v>0</v>
      </c>
      <c r="G29" s="13">
        <f>COUNTIF(H11:H21,"Yếu")</f>
        <v>0</v>
      </c>
      <c r="H29" s="19">
        <f t="shared" si="4"/>
        <v>0</v>
      </c>
      <c r="I29" s="37"/>
    </row>
    <row r="30" spans="1:9" x14ac:dyDescent="0.25">
      <c r="A30" s="16"/>
      <c r="B30" s="16"/>
      <c r="C30" s="60" t="s">
        <v>24</v>
      </c>
      <c r="D30" s="60"/>
      <c r="E30" s="13">
        <f>COUNTIF(F11:F21,"Không XL")</f>
        <v>11</v>
      </c>
      <c r="F30" s="19">
        <f t="shared" si="3"/>
        <v>100</v>
      </c>
      <c r="G30" s="13">
        <f>COUNTIF(H11:H21,"Không XL")</f>
        <v>11</v>
      </c>
      <c r="H30" s="19">
        <f t="shared" si="4"/>
        <v>100</v>
      </c>
      <c r="I30" s="37"/>
    </row>
    <row r="31" spans="1:9" x14ac:dyDescent="0.25">
      <c r="C31" s="20"/>
      <c r="D31" s="21"/>
      <c r="F31" s="22"/>
    </row>
    <row r="32" spans="1:9" ht="15.75" x14ac:dyDescent="0.25">
      <c r="E32" s="63" t="s">
        <v>31</v>
      </c>
      <c r="F32" s="63"/>
      <c r="G32" s="63"/>
      <c r="H32" s="63"/>
      <c r="I32" s="63"/>
    </row>
    <row r="33" spans="1:9" ht="16.5" customHeight="1" x14ac:dyDescent="0.25">
      <c r="A33" s="23"/>
      <c r="B33" s="44" t="s">
        <v>29</v>
      </c>
      <c r="C33" s="44"/>
      <c r="D33" s="44" t="s">
        <v>25</v>
      </c>
      <c r="E33" s="44"/>
      <c r="F33" s="44"/>
      <c r="G33" s="64" t="s">
        <v>26</v>
      </c>
      <c r="H33" s="64"/>
      <c r="I33" s="64"/>
    </row>
    <row r="38" spans="1:9" s="38" customFormat="1" ht="16.5" customHeight="1" x14ac:dyDescent="0.25">
      <c r="B38" s="65"/>
      <c r="C38" s="65"/>
      <c r="D38" s="66" t="s">
        <v>30</v>
      </c>
      <c r="E38" s="66"/>
      <c r="F38" s="66"/>
      <c r="G38" s="64" t="s">
        <v>511</v>
      </c>
      <c r="H38" s="64"/>
      <c r="I38" s="64"/>
    </row>
  </sheetData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E32:I32"/>
    <mergeCell ref="C22:I22"/>
    <mergeCell ref="C23:D24"/>
    <mergeCell ref="E23:F23"/>
    <mergeCell ref="G23:H23"/>
    <mergeCell ref="I23:I24"/>
    <mergeCell ref="C25:D25"/>
    <mergeCell ref="C26:D26"/>
    <mergeCell ref="C27:D27"/>
    <mergeCell ref="C28:D28"/>
    <mergeCell ref="C29:D29"/>
    <mergeCell ref="C30:D30"/>
    <mergeCell ref="B33:C33"/>
    <mergeCell ref="D33:F33"/>
    <mergeCell ref="G33:I33"/>
    <mergeCell ref="B38:C38"/>
    <mergeCell ref="D38:F38"/>
    <mergeCell ref="G38:I38"/>
  </mergeCells>
  <pageMargins left="0.49" right="0.31496062992126" top="0.65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7</vt:i4>
      </vt:variant>
    </vt:vector>
  </HeadingPairs>
  <TitlesOfParts>
    <vt:vector size="18" baseType="lpstr">
      <vt:lpstr>BANG TONG</vt:lpstr>
      <vt:lpstr>23T4-NNA1</vt:lpstr>
      <vt:lpstr>23T4-NNA2</vt:lpstr>
      <vt:lpstr>23T4-NHQ1</vt:lpstr>
      <vt:lpstr>23T4-NTN1</vt:lpstr>
      <vt:lpstr>24T4-NNA1</vt:lpstr>
      <vt:lpstr>24T4-NNA2</vt:lpstr>
      <vt:lpstr>24T4-NHQ1</vt:lpstr>
      <vt:lpstr>24T4-NTN1</vt:lpstr>
      <vt:lpstr>25T4-NNA1</vt:lpstr>
      <vt:lpstr>25T4-NTN1</vt:lpstr>
      <vt:lpstr>'23T4-NTN1'!Print_Titles</vt:lpstr>
      <vt:lpstr>'23T4-NHQ1'!Print_Titles</vt:lpstr>
      <vt:lpstr>'24T4-NNA2'!Print_Titles</vt:lpstr>
      <vt:lpstr>'24T4-NTN1'!Print_Titles</vt:lpstr>
      <vt:lpstr>'24T4-NHQ1'!Print_Titles</vt:lpstr>
      <vt:lpstr>'25T4-NTN1'!Print_Titles</vt:lpstr>
      <vt:lpstr>'BANG TONG'!Print_Titles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LTT</cp:lastModifiedBy>
  <cp:lastPrinted>2026-01-05T08:33:01Z</cp:lastPrinted>
  <dcterms:created xsi:type="dcterms:W3CDTF">2023-12-01T01:41:00Z</dcterms:created>
  <dcterms:modified xsi:type="dcterms:W3CDTF">2026-01-27T09:54:47Z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46630A2CDE604AF8AD615ABC8F454B5B_13</vt:lpwstr>
  </property>
  <property fmtid="{D5CDD505-2E9C-101B-9397-08002B2CF9AE}" pid="3" name="KSOProductBuildVer">
    <vt:lpwstr>1033-12.2.0.18283</vt:lpwstr>
  </property>
</Properties>
</file>