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mc:AlternateContent xmlns:mc="http://schemas.openxmlformats.org/markup-compatibility/2006">
    <mc:Choice Requires="x15">
      <x15ac:absPath xmlns:x15ac="http://schemas.microsoft.com/office/spreadsheetml/2010/11/ac" url="D:\2. QUAN LY SINH VIEN\2025-2026\HOC KY 1\REN LUYEN HKI-25-26\"/>
    </mc:Choice>
  </mc:AlternateContent>
  <xr:revisionPtr revIDLastSave="0" documentId="13_ncr:1_{0234C29F-57E9-4511-AB25-D5AEC73E02BD}" xr6:coauthVersionLast="45" xr6:coauthVersionMax="45" xr10:uidLastSave="{00000000-0000-0000-0000-000000000000}"/>
  <bookViews>
    <workbookView xWindow="-120" yWindow="-120" windowWidth="20730" windowHeight="11160" tabRatio="762" activeTab="1" xr2:uid="{00000000-000D-0000-FFFF-FFFF00000000}"/>
  </bookViews>
  <sheets>
    <sheet name="MAU BIEN BAN" sheetId="1" r:id="rId1"/>
    <sheet name="23C1-NNA1" sheetId="2" r:id="rId2"/>
    <sheet name="23C1-NHQ1" sheetId="3" r:id="rId3"/>
    <sheet name="23C1-NTN1" sheetId="4" r:id="rId4"/>
    <sheet name="24C1-NNA1" sheetId="5" r:id="rId5"/>
    <sheet name="24C1-NHQ1" sheetId="6" r:id="rId6"/>
    <sheet name="24C2-NNA1" sheetId="7" r:id="rId7"/>
    <sheet name="24C2-NHQ1" sheetId="8" r:id="rId8"/>
    <sheet name="24C2-NTN1" sheetId="9" r:id="rId9"/>
  </sheets>
  <definedNames>
    <definedName name="_xlnm.Print_Titles" localSheetId="6">'24C2-NNA1'!$19:$20</definedName>
    <definedName name="_xlnm.Print_Titles" localSheetId="0">'MAU BIEN BAN'!$19:$20</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0" i="9" l="1"/>
  <c r="F30" i="9" s="1"/>
  <c r="G25" i="9"/>
  <c r="G24" i="9"/>
  <c r="E32" i="9" s="1"/>
  <c r="F32" i="9" s="1"/>
  <c r="G23" i="9"/>
  <c r="G22" i="9"/>
  <c r="G21" i="9"/>
  <c r="E33" i="9" s="1"/>
  <c r="F33" i="9" s="1"/>
  <c r="F30" i="8"/>
  <c r="F31" i="8"/>
  <c r="F32" i="8"/>
  <c r="F33" i="8"/>
  <c r="F34" i="8"/>
  <c r="F29" i="8"/>
  <c r="G25" i="8"/>
  <c r="G24" i="8"/>
  <c r="E31" i="8" s="1"/>
  <c r="G23" i="8"/>
  <c r="G22" i="8"/>
  <c r="G21" i="8"/>
  <c r="E32" i="8" s="1"/>
  <c r="G23" i="7"/>
  <c r="G24" i="7"/>
  <c r="G25" i="7"/>
  <c r="G26" i="7"/>
  <c r="G27" i="7"/>
  <c r="G28" i="7"/>
  <c r="G29" i="7"/>
  <c r="G30" i="7"/>
  <c r="G31" i="7"/>
  <c r="G32" i="7"/>
  <c r="G33" i="7"/>
  <c r="G34" i="7"/>
  <c r="G35" i="7"/>
  <c r="G36" i="7"/>
  <c r="G37" i="7"/>
  <c r="G38" i="7"/>
  <c r="G39" i="7"/>
  <c r="G40" i="7"/>
  <c r="G41" i="7"/>
  <c r="G42" i="7"/>
  <c r="G43" i="7"/>
  <c r="G44" i="7"/>
  <c r="G45" i="7"/>
  <c r="G46" i="7"/>
  <c r="G47" i="7"/>
  <c r="G48" i="7"/>
  <c r="G49" i="7"/>
  <c r="G50" i="7"/>
  <c r="G51" i="7"/>
  <c r="G52" i="7"/>
  <c r="G53" i="7"/>
  <c r="G54" i="7"/>
  <c r="G55" i="7"/>
  <c r="E60" i="7"/>
  <c r="F60" i="7" s="1"/>
  <c r="G22" i="7"/>
  <c r="G21" i="7"/>
  <c r="E63" i="7" s="1"/>
  <c r="F63" i="7" s="1"/>
  <c r="G23" i="6"/>
  <c r="G22" i="6"/>
  <c r="E30" i="6" s="1"/>
  <c r="F30" i="6" s="1"/>
  <c r="G21" i="6"/>
  <c r="G23" i="5"/>
  <c r="G24" i="5"/>
  <c r="G25" i="5"/>
  <c r="G26" i="5"/>
  <c r="G27" i="5"/>
  <c r="G28" i="5"/>
  <c r="G29" i="5"/>
  <c r="G30" i="5"/>
  <c r="G31" i="5"/>
  <c r="G32" i="5"/>
  <c r="G33" i="5"/>
  <c r="G34" i="5"/>
  <c r="G35" i="5"/>
  <c r="G36" i="5"/>
  <c r="G37" i="5"/>
  <c r="G38" i="5"/>
  <c r="G39" i="5"/>
  <c r="G40" i="5"/>
  <c r="G41" i="5"/>
  <c r="G22" i="5"/>
  <c r="E45" i="5" s="1"/>
  <c r="F45" i="5" s="1"/>
  <c r="G21" i="5"/>
  <c r="E48" i="5" s="1"/>
  <c r="F48" i="5" s="1"/>
  <c r="F32" i="4"/>
  <c r="F33" i="4"/>
  <c r="F34" i="4"/>
  <c r="F35" i="4"/>
  <c r="F36" i="4"/>
  <c r="F31" i="4"/>
  <c r="E36" i="4"/>
  <c r="G27" i="4"/>
  <c r="G26" i="4"/>
  <c r="G25" i="4"/>
  <c r="G24" i="4"/>
  <c r="G23" i="4"/>
  <c r="G22" i="4"/>
  <c r="G21" i="4"/>
  <c r="E34" i="4" s="1"/>
  <c r="F29" i="3"/>
  <c r="F30" i="3"/>
  <c r="F31" i="3"/>
  <c r="F32" i="3"/>
  <c r="F33" i="3"/>
  <c r="F28" i="3"/>
  <c r="G24" i="3"/>
  <c r="G23" i="3"/>
  <c r="G22" i="3"/>
  <c r="G21" i="3"/>
  <c r="E31" i="3" s="1"/>
  <c r="G23" i="2"/>
  <c r="G24" i="2"/>
  <c r="G25" i="2"/>
  <c r="G26" i="2"/>
  <c r="G27" i="2"/>
  <c r="G28" i="2"/>
  <c r="G29" i="2"/>
  <c r="G30" i="2"/>
  <c r="G31" i="2"/>
  <c r="G32" i="2"/>
  <c r="G22" i="2"/>
  <c r="G21" i="2"/>
  <c r="E39" i="2" s="1"/>
  <c r="F39" i="2" s="1"/>
  <c r="E34" i="9" l="1"/>
  <c r="F34" i="9" s="1"/>
  <c r="E29" i="9"/>
  <c r="F29" i="9" s="1"/>
  <c r="E31" i="9"/>
  <c r="F31" i="9" s="1"/>
  <c r="E29" i="8"/>
  <c r="E33" i="8"/>
  <c r="E30" i="8"/>
  <c r="E34" i="8"/>
  <c r="E62" i="7"/>
  <c r="F62" i="7" s="1"/>
  <c r="E64" i="7"/>
  <c r="F64" i="7" s="1"/>
  <c r="E59" i="7"/>
  <c r="F59" i="7" s="1"/>
  <c r="E61" i="7"/>
  <c r="F61" i="7" s="1"/>
  <c r="E27" i="6"/>
  <c r="F27" i="6" s="1"/>
  <c r="E29" i="6"/>
  <c r="F29" i="6" s="1"/>
  <c r="E31" i="6"/>
  <c r="F31" i="6" s="1"/>
  <c r="E32" i="6"/>
  <c r="F32" i="6" s="1"/>
  <c r="E28" i="6"/>
  <c r="F28" i="6" s="1"/>
  <c r="E47" i="5"/>
  <c r="F47" i="5" s="1"/>
  <c r="E49" i="5"/>
  <c r="F49" i="5" s="1"/>
  <c r="E46" i="5"/>
  <c r="F46" i="5" s="1"/>
  <c r="E50" i="5"/>
  <c r="F50" i="5" s="1"/>
  <c r="E35" i="4"/>
  <c r="E31" i="4"/>
  <c r="E33" i="4"/>
  <c r="E32" i="4"/>
  <c r="E28" i="3"/>
  <c r="E30" i="3"/>
  <c r="E32" i="3"/>
  <c r="E33" i="3"/>
  <c r="E29" i="3"/>
  <c r="E38" i="2"/>
  <c r="F38" i="2" s="1"/>
  <c r="E36" i="2"/>
  <c r="F36" i="2" s="1"/>
  <c r="E40" i="2"/>
  <c r="F40" i="2" s="1"/>
  <c r="E41" i="2"/>
  <c r="F41" i="2" s="1"/>
  <c r="E37" i="2"/>
  <c r="F37" i="2" s="1"/>
  <c r="F69" i="1"/>
  <c r="E69" i="1"/>
  <c r="F68" i="1"/>
  <c r="E68" i="1"/>
  <c r="F67" i="1"/>
  <c r="E67" i="1"/>
  <c r="F66" i="1"/>
  <c r="E66" i="1"/>
  <c r="F65" i="1"/>
  <c r="E65" i="1"/>
  <c r="F64" i="1"/>
  <c r="E64" i="1"/>
  <c r="G22" i="1"/>
  <c r="G21" i="1"/>
</calcChain>
</file>

<file path=xl/sharedStrings.xml><?xml version="1.0" encoding="utf-8"?>
<sst xmlns="http://schemas.openxmlformats.org/spreadsheetml/2006/main" count="807" uniqueCount="393">
  <si>
    <t>TRƯỜNG CAO ĐẲNG LÝ TỰ TRỌNG</t>
  </si>
  <si>
    <t>CỘNG HÒA XÃ HỘI CHỦ NGHĨA VIỆT NAM</t>
  </si>
  <si>
    <t>THÀNH PHỐ HỒ CHÍ MINH</t>
  </si>
  <si>
    <t>Độc lập - Tự do - Hạnh phúc</t>
  </si>
  <si>
    <t>BIÊN BẢN HỌP LỚP ĐÁNH GIÁ KẾT QUẢ RÈN LUYỆN SINH VIÊN</t>
  </si>
  <si>
    <t>LỚP: …………..</t>
  </si>
  <si>
    <t>1.</t>
  </si>
  <si>
    <r>
      <rPr>
        <b/>
        <sz val="13"/>
        <rFont val="Times New Roman"/>
        <charset val="134"/>
      </rPr>
      <t xml:space="preserve">Thời gian họp: </t>
    </r>
    <r>
      <rPr>
        <sz val="13"/>
        <rFont val="Times New Roman"/>
        <charset val="134"/>
      </rPr>
      <t>……. giờ …... phút, ngày ….. tháng …... năm 202….;</t>
    </r>
  </si>
  <si>
    <t>2.</t>
  </si>
  <si>
    <r>
      <rPr>
        <b/>
        <sz val="13"/>
        <rFont val="Times New Roman"/>
        <charset val="134"/>
      </rPr>
      <t xml:space="preserve">Địa điểm: </t>
    </r>
    <r>
      <rPr>
        <sz val="13"/>
        <rFont val="Times New Roman"/>
        <charset val="134"/>
      </rPr>
      <t>Phòng …..…...;</t>
    </r>
  </si>
  <si>
    <t>3.</t>
  </si>
  <si>
    <t>Chủ tọa phiên họp và thành phần tham dự:</t>
  </si>
  <si>
    <t>Chủ tọa: Ông/Bà………………….; Chức vụ: Cố vấn học tập;</t>
  </si>
  <si>
    <t>Thư ký: ……………….; Chức vụ: ………...;</t>
  </si>
  <si>
    <t>Thành phần tham dự: Tập thể lớp ………...;</t>
  </si>
  <si>
    <t>.</t>
  </si>
  <si>
    <t>Hiện diện: ….../…. Sinh viên (SV);</t>
  </si>
  <si>
    <t>Vắng: Có phép.........SV/ Không có phép.....SV</t>
  </si>
  <si>
    <t>4.</t>
  </si>
  <si>
    <t>Nội dung cuộc họp:</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</si>
  <si>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</si>
  <si>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</si>
  <si>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</si>
  <si>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</si>
  <si>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</si>
  <si>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</si>
  <si>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GHI CHÚ</t>
  </si>
  <si>
    <t xml:space="preserve">Điểm </t>
  </si>
  <si>
    <t>Xếp loại</t>
  </si>
  <si>
    <t>Tỷ lệ % đồng ý</t>
  </si>
  <si>
    <t>01</t>
  </si>
  <si>
    <t xml:space="preserve">Nguyễn Văn </t>
  </si>
  <si>
    <t>A</t>
  </si>
  <si>
    <t>02</t>
  </si>
  <si>
    <t>B</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</si>
  <si>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</si>
  <si>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</si>
  <si>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</si>
  <si>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</si>
  <si>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</si>
  <si>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</si>
  <si>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</si>
  <si>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</si>
  <si>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</si>
  <si>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</si>
  <si>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</si>
  <si>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</si>
  <si>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</si>
  <si>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</si>
  <si>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</si>
  <si>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</si>
  <si>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</si>
  <si>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</si>
  <si>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</si>
  <si>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</si>
  <si>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</si>
  <si>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</si>
  <si>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</si>
  <si>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</si>
  <si>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</si>
  <si>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</si>
  <si>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</si>
  <si>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</si>
  <si>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</si>
  <si>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</si>
  <si>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</si>
  <si>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</si>
  <si>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</si>
  <si>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</si>
  <si>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</si>
  <si>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</si>
  <si>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</si>
  <si>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</si>
  <si>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Tổng kết phân loại đánh giá rèn luyện của lớp:</t>
  </si>
  <si>
    <t>XẾP LOẠI</t>
  </si>
  <si>
    <t>SỐ LƯỢNG</t>
  </si>
  <si>
    <t>TỶ LỆ</t>
  </si>
  <si>
    <t>Xuất sắc</t>
  </si>
  <si>
    <t>Tốt</t>
  </si>
  <si>
    <t>Khá</t>
  </si>
  <si>
    <t>Trung bình</t>
  </si>
  <si>
    <t>Yếu</t>
  </si>
  <si>
    <t>Không xếp loại</t>
  </si>
  <si>
    <t xml:space="preserve">          Thư ký thông qua toàn văn biên bản cuộc họp, các thành viên dự họp nhất trí, không có ý kiến gì thêm.
          Cuộc họp kết thúc lúc ……. giờ ….. phút cùng ngày./.</t>
  </si>
  <si>
    <t>THƯ KÝ</t>
  </si>
  <si>
    <t>CHỦ TỌA</t>
  </si>
  <si>
    <t>Ý KIẾN CỦA LÃNH ĐẠO KHOA</t>
  </si>
  <si>
    <t>………………………………………………………………..……………………………………………………….......……
……………………………………………………..…………………………………………………………………...........…</t>
  </si>
  <si>
    <t>Thành phố Hồ Chí Minh, ngày … tháng … năm ……</t>
  </si>
  <si>
    <t>TRƯỞNG KHOA</t>
  </si>
  <si>
    <t>KHOA NGOẠI NGỮ</t>
  </si>
  <si>
    <t>NĂM HỌC: 2025-2026</t>
  </si>
  <si>
    <t>Nguyễn Thị Thu Hà</t>
  </si>
  <si>
    <t>LỚP: 23C1-NNA1</t>
  </si>
  <si>
    <t>HỌC KỲ I</t>
  </si>
  <si>
    <r>
      <rPr>
        <b/>
        <sz val="13"/>
        <rFont val="Times New Roman"/>
        <charset val="134"/>
      </rPr>
      <t xml:space="preserve">Thời gian họp: </t>
    </r>
    <r>
      <rPr>
        <sz val="13"/>
        <rFont val="Times New Roman"/>
        <charset val="134"/>
      </rPr>
      <t>10 giờ 20 phút, ngày 18 tháng 12 năm 2025;</t>
    </r>
  </si>
  <si>
    <r>
      <t xml:space="preserve">Địa điểm: </t>
    </r>
    <r>
      <rPr>
        <sz val="13"/>
        <rFont val="Times New Roman"/>
        <charset val="134"/>
      </rPr>
      <t>Phòng C3.1-02;</t>
    </r>
  </si>
  <si>
    <t>Thư ký: Nguyễn Thành Hưng; Chức vụ: Lớp trưởng;</t>
  </si>
  <si>
    <t>Thành phần tham dự: Tập thể lớp 23C1-NNA1;</t>
  </si>
  <si>
    <t>Hiện diện: 11/12 Sinh viên (SV);</t>
  </si>
  <si>
    <t>Vắng: Có phép 01 SV</t>
  </si>
  <si>
    <t>23002777</t>
  </si>
  <si>
    <t>Hoàng Như</t>
  </si>
  <si>
    <t>Anh</t>
  </si>
  <si>
    <t>23004392</t>
  </si>
  <si>
    <t>Đỗ Mai Ngọc</t>
  </si>
  <si>
    <t>Ánh</t>
  </si>
  <si>
    <t>23001228</t>
  </si>
  <si>
    <t>Nguyễn Thành</t>
  </si>
  <si>
    <t>Hưng</t>
  </si>
  <si>
    <t>23004327</t>
  </si>
  <si>
    <t>Lê Trần Quốc</t>
  </si>
  <si>
    <t>Khôi</t>
  </si>
  <si>
    <t>23004630</t>
  </si>
  <si>
    <t>Lê Thành</t>
  </si>
  <si>
    <t>Long</t>
  </si>
  <si>
    <t>23001383</t>
  </si>
  <si>
    <t>Bùi Khánh</t>
  </si>
  <si>
    <t>Minh</t>
  </si>
  <si>
    <t>23004848</t>
  </si>
  <si>
    <t>Diệp Quang</t>
  </si>
  <si>
    <t>23004490</t>
  </si>
  <si>
    <t>Mã Cãnh</t>
  </si>
  <si>
    <t>Phong</t>
  </si>
  <si>
    <t>23004340</t>
  </si>
  <si>
    <t>Tài</t>
  </si>
  <si>
    <t>23004458</t>
  </si>
  <si>
    <t>Y</t>
  </si>
  <si>
    <t>Thanh</t>
  </si>
  <si>
    <t>23001728</t>
  </si>
  <si>
    <t>Trần Ngọc Anh</t>
  </si>
  <si>
    <t>Thùy</t>
  </si>
  <si>
    <t>23004724</t>
  </si>
  <si>
    <t>Đặng Thị Thùy</t>
  </si>
  <si>
    <t>Trâm</t>
  </si>
  <si>
    <t>Nguyễn Thành Hưng</t>
  </si>
  <si>
    <t>Nguyễn Thị Thanh Tú</t>
  </si>
  <si>
    <t>LỚP: 23C1-NHQ1</t>
  </si>
  <si>
    <t>Thư ký: Trần Ngọc Bảo Hân; Chức vụ: Lớp trưởng;</t>
  </si>
  <si>
    <t>Thành phần tham dự: Tập thể lớp 23C1-NHQ1;</t>
  </si>
  <si>
    <t>Hiện diện: 04/04 Sinh viên (SV);</t>
  </si>
  <si>
    <t>Vắng: 00 SV</t>
  </si>
  <si>
    <t>LT</t>
  </si>
  <si>
    <t>LP</t>
  </si>
  <si>
    <t>23002314</t>
  </si>
  <si>
    <t>Hồ Trần Bình</t>
  </si>
  <si>
    <t>An</t>
  </si>
  <si>
    <t>23002527</t>
  </si>
  <si>
    <t>Trần Ngọc Bảo</t>
  </si>
  <si>
    <t>Hân</t>
  </si>
  <si>
    <t>23002510</t>
  </si>
  <si>
    <t>Ngô Tuấn</t>
  </si>
  <si>
    <t>Khang</t>
  </si>
  <si>
    <t>23002759</t>
  </si>
  <si>
    <t>Hồ Mộng</t>
  </si>
  <si>
    <t>Nghi</t>
  </si>
  <si>
    <t>Chủ tọa: Bà Nguyễn Thị Thanh Tú; Chức vụ: Cố vấn học tập;</t>
  </si>
  <si>
    <t>Trần Ngọc Bảo Hân</t>
  </si>
  <si>
    <t>LỚP: 23C1-NTN1</t>
  </si>
  <si>
    <t>Thư ký: Lê Hoàng Long; Chức vụ: Lớp trưởng;</t>
  </si>
  <si>
    <t>Thành phần tham dự: Tập thể lớp 23C1-NTN1;</t>
  </si>
  <si>
    <t>23001549</t>
  </si>
  <si>
    <t>Chung Mỹ</t>
  </si>
  <si>
    <t>Đào</t>
  </si>
  <si>
    <t>23004438</t>
  </si>
  <si>
    <t>Phạm Nguyễn Gia</t>
  </si>
  <si>
    <t>23001786</t>
  </si>
  <si>
    <t>Hùynh Thiên</t>
  </si>
  <si>
    <t>Hương</t>
  </si>
  <si>
    <t>23004672</t>
  </si>
  <si>
    <t>Lê Hoàng</t>
  </si>
  <si>
    <t>23004497</t>
  </si>
  <si>
    <t>Lê Thị Yến</t>
  </si>
  <si>
    <t>Nhi</t>
  </si>
  <si>
    <t>23002418</t>
  </si>
  <si>
    <t>Trần Kim Ngọc</t>
  </si>
  <si>
    <t>Thảo</t>
  </si>
  <si>
    <t>23004715</t>
  </si>
  <si>
    <t>Phạm Triều</t>
  </si>
  <si>
    <t>Vĩ</t>
  </si>
  <si>
    <t>Hiện diện: 07/07 Sinh viên (SV);</t>
  </si>
  <si>
    <t>Lê Hoàng Long</t>
  </si>
  <si>
    <t>LỚP: 24C1-NNA1</t>
  </si>
  <si>
    <r>
      <rPr>
        <b/>
        <sz val="13"/>
        <rFont val="Times New Roman"/>
        <charset val="134"/>
      </rPr>
      <t xml:space="preserve">Thời gian họp: </t>
    </r>
    <r>
      <rPr>
        <sz val="13"/>
        <rFont val="Times New Roman"/>
        <charset val="134"/>
      </rPr>
      <t>10 giờ 20 phút, ngày 26 tháng 01 năm 2026;</t>
    </r>
  </si>
  <si>
    <r>
      <t xml:space="preserve">Địa điểm: </t>
    </r>
    <r>
      <rPr>
        <sz val="13"/>
        <rFont val="Times New Roman"/>
        <charset val="134"/>
      </rPr>
      <t>Phòng C2.1-01;</t>
    </r>
  </si>
  <si>
    <t>Chủ tọa: Bà Nguyễn Thị Thu Hà; Chức vụ: Cố vấn học tập;</t>
  </si>
  <si>
    <t>24001206</t>
  </si>
  <si>
    <t>Nguyễn Phương Hoài</t>
  </si>
  <si>
    <t>24001354</t>
  </si>
  <si>
    <t>Trần Hữu</t>
  </si>
  <si>
    <t>Đông</t>
  </si>
  <si>
    <t>24001604</t>
  </si>
  <si>
    <t>Nguyễn Ngọc Gia</t>
  </si>
  <si>
    <t>24001666</t>
  </si>
  <si>
    <t>Phạm Khả</t>
  </si>
  <si>
    <t>24000453</t>
  </si>
  <si>
    <t>Đỗ Nguyễn Yến</t>
  </si>
  <si>
    <t>Khoa</t>
  </si>
  <si>
    <t>24003503</t>
  </si>
  <si>
    <t>Nguyễn Vũ Trà</t>
  </si>
  <si>
    <t>My</t>
  </si>
  <si>
    <t>24003530</t>
  </si>
  <si>
    <t>Huỳnh Thị Thu</t>
  </si>
  <si>
    <t>Ngân</t>
  </si>
  <si>
    <t>24003590</t>
  </si>
  <si>
    <t>Lê Hoàng Trung</t>
  </si>
  <si>
    <t>Nghĩa</t>
  </si>
  <si>
    <t>24003583</t>
  </si>
  <si>
    <t>Phan Hữu</t>
  </si>
  <si>
    <t>Nhân</t>
  </si>
  <si>
    <t>24003689</t>
  </si>
  <si>
    <t>Huỳnh Thiên</t>
  </si>
  <si>
    <t>Phước</t>
  </si>
  <si>
    <t>24003948</t>
  </si>
  <si>
    <t>Phạm Xuân</t>
  </si>
  <si>
    <t>Quang</t>
  </si>
  <si>
    <t>24001455</t>
  </si>
  <si>
    <t>Nguyễn Hồng</t>
  </si>
  <si>
    <t>24001352</t>
  </si>
  <si>
    <t>Nguyễn Ngọc Khánh</t>
  </si>
  <si>
    <t>Tâm</t>
  </si>
  <si>
    <t>24001916</t>
  </si>
  <si>
    <t>Trần Trí</t>
  </si>
  <si>
    <t>24004224</t>
  </si>
  <si>
    <t>Phạm Đình Cao</t>
  </si>
  <si>
    <t>Thắng</t>
  </si>
  <si>
    <t>24004596</t>
  </si>
  <si>
    <t>Nguyễn Công</t>
  </si>
  <si>
    <t>Thành</t>
  </si>
  <si>
    <t>24003898</t>
  </si>
  <si>
    <t>Nguyễn Minh</t>
  </si>
  <si>
    <t>Thuận</t>
  </si>
  <si>
    <t>24003811</t>
  </si>
  <si>
    <t>Nguyễn Phan Chí</t>
  </si>
  <si>
    <t>Toàn</t>
  </si>
  <si>
    <t>24000507</t>
  </si>
  <si>
    <t>Trần Quốc</t>
  </si>
  <si>
    <t>Tuấn</t>
  </si>
  <si>
    <t>24004128</t>
  </si>
  <si>
    <t>Lý Thành</t>
  </si>
  <si>
    <t>Vương</t>
  </si>
  <si>
    <t>24003753</t>
  </si>
  <si>
    <t>Thị Bé</t>
  </si>
  <si>
    <t>Xiếu</t>
  </si>
  <si>
    <t>Thư ký: Trần Hữu Đông; Chức vụ: Lớp trưởng;</t>
  </si>
  <si>
    <t>Hiện diện: 20/21 Sinh viên (SV);</t>
  </si>
  <si>
    <t>Trần Hữu Đông</t>
  </si>
  <si>
    <t>LỚP: 24C1-NHQ1</t>
  </si>
  <si>
    <t>24004115</t>
  </si>
  <si>
    <t>Liêu Nhật</t>
  </si>
  <si>
    <t>Huy</t>
  </si>
  <si>
    <t>24003881</t>
  </si>
  <si>
    <t>Dương Trịnh Khánh</t>
  </si>
  <si>
    <t>Ngọc</t>
  </si>
  <si>
    <t>24001955</t>
  </si>
  <si>
    <t>Đỗ Thị Yến</t>
  </si>
  <si>
    <t>Liêu Nhật Huy</t>
  </si>
  <si>
    <t>Thư ký: Liêu Nhật Huy; Chức vụ: Lớp trưởng;</t>
  </si>
  <si>
    <t>Thành phần tham dự: Tập thể lớp 24C1-NNA1;</t>
  </si>
  <si>
    <t>Thành phần tham dự: Tập thể lớp 24C1-NHQ1;</t>
  </si>
  <si>
    <t>Hiện diện: 03/03 Sinh viên (SV);</t>
  </si>
  <si>
    <t>LỚP: 24C2-NNA1</t>
  </si>
  <si>
    <r>
      <rPr>
        <b/>
        <sz val="13"/>
        <rFont val="Times New Roman"/>
        <charset val="134"/>
      </rPr>
      <t xml:space="preserve">Thời gian họp: </t>
    </r>
    <r>
      <rPr>
        <sz val="13"/>
        <rFont val="Times New Roman"/>
        <charset val="134"/>
      </rPr>
      <t>08 giờ 12 phút, ngày 08 tháng 12 năm 2025;</t>
    </r>
  </si>
  <si>
    <r>
      <t xml:space="preserve">Địa điểm: </t>
    </r>
    <r>
      <rPr>
        <sz val="13"/>
        <rFont val="Times New Roman"/>
        <charset val="134"/>
      </rPr>
      <t>Phòng C2.1-05;</t>
    </r>
  </si>
  <si>
    <t>Chủ tọa: Bà Lê Nguyễn Mỹ Trâm; Chức vụ: Cố vấn học tập;</t>
  </si>
  <si>
    <t>24002940</t>
  </si>
  <si>
    <t>Cáp Gia</t>
  </si>
  <si>
    <t>24002941</t>
  </si>
  <si>
    <t>Dư Phạm Minh</t>
  </si>
  <si>
    <t>24001567</t>
  </si>
  <si>
    <t>Nguyễn Võ Hà</t>
  </si>
  <si>
    <t>24002979</t>
  </si>
  <si>
    <t>Trần Hà Vân</t>
  </si>
  <si>
    <t>24002946</t>
  </si>
  <si>
    <t>Hoàng Kim Minh</t>
  </si>
  <si>
    <t>Châu</t>
  </si>
  <si>
    <t>24002984</t>
  </si>
  <si>
    <t>Nguyễn Hoàng</t>
  </si>
  <si>
    <t>24002985</t>
  </si>
  <si>
    <t>Lê Quang</t>
  </si>
  <si>
    <t>Đức</t>
  </si>
  <si>
    <t>24002986</t>
  </si>
  <si>
    <t>Huỳnh Trí</t>
  </si>
  <si>
    <t>Dũng</t>
  </si>
  <si>
    <t>24002951</t>
  </si>
  <si>
    <t>Phan Công Gia</t>
  </si>
  <si>
    <t>24002952</t>
  </si>
  <si>
    <t>Nguyễn Tam</t>
  </si>
  <si>
    <t>24002953</t>
  </si>
  <si>
    <t>Nguyễn Trịnh Đức</t>
  </si>
  <si>
    <t>24002957</t>
  </si>
  <si>
    <t>Dương Xuân</t>
  </si>
  <si>
    <t>Lộc</t>
  </si>
  <si>
    <t>24002958</t>
  </si>
  <si>
    <t>Đoàn Kim</t>
  </si>
  <si>
    <t>24002959</t>
  </si>
  <si>
    <t>Lý Gia</t>
  </si>
  <si>
    <t>24002992</t>
  </si>
  <si>
    <t>Nguyễn Đông</t>
  </si>
  <si>
    <t>24002961</t>
  </si>
  <si>
    <t>Trần Lê Hồng</t>
  </si>
  <si>
    <t>24002964</t>
  </si>
  <si>
    <t>Nguyễn Hoàng Yến</t>
  </si>
  <si>
    <t>24002966</t>
  </si>
  <si>
    <t>Lê Võ Hoàng</t>
  </si>
  <si>
    <t>Phát</t>
  </si>
  <si>
    <t>24003987</t>
  </si>
  <si>
    <t>Lê Thanh Hoàng</t>
  </si>
  <si>
    <t>Phúc</t>
  </si>
  <si>
    <t>24002995</t>
  </si>
  <si>
    <t>Võ Thành</t>
  </si>
  <si>
    <t>Quý</t>
  </si>
  <si>
    <t>24002996</t>
  </si>
  <si>
    <t>Phạm Thiên</t>
  </si>
  <si>
    <t>24002968</t>
  </si>
  <si>
    <t>Lê Huỳnh Thiên</t>
  </si>
  <si>
    <t>24002998</t>
  </si>
  <si>
    <t>Kim Đức</t>
  </si>
  <si>
    <t>Thiện</t>
  </si>
  <si>
    <t>24002999</t>
  </si>
  <si>
    <t>Trần Tiến</t>
  </si>
  <si>
    <t>Thịnh</t>
  </si>
  <si>
    <t>24002969</t>
  </si>
  <si>
    <t>Nguyễn Trịnh Kim</t>
  </si>
  <si>
    <t>Thu</t>
  </si>
  <si>
    <t>24002970</t>
  </si>
  <si>
    <t>Huỳnh Ngọc Anh</t>
  </si>
  <si>
    <t>Thư</t>
  </si>
  <si>
    <t>24002971</t>
  </si>
  <si>
    <t>Võ Thị Minh</t>
  </si>
  <si>
    <t>24002972</t>
  </si>
  <si>
    <t>Nguyễn Phương</t>
  </si>
  <si>
    <t>24003000</t>
  </si>
  <si>
    <t>Nguyễn Hải</t>
  </si>
  <si>
    <t>Triều</t>
  </si>
  <si>
    <t>24001499</t>
  </si>
  <si>
    <t>Trần Quang Vân</t>
  </si>
  <si>
    <t>Trường</t>
  </si>
  <si>
    <t>24004414</t>
  </si>
  <si>
    <t>Quách Cát</t>
  </si>
  <si>
    <t>Tường</t>
  </si>
  <si>
    <t>24002974</t>
  </si>
  <si>
    <t>Đặng Tú</t>
  </si>
  <si>
    <t>Vân</t>
  </si>
  <si>
    <t>24002975</t>
  </si>
  <si>
    <t>Trần Đăng Thiên</t>
  </si>
  <si>
    <t>Vấn</t>
  </si>
  <si>
    <t>24003003</t>
  </si>
  <si>
    <t>Phạm Phú Hồng</t>
  </si>
  <si>
    <t>Việt</t>
  </si>
  <si>
    <t>24002976</t>
  </si>
  <si>
    <t>Lê Phan Thanh</t>
  </si>
  <si>
    <t>Vy</t>
  </si>
  <si>
    <t>LPPT</t>
  </si>
  <si>
    <t>LPHT</t>
  </si>
  <si>
    <t>Thư ký: Trần Tiến Thịnh; Chức vụ: Lớp trưởng;</t>
  </si>
  <si>
    <t>Thành phần tham dự: Tập thể lớp 24C2-NNA1;</t>
  </si>
  <si>
    <t>Hiện diện: 30/35 Sinh viên (SV);</t>
  </si>
  <si>
    <t>Vắng: Không có phép 05 SV</t>
  </si>
  <si>
    <t>Trần Tiến Thịnh</t>
  </si>
  <si>
    <t>Lê Nguyễn Mỹ Trâm</t>
  </si>
  <si>
    <t>LỚP: 24C2-NHQ1</t>
  </si>
  <si>
    <t>24002922</t>
  </si>
  <si>
    <t>Trương Phúc Thuận</t>
  </si>
  <si>
    <t>24002926</t>
  </si>
  <si>
    <t>Văn Công Gia</t>
  </si>
  <si>
    <t>24002931</t>
  </si>
  <si>
    <t>Trần Nguyễn Như</t>
  </si>
  <si>
    <t>Quỳnh</t>
  </si>
  <si>
    <t>24002932</t>
  </si>
  <si>
    <t>Trần Minh</t>
  </si>
  <si>
    <t>24002938</t>
  </si>
  <si>
    <t>Nguyễn Khánh</t>
  </si>
  <si>
    <t>Thư ký: Văn Công Gia Khang; Chức vụ: Lớp trưởng;</t>
  </si>
  <si>
    <t>Thành phần tham dự: Tập thể lớp 24C2-NHQ1;</t>
  </si>
  <si>
    <t>Hiện diện: 05/05 Sinh viên (SV);</t>
  </si>
  <si>
    <t>Văn Công Gia Khang</t>
  </si>
  <si>
    <t>LỚP: 24C2-NTN1</t>
  </si>
  <si>
    <t>24003004</t>
  </si>
  <si>
    <t>Đặng Trâm</t>
  </si>
  <si>
    <t>24003005</t>
  </si>
  <si>
    <t>Huỳnh Ngọc</t>
  </si>
  <si>
    <t>Hằng</t>
  </si>
  <si>
    <t>24003006</t>
  </si>
  <si>
    <t>Nguyễn Hoàng Minh</t>
  </si>
  <si>
    <t>Nhật</t>
  </si>
  <si>
    <t>24003008</t>
  </si>
  <si>
    <t>Dương Phạm Minh</t>
  </si>
  <si>
    <t>24003009</t>
  </si>
  <si>
    <t>Nguyễn Thị Minh</t>
  </si>
  <si>
    <t>Thư ký: Nguyễn Hoàng Minh Nhật; Chức vụ: Lớp trưởng;</t>
  </si>
  <si>
    <t>Thành phần tham dự: Tập thể lớp 24C2-NTN1;</t>
  </si>
  <si>
    <t>Nguyễn Hoàng Minh Nhật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</si>
</sst>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1"/>
      <color theme="1"/>
      <name val="Calibri"/>
      <charset val="163"/>
      <scheme val="minor"/>
    </font>
    <font>
      <sz val="12"/>
      <name val="Times New Roman"/>
      <charset val="134"/>
    </font>
    <font>
      <b/>
      <sz val="13"/>
      <name val="Times New Roman"/>
      <charset val="134"/>
    </font>
    <font>
      <sz val="13"/>
      <name val="Times New Roman"/>
      <charset val="134"/>
    </font>
    <font>
      <b/>
      <sz val="12"/>
      <name val="Times New Roman"/>
      <charset val="134"/>
    </font>
    <font>
      <sz val="12"/>
      <color indexed="8"/>
      <name val="Times New Roman"/>
      <charset val="134"/>
    </font>
    <font>
      <sz val="10"/>
      <name val="Times New Roman"/>
      <charset val="134"/>
    </font>
    <font>
      <i/>
      <sz val="13"/>
      <name val="Times New Roman"/>
      <charset val="134"/>
    </font>
    <font>
      <sz val="11"/>
      <color indexed="8"/>
      <name val="Calibri"/>
      <charset val="134"/>
    </font>
    <font>
      <sz val="11"/>
      <color indexed="9"/>
      <name val="Calibri"/>
      <charset val="134"/>
    </font>
    <font>
      <sz val="11"/>
      <color indexed="20"/>
      <name val="Calibri"/>
      <charset val="134"/>
    </font>
    <font>
      <b/>
      <sz val="11"/>
      <color indexed="52"/>
      <name val="Calibri"/>
      <charset val="134"/>
    </font>
    <font>
      <b/>
      <sz val="11"/>
      <color indexed="9"/>
      <name val="Calibri"/>
      <charset val="134"/>
    </font>
    <font>
      <i/>
      <sz val="11"/>
      <color indexed="23"/>
      <name val="Calibri"/>
      <charset val="134"/>
    </font>
    <font>
      <sz val="11"/>
      <color indexed="17"/>
      <name val="Calibri"/>
      <charset val="134"/>
    </font>
    <font>
      <b/>
      <sz val="15"/>
      <color indexed="56"/>
      <name val="Calibri"/>
      <charset val="134"/>
    </font>
    <font>
      <b/>
      <sz val="13"/>
      <color indexed="56"/>
      <name val="Calibri"/>
      <charset val="134"/>
    </font>
    <font>
      <b/>
      <sz val="11"/>
      <color indexed="56"/>
      <name val="Calibri"/>
      <charset val="134"/>
    </font>
    <font>
      <sz val="11"/>
      <color indexed="62"/>
      <name val="Calibri"/>
      <charset val="134"/>
    </font>
    <font>
      <sz val="11"/>
      <color indexed="52"/>
      <name val="Calibri"/>
      <charset val="134"/>
    </font>
    <font>
      <sz val="11"/>
      <color indexed="60"/>
      <name val="Calibri"/>
      <charset val="134"/>
    </font>
    <font>
      <b/>
      <sz val="11"/>
      <color indexed="63"/>
      <name val="Calibri"/>
      <charset val="134"/>
    </font>
    <font>
      <b/>
      <sz val="18"/>
      <color indexed="56"/>
      <name val="Cambria"/>
      <charset val="134"/>
    </font>
    <font>
      <b/>
      <sz val="11"/>
      <color indexed="8"/>
      <name val="Calibri"/>
      <charset val="134"/>
    </font>
    <font>
      <sz val="11"/>
      <color indexed="10"/>
      <name val="Calibri"/>
      <charset val="134"/>
    </font>
    <font>
      <b/>
      <sz val="13"/>
      <name val="Times New Roman"/>
      <family val="1"/>
    </font>
    <font>
      <sz val="13"/>
      <name val="Times New Roman"/>
      <family val="1"/>
    </font>
    <font>
      <b/>
      <sz val="10"/>
      <name val="Times New Roman"/>
      <family val="1"/>
    </font>
    <font>
      <sz val="12"/>
      <color indexed="8"/>
      <name val="Times New Roman"/>
      <family val="1"/>
    </font>
  </fonts>
  <fills count="24">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43">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17" borderId="0" applyNumberFormat="0" applyBorder="0" applyAlignment="0" applyProtection="0"/>
    <xf numFmtId="0" fontId="9" fillId="18"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9" borderId="0" applyNumberFormat="0" applyBorder="0" applyAlignment="0" applyProtection="0"/>
    <xf numFmtId="0" fontId="10" fillId="3" borderId="0" applyNumberFormat="0" applyBorder="0" applyAlignment="0" applyProtection="0"/>
    <xf numFmtId="0" fontId="11" fillId="20" borderId="10" applyNumberFormat="0" applyBorder="0" applyAlignment="0" applyProtection="0"/>
    <xf numFmtId="0" fontId="12" fillId="21" borderId="11" applyNumberFormat="0" applyBorder="0" applyAlignment="0" applyProtection="0"/>
    <xf numFmtId="0" fontId="13" fillId="0" borderId="0" applyNumberFormat="0" applyFill="0" applyBorder="0" applyAlignment="0" applyProtection="0"/>
    <xf numFmtId="0" fontId="14" fillId="4" borderId="0" applyNumberFormat="0" applyBorder="0" applyAlignment="0" applyProtection="0"/>
    <xf numFmtId="0" fontId="15" fillId="0" borderId="12" applyNumberFormat="0" applyFill="0" applyBorder="0" applyAlignment="0" applyProtection="0"/>
    <xf numFmtId="0" fontId="16" fillId="0" borderId="13" applyNumberFormat="0" applyFill="0" applyBorder="0" applyAlignment="0" applyProtection="0"/>
    <xf numFmtId="0" fontId="17" fillId="0" borderId="14" applyNumberFormat="0" applyFill="0" applyBorder="0" applyAlignment="0" applyProtection="0"/>
    <xf numFmtId="0" fontId="17" fillId="0" borderId="0" applyNumberFormat="0" applyFill="0" applyBorder="0" applyAlignment="0" applyProtection="0"/>
    <xf numFmtId="0" fontId="18" fillId="7" borderId="10" applyNumberFormat="0" applyBorder="0" applyAlignment="0" applyProtection="0"/>
    <xf numFmtId="0" fontId="19" fillId="0" borderId="15" applyNumberFormat="0" applyFill="0" applyBorder="0" applyAlignment="0" applyProtection="0"/>
    <xf numFmtId="0" fontId="20" fillId="22" borderId="0" applyNumberFormat="0" applyBorder="0" applyAlignment="0" applyProtection="0"/>
    <xf numFmtId="0" fontId="8" fillId="0" borderId="0"/>
    <xf numFmtId="0" fontId="8" fillId="23" borderId="16" applyNumberFormat="0" applyFont="0" applyBorder="0" applyAlignment="0" applyProtection="0"/>
    <xf numFmtId="0" fontId="21" fillId="20" borderId="17" applyNumberFormat="0" applyBorder="0" applyAlignment="0" applyProtection="0"/>
    <xf numFmtId="0" fontId="22" fillId="0" borderId="0" applyNumberFormat="0" applyFill="0" applyBorder="0" applyAlignment="0" applyProtection="0"/>
    <xf numFmtId="0" fontId="23" fillId="0" borderId="18" applyNumberFormat="0" applyFill="0" applyBorder="0" applyAlignment="0" applyProtection="0"/>
    <xf numFmtId="0" fontId="24" fillId="0" borderId="0" applyNumberFormat="0" applyFill="0" applyBorder="0" applyAlignment="0" applyProtection="0"/>
  </cellStyleXfs>
  <cellXfs count="57">
    <xf numFmtId="0" fontId="0" fillId="0" borderId="0" xfId="0"/>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3" fillId="0" borderId="0" xfId="0" applyFont="1" applyAlignment="1">
      <alignment horizontal="center" vertical="center"/>
    </xf>
    <xf numFmtId="0" fontId="1" fillId="0" borderId="0" xfId="0" applyFont="1" applyAlignment="1">
      <alignment horizontal="center" vertical="center"/>
    </xf>
    <xf numFmtId="0" fontId="4" fillId="0" borderId="0" xfId="0" applyFont="1" applyAlignment="1">
      <alignment vertical="center"/>
    </xf>
    <xf numFmtId="0" fontId="4"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right" vertical="center"/>
    </xf>
    <xf numFmtId="0" fontId="3" fillId="0" borderId="0" xfId="0" applyFont="1" applyAlignment="1">
      <alignment horizontal="right" vertical="center"/>
    </xf>
    <xf numFmtId="0" fontId="4" fillId="0" borderId="1" xfId="0" applyFont="1" applyBorder="1" applyAlignment="1">
      <alignment horizontal="center" vertical="center" wrapText="1"/>
    </xf>
    <xf numFmtId="0" fontId="1" fillId="0" borderId="1" xfId="0" applyFont="1" applyBorder="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left" vertical="center"/>
    </xf>
    <xf numFmtId="9" fontId="1" fillId="0" borderId="1" xfId="0" applyNumberFormat="1" applyFont="1" applyBorder="1" applyAlignment="1">
      <alignment horizontal="center" vertical="center"/>
    </xf>
    <xf numFmtId="0" fontId="1" fillId="0" borderId="8" xfId="0" applyFont="1" applyBorder="1" applyAlignment="1">
      <alignment vertical="center" wrapText="1"/>
    </xf>
    <xf numFmtId="0" fontId="1" fillId="0" borderId="9" xfId="0" applyFont="1" applyBorder="1" applyAlignment="1">
      <alignment horizontal="center" vertical="center" wrapText="1"/>
    </xf>
    <xf numFmtId="0" fontId="1" fillId="0" borderId="1" xfId="0" applyFont="1" applyBorder="1" applyAlignment="1">
      <alignment horizontal="center" vertical="center" wrapText="1"/>
    </xf>
    <xf numFmtId="10" fontId="1" fillId="0" borderId="1"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right" vertical="center"/>
    </xf>
    <xf numFmtId="0" fontId="1" fillId="0" borderId="1" xfId="0" quotePrefix="1" applyFont="1" applyBorder="1"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left" vertical="center"/>
    </xf>
    <xf numFmtId="0" fontId="4" fillId="0" borderId="1" xfId="0" applyFont="1" applyBorder="1" applyAlignment="1">
      <alignment horizontal="center" vertical="center" wrapText="1"/>
    </xf>
    <xf numFmtId="0" fontId="25" fillId="0" borderId="0" xfId="0" applyFont="1" applyAlignment="1">
      <alignment horizontal="center" vertical="center"/>
    </xf>
    <xf numFmtId="0" fontId="2" fillId="0" borderId="0" xfId="0" applyFont="1" applyAlignment="1">
      <alignment horizontal="center"/>
    </xf>
    <xf numFmtId="0" fontId="6" fillId="0" borderId="0" xfId="0" applyFont="1" applyAlignment="1">
      <alignment horizontal="justify" wrapText="1"/>
    </xf>
    <xf numFmtId="0" fontId="3" fillId="0" borderId="0" xfId="0" applyFont="1" applyAlignment="1">
      <alignment horizontal="justify"/>
    </xf>
    <xf numFmtId="0" fontId="2" fillId="0" borderId="0" xfId="0" applyFont="1" applyAlignment="1">
      <alignment horizontal="center" vertical="center"/>
    </xf>
    <xf numFmtId="0" fontId="4" fillId="0" borderId="1" xfId="0" applyFont="1" applyBorder="1" applyAlignment="1">
      <alignment horizontal="center" vertical="center" wrapText="1"/>
    </xf>
    <xf numFmtId="0" fontId="4" fillId="0" borderId="4" xfId="0" applyFont="1" applyBorder="1" applyAlignment="1">
      <alignment horizontal="center" vertical="center" wrapText="1"/>
    </xf>
    <xf numFmtId="0" fontId="4" fillId="0" borderId="7" xfId="0" applyFont="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3" fillId="0" borderId="0" xfId="0" applyFont="1" applyAlignment="1">
      <alignment horizontal="justify" vertical="justify" wrapText="1"/>
    </xf>
    <xf numFmtId="0" fontId="2" fillId="0" borderId="0" xfId="0" applyFont="1" applyAlignment="1">
      <alignment horizontal="left" vertical="center"/>
    </xf>
    <xf numFmtId="0" fontId="3" fillId="0" borderId="0" xfId="0" applyFont="1" applyAlignment="1">
      <alignment horizontal="left" vertical="center" wrapText="1"/>
    </xf>
    <xf numFmtId="0" fontId="1" fillId="0" borderId="0" xfId="0" applyFont="1" applyAlignment="1">
      <alignment horizontal="center" vertical="center"/>
    </xf>
    <xf numFmtId="0" fontId="4" fillId="0" borderId="0" xfId="0" applyFont="1" applyAlignment="1">
      <alignment horizontal="center" vertical="center"/>
    </xf>
    <xf numFmtId="0" fontId="25" fillId="0" borderId="0" xfId="0" applyFont="1" applyAlignment="1">
      <alignment vertical="center"/>
    </xf>
    <xf numFmtId="0" fontId="26" fillId="0" borderId="0" xfId="0" applyFont="1" applyAlignment="1">
      <alignment vertical="center"/>
    </xf>
    <xf numFmtId="0" fontId="25" fillId="0" borderId="0" xfId="0" applyFont="1" applyAlignment="1">
      <alignment horizontal="left" vertical="center"/>
    </xf>
    <xf numFmtId="0" fontId="26" fillId="0" borderId="0" xfId="0" applyFont="1" applyAlignment="1">
      <alignment horizontal="left" vertical="center" wrapText="1"/>
    </xf>
    <xf numFmtId="0" fontId="5" fillId="0" borderId="8" xfId="0" applyFont="1" applyBorder="1" applyAlignment="1">
      <alignment horizontal="left" vertical="center"/>
    </xf>
    <xf numFmtId="0" fontId="5" fillId="0" borderId="9" xfId="0" applyFont="1" applyBorder="1" applyAlignment="1">
      <alignment horizontal="center" vertical="center"/>
    </xf>
    <xf numFmtId="0" fontId="25" fillId="0" borderId="0" xfId="0" applyFont="1" applyAlignment="1">
      <alignment horizontal="center" vertical="center"/>
    </xf>
    <xf numFmtId="0" fontId="27" fillId="0" borderId="1" xfId="0" applyFont="1" applyBorder="1" applyAlignment="1">
      <alignment horizontal="center" vertical="center"/>
    </xf>
    <xf numFmtId="0" fontId="28" fillId="0" borderId="8" xfId="0" applyFont="1" applyBorder="1" applyAlignment="1">
      <alignment horizontal="left" vertical="center"/>
    </xf>
  </cellXfs>
  <cellStyles count="43">
    <cellStyle name="20% - Accent1 2" xfId="1" xr:uid="{00000000-0005-0000-0000-000031000000}"/>
    <cellStyle name="20% - Accent2 2" xfId="2" xr:uid="{00000000-0005-0000-0000-000032000000}"/>
    <cellStyle name="20% - Accent3 2" xfId="3" xr:uid="{00000000-0005-0000-0000-000033000000}"/>
    <cellStyle name="20% - Accent4 2" xfId="4" xr:uid="{00000000-0005-0000-0000-000034000000}"/>
    <cellStyle name="20% - Accent5 2" xfId="5" xr:uid="{00000000-0005-0000-0000-000035000000}"/>
    <cellStyle name="20% - Accent6 2" xfId="6" xr:uid="{00000000-0005-0000-0000-000036000000}"/>
    <cellStyle name="40% - Accent1 2" xfId="7" xr:uid="{00000000-0005-0000-0000-000037000000}"/>
    <cellStyle name="40% - Accent2 2" xfId="8" xr:uid="{00000000-0005-0000-0000-000038000000}"/>
    <cellStyle name="40% - Accent3 2" xfId="9" xr:uid="{00000000-0005-0000-0000-000039000000}"/>
    <cellStyle name="40% - Accent4 2" xfId="10" xr:uid="{00000000-0005-0000-0000-00003A000000}"/>
    <cellStyle name="40% - Accent5 2" xfId="11" xr:uid="{00000000-0005-0000-0000-00003B000000}"/>
    <cellStyle name="40% - Accent6 2" xfId="12" xr:uid="{00000000-0005-0000-0000-00003C000000}"/>
    <cellStyle name="60% - Accent1 2" xfId="13" xr:uid="{00000000-0005-0000-0000-00003D000000}"/>
    <cellStyle name="60% - Accent2 2" xfId="14" xr:uid="{00000000-0005-0000-0000-00003E000000}"/>
    <cellStyle name="60% - Accent3 2" xfId="15" xr:uid="{00000000-0005-0000-0000-00003F000000}"/>
    <cellStyle name="60% - Accent4 2" xfId="16" xr:uid="{00000000-0005-0000-0000-000040000000}"/>
    <cellStyle name="60% - Accent5 2" xfId="17" xr:uid="{00000000-0005-0000-0000-000041000000}"/>
    <cellStyle name="60% - Accent6 2" xfId="18" xr:uid="{00000000-0005-0000-0000-000042000000}"/>
    <cellStyle name="Accent1 2" xfId="19" xr:uid="{00000000-0005-0000-0000-000043000000}"/>
    <cellStyle name="Accent2 2" xfId="20" xr:uid="{00000000-0005-0000-0000-000044000000}"/>
    <cellStyle name="Accent3 2" xfId="21" xr:uid="{00000000-0005-0000-0000-000045000000}"/>
    <cellStyle name="Accent4 2" xfId="22" xr:uid="{00000000-0005-0000-0000-000046000000}"/>
    <cellStyle name="Accent5 2" xfId="23" xr:uid="{00000000-0005-0000-0000-000047000000}"/>
    <cellStyle name="Accent6 2" xfId="24" xr:uid="{00000000-0005-0000-0000-000048000000}"/>
    <cellStyle name="Bad 2" xfId="25" xr:uid="{00000000-0005-0000-0000-000049000000}"/>
    <cellStyle name="Calculation 2" xfId="26" xr:uid="{00000000-0005-0000-0000-00004A000000}"/>
    <cellStyle name="Check Cell 2" xfId="27" xr:uid="{00000000-0005-0000-0000-00004B000000}"/>
    <cellStyle name="Explanatory Text 2" xfId="28" xr:uid="{00000000-0005-0000-0000-00004C000000}"/>
    <cellStyle name="Good 2" xfId="29" xr:uid="{00000000-0005-0000-0000-00004D000000}"/>
    <cellStyle name="Heading 1 2" xfId="30" xr:uid="{00000000-0005-0000-0000-00004E000000}"/>
    <cellStyle name="Heading 2 2" xfId="31" xr:uid="{00000000-0005-0000-0000-00004F000000}"/>
    <cellStyle name="Heading 3 2" xfId="32" xr:uid="{00000000-0005-0000-0000-000050000000}"/>
    <cellStyle name="Heading 4 2" xfId="33" xr:uid="{00000000-0005-0000-0000-000051000000}"/>
    <cellStyle name="Input 2" xfId="34" xr:uid="{00000000-0005-0000-0000-000052000000}"/>
    <cellStyle name="Linked Cell 2" xfId="35" xr:uid="{00000000-0005-0000-0000-000053000000}"/>
    <cellStyle name="Neutral 2" xfId="36" xr:uid="{00000000-0005-0000-0000-000054000000}"/>
    <cellStyle name="Normal" xfId="0" builtinId="0"/>
    <cellStyle name="Normal 2" xfId="37" xr:uid="{00000000-0005-0000-0000-000055000000}"/>
    <cellStyle name="Note 2" xfId="38" xr:uid="{00000000-0005-0000-0000-000056000000}"/>
    <cellStyle name="Output 2" xfId="39" xr:uid="{00000000-0005-0000-0000-000057000000}"/>
    <cellStyle name="Title 2" xfId="40" xr:uid="{00000000-0005-0000-0000-000058000000}"/>
    <cellStyle name="Total 2" xfId="41" xr:uid="{00000000-0005-0000-0000-000059000000}"/>
    <cellStyle name="Warning Text 2" xfId="42" xr:uid="{00000000-0005-0000-0000-00005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1</xdr:col>
      <xdr:colOff>681403</xdr:colOff>
      <xdr:row>2</xdr:row>
      <xdr:rowOff>205153</xdr:rowOff>
    </xdr:from>
    <xdr:to>
      <xdr:col>2</xdr:col>
      <xdr:colOff>930519</xdr:colOff>
      <xdr:row>2</xdr:row>
      <xdr:rowOff>205153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1055076" y="615461"/>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593486</xdr:colOff>
      <xdr:row>2</xdr:row>
      <xdr:rowOff>7327</xdr:rowOff>
    </xdr:from>
    <xdr:to>
      <xdr:col>8</xdr:col>
      <xdr:colOff>59717</xdr:colOff>
      <xdr:row>2</xdr:row>
      <xdr:rowOff>7328</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flipV="1">
          <a:off x="3648813" y="417635"/>
          <a:ext cx="20160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681403</xdr:colOff>
      <xdr:row>2</xdr:row>
      <xdr:rowOff>205153</xdr:rowOff>
    </xdr:from>
    <xdr:to>
      <xdr:col>2</xdr:col>
      <xdr:colOff>930519</xdr:colOff>
      <xdr:row>2</xdr:row>
      <xdr:rowOff>205153</xdr:rowOff>
    </xdr:to>
    <xdr:cxnSp macro="">
      <xdr:nvCxnSpPr>
        <xdr:cNvPr id="2" name="Straight Connector 1">
          <a:extLst>
            <a:ext uri="{FF2B5EF4-FFF2-40B4-BE49-F238E27FC236}">
              <a16:creationId xmlns:a16="http://schemas.microsoft.com/office/drawing/2014/main" id="{39FF078D-617F-4EAD-B7AB-4041AF1C92F8}"/>
            </a:ext>
          </a:extLst>
        </xdr:cNvPr>
        <xdr:cNvCxnSpPr/>
      </xdr:nvCxnSpPr>
      <xdr:spPr>
        <a:xfrm>
          <a:off x="1052878"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593486</xdr:colOff>
      <xdr:row>2</xdr:row>
      <xdr:rowOff>7327</xdr:rowOff>
    </xdr:from>
    <xdr:to>
      <xdr:col>8</xdr:col>
      <xdr:colOff>59717</xdr:colOff>
      <xdr:row>2</xdr:row>
      <xdr:rowOff>7328</xdr:rowOff>
    </xdr:to>
    <xdr:cxnSp macro="">
      <xdr:nvCxnSpPr>
        <xdr:cNvPr id="3" name="Straight Connector 2">
          <a:extLst>
            <a:ext uri="{FF2B5EF4-FFF2-40B4-BE49-F238E27FC236}">
              <a16:creationId xmlns:a16="http://schemas.microsoft.com/office/drawing/2014/main" id="{E9D8170D-F7D4-4F6C-A62E-1B630112A504}"/>
            </a:ext>
          </a:extLst>
        </xdr:cNvPr>
        <xdr:cNvCxnSpPr/>
      </xdr:nvCxnSpPr>
      <xdr:spPr>
        <a:xfrm flipV="1">
          <a:off x="3641486" y="416902"/>
          <a:ext cx="201893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681403</xdr:colOff>
      <xdr:row>2</xdr:row>
      <xdr:rowOff>205153</xdr:rowOff>
    </xdr:from>
    <xdr:to>
      <xdr:col>2</xdr:col>
      <xdr:colOff>930519</xdr:colOff>
      <xdr:row>2</xdr:row>
      <xdr:rowOff>205153</xdr:rowOff>
    </xdr:to>
    <xdr:cxnSp macro="">
      <xdr:nvCxnSpPr>
        <xdr:cNvPr id="2" name="Straight Connector 1">
          <a:extLst>
            <a:ext uri="{FF2B5EF4-FFF2-40B4-BE49-F238E27FC236}">
              <a16:creationId xmlns:a16="http://schemas.microsoft.com/office/drawing/2014/main" id="{F7C94AA7-AE3E-4DCD-9F69-A53A63800D80}"/>
            </a:ext>
          </a:extLst>
        </xdr:cNvPr>
        <xdr:cNvCxnSpPr/>
      </xdr:nvCxnSpPr>
      <xdr:spPr>
        <a:xfrm>
          <a:off x="1052878"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47681</xdr:colOff>
      <xdr:row>2</xdr:row>
      <xdr:rowOff>7327</xdr:rowOff>
    </xdr:from>
    <xdr:to>
      <xdr:col>7</xdr:col>
      <xdr:colOff>546908</xdr:colOff>
      <xdr:row>2</xdr:row>
      <xdr:rowOff>7328</xdr:rowOff>
    </xdr:to>
    <xdr:cxnSp macro="">
      <xdr:nvCxnSpPr>
        <xdr:cNvPr id="3" name="Straight Connector 2">
          <a:extLst>
            <a:ext uri="{FF2B5EF4-FFF2-40B4-BE49-F238E27FC236}">
              <a16:creationId xmlns:a16="http://schemas.microsoft.com/office/drawing/2014/main" id="{10B2238D-3B89-4661-A6B9-4A7B0ADBE452}"/>
            </a:ext>
          </a:extLst>
        </xdr:cNvPr>
        <xdr:cNvCxnSpPr/>
      </xdr:nvCxnSpPr>
      <xdr:spPr>
        <a:xfrm flipV="1">
          <a:off x="3740450" y="417635"/>
          <a:ext cx="1832727"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681403</xdr:colOff>
      <xdr:row>2</xdr:row>
      <xdr:rowOff>205153</xdr:rowOff>
    </xdr:from>
    <xdr:to>
      <xdr:col>2</xdr:col>
      <xdr:colOff>930519</xdr:colOff>
      <xdr:row>2</xdr:row>
      <xdr:rowOff>205153</xdr:rowOff>
    </xdr:to>
    <xdr:cxnSp macro="">
      <xdr:nvCxnSpPr>
        <xdr:cNvPr id="2" name="Straight Connector 1">
          <a:extLst>
            <a:ext uri="{FF2B5EF4-FFF2-40B4-BE49-F238E27FC236}">
              <a16:creationId xmlns:a16="http://schemas.microsoft.com/office/drawing/2014/main" id="{62A0A107-1D0A-45F9-B89D-14BE052BFCE6}"/>
            </a:ext>
          </a:extLst>
        </xdr:cNvPr>
        <xdr:cNvCxnSpPr/>
      </xdr:nvCxnSpPr>
      <xdr:spPr>
        <a:xfrm>
          <a:off x="1052878"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600813</xdr:colOff>
      <xdr:row>2</xdr:row>
      <xdr:rowOff>7327</xdr:rowOff>
    </xdr:from>
    <xdr:to>
      <xdr:col>8</xdr:col>
      <xdr:colOff>67044</xdr:colOff>
      <xdr:row>2</xdr:row>
      <xdr:rowOff>7328</xdr:rowOff>
    </xdr:to>
    <xdr:cxnSp macro="">
      <xdr:nvCxnSpPr>
        <xdr:cNvPr id="3" name="Straight Connector 2">
          <a:extLst>
            <a:ext uri="{FF2B5EF4-FFF2-40B4-BE49-F238E27FC236}">
              <a16:creationId xmlns:a16="http://schemas.microsoft.com/office/drawing/2014/main" id="{BC8A06EC-4102-4B78-8429-B687284AAC65}"/>
            </a:ext>
          </a:extLst>
        </xdr:cNvPr>
        <xdr:cNvCxnSpPr/>
      </xdr:nvCxnSpPr>
      <xdr:spPr>
        <a:xfrm flipV="1">
          <a:off x="3656140" y="417635"/>
          <a:ext cx="20160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681403</xdr:colOff>
      <xdr:row>2</xdr:row>
      <xdr:rowOff>205153</xdr:rowOff>
    </xdr:from>
    <xdr:to>
      <xdr:col>2</xdr:col>
      <xdr:colOff>930519</xdr:colOff>
      <xdr:row>2</xdr:row>
      <xdr:rowOff>205153</xdr:rowOff>
    </xdr:to>
    <xdr:cxnSp macro="">
      <xdr:nvCxnSpPr>
        <xdr:cNvPr id="2" name="Straight Connector 1">
          <a:extLst>
            <a:ext uri="{FF2B5EF4-FFF2-40B4-BE49-F238E27FC236}">
              <a16:creationId xmlns:a16="http://schemas.microsoft.com/office/drawing/2014/main" id="{E944ECBC-7D3E-4405-AC0F-39688FCB5311}"/>
            </a:ext>
          </a:extLst>
        </xdr:cNvPr>
        <xdr:cNvCxnSpPr/>
      </xdr:nvCxnSpPr>
      <xdr:spPr>
        <a:xfrm>
          <a:off x="1052878"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593486</xdr:colOff>
      <xdr:row>2</xdr:row>
      <xdr:rowOff>7327</xdr:rowOff>
    </xdr:from>
    <xdr:to>
      <xdr:col>8</xdr:col>
      <xdr:colOff>59717</xdr:colOff>
      <xdr:row>2</xdr:row>
      <xdr:rowOff>7328</xdr:rowOff>
    </xdr:to>
    <xdr:cxnSp macro="">
      <xdr:nvCxnSpPr>
        <xdr:cNvPr id="3" name="Straight Connector 2">
          <a:extLst>
            <a:ext uri="{FF2B5EF4-FFF2-40B4-BE49-F238E27FC236}">
              <a16:creationId xmlns:a16="http://schemas.microsoft.com/office/drawing/2014/main" id="{CE22AF9C-F0A6-4CDE-AEB4-7450686FAF1A}"/>
            </a:ext>
          </a:extLst>
        </xdr:cNvPr>
        <xdr:cNvCxnSpPr/>
      </xdr:nvCxnSpPr>
      <xdr:spPr>
        <a:xfrm flipV="1">
          <a:off x="3641486" y="416902"/>
          <a:ext cx="201893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681403</xdr:colOff>
      <xdr:row>2</xdr:row>
      <xdr:rowOff>205153</xdr:rowOff>
    </xdr:from>
    <xdr:to>
      <xdr:col>2</xdr:col>
      <xdr:colOff>930519</xdr:colOff>
      <xdr:row>2</xdr:row>
      <xdr:rowOff>205153</xdr:rowOff>
    </xdr:to>
    <xdr:cxnSp macro="">
      <xdr:nvCxnSpPr>
        <xdr:cNvPr id="2" name="Straight Connector 1">
          <a:extLst>
            <a:ext uri="{FF2B5EF4-FFF2-40B4-BE49-F238E27FC236}">
              <a16:creationId xmlns:a16="http://schemas.microsoft.com/office/drawing/2014/main" id="{26953FE1-61FE-4156-8CC4-7FA06E4E5703}"/>
            </a:ext>
          </a:extLst>
        </xdr:cNvPr>
        <xdr:cNvCxnSpPr/>
      </xdr:nvCxnSpPr>
      <xdr:spPr>
        <a:xfrm>
          <a:off x="1052878"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593486</xdr:colOff>
      <xdr:row>2</xdr:row>
      <xdr:rowOff>7327</xdr:rowOff>
    </xdr:from>
    <xdr:to>
      <xdr:col>8</xdr:col>
      <xdr:colOff>59717</xdr:colOff>
      <xdr:row>2</xdr:row>
      <xdr:rowOff>7328</xdr:rowOff>
    </xdr:to>
    <xdr:cxnSp macro="">
      <xdr:nvCxnSpPr>
        <xdr:cNvPr id="3" name="Straight Connector 2">
          <a:extLst>
            <a:ext uri="{FF2B5EF4-FFF2-40B4-BE49-F238E27FC236}">
              <a16:creationId xmlns:a16="http://schemas.microsoft.com/office/drawing/2014/main" id="{7BD49FD9-D680-4D6B-A86C-B4C3496488B3}"/>
            </a:ext>
          </a:extLst>
        </xdr:cNvPr>
        <xdr:cNvCxnSpPr/>
      </xdr:nvCxnSpPr>
      <xdr:spPr>
        <a:xfrm flipV="1">
          <a:off x="3641486" y="416902"/>
          <a:ext cx="201893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681403</xdr:colOff>
      <xdr:row>2</xdr:row>
      <xdr:rowOff>205153</xdr:rowOff>
    </xdr:from>
    <xdr:to>
      <xdr:col>2</xdr:col>
      <xdr:colOff>930519</xdr:colOff>
      <xdr:row>2</xdr:row>
      <xdr:rowOff>205153</xdr:rowOff>
    </xdr:to>
    <xdr:cxnSp macro="">
      <xdr:nvCxnSpPr>
        <xdr:cNvPr id="2" name="Straight Connector 1">
          <a:extLst>
            <a:ext uri="{FF2B5EF4-FFF2-40B4-BE49-F238E27FC236}">
              <a16:creationId xmlns:a16="http://schemas.microsoft.com/office/drawing/2014/main" id="{9482C74E-3AD1-448F-BB28-2D3B2EBB7540}"/>
            </a:ext>
          </a:extLst>
        </xdr:cNvPr>
        <xdr:cNvCxnSpPr/>
      </xdr:nvCxnSpPr>
      <xdr:spPr>
        <a:xfrm>
          <a:off x="1052878"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593486</xdr:colOff>
      <xdr:row>2</xdr:row>
      <xdr:rowOff>7327</xdr:rowOff>
    </xdr:from>
    <xdr:to>
      <xdr:col>8</xdr:col>
      <xdr:colOff>59717</xdr:colOff>
      <xdr:row>2</xdr:row>
      <xdr:rowOff>7328</xdr:rowOff>
    </xdr:to>
    <xdr:cxnSp macro="">
      <xdr:nvCxnSpPr>
        <xdr:cNvPr id="3" name="Straight Connector 2">
          <a:extLst>
            <a:ext uri="{FF2B5EF4-FFF2-40B4-BE49-F238E27FC236}">
              <a16:creationId xmlns:a16="http://schemas.microsoft.com/office/drawing/2014/main" id="{23087516-3886-467E-B434-A6F2A331161C}"/>
            </a:ext>
          </a:extLst>
        </xdr:cNvPr>
        <xdr:cNvCxnSpPr/>
      </xdr:nvCxnSpPr>
      <xdr:spPr>
        <a:xfrm flipV="1">
          <a:off x="3641486" y="416902"/>
          <a:ext cx="201893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681403</xdr:colOff>
      <xdr:row>2</xdr:row>
      <xdr:rowOff>205153</xdr:rowOff>
    </xdr:from>
    <xdr:to>
      <xdr:col>2</xdr:col>
      <xdr:colOff>930519</xdr:colOff>
      <xdr:row>2</xdr:row>
      <xdr:rowOff>205153</xdr:rowOff>
    </xdr:to>
    <xdr:cxnSp macro="">
      <xdr:nvCxnSpPr>
        <xdr:cNvPr id="2" name="Straight Connector 1">
          <a:extLst>
            <a:ext uri="{FF2B5EF4-FFF2-40B4-BE49-F238E27FC236}">
              <a16:creationId xmlns:a16="http://schemas.microsoft.com/office/drawing/2014/main" id="{69A1B861-202D-47C9-82E1-FD4384C0B882}"/>
            </a:ext>
          </a:extLst>
        </xdr:cNvPr>
        <xdr:cNvCxnSpPr/>
      </xdr:nvCxnSpPr>
      <xdr:spPr>
        <a:xfrm>
          <a:off x="1052878"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593486</xdr:colOff>
      <xdr:row>2</xdr:row>
      <xdr:rowOff>7327</xdr:rowOff>
    </xdr:from>
    <xdr:to>
      <xdr:col>8</xdr:col>
      <xdr:colOff>59717</xdr:colOff>
      <xdr:row>2</xdr:row>
      <xdr:rowOff>7328</xdr:rowOff>
    </xdr:to>
    <xdr:cxnSp macro="">
      <xdr:nvCxnSpPr>
        <xdr:cNvPr id="3" name="Straight Connector 2">
          <a:extLst>
            <a:ext uri="{FF2B5EF4-FFF2-40B4-BE49-F238E27FC236}">
              <a16:creationId xmlns:a16="http://schemas.microsoft.com/office/drawing/2014/main" id="{0D446D1A-FEAC-457C-B5BC-8E352A0C8211}"/>
            </a:ext>
          </a:extLst>
        </xdr:cNvPr>
        <xdr:cNvCxnSpPr/>
      </xdr:nvCxnSpPr>
      <xdr:spPr>
        <a:xfrm flipV="1">
          <a:off x="3641486" y="416902"/>
          <a:ext cx="201893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681403</xdr:colOff>
      <xdr:row>2</xdr:row>
      <xdr:rowOff>205153</xdr:rowOff>
    </xdr:from>
    <xdr:to>
      <xdr:col>2</xdr:col>
      <xdr:colOff>930519</xdr:colOff>
      <xdr:row>2</xdr:row>
      <xdr:rowOff>205153</xdr:rowOff>
    </xdr:to>
    <xdr:cxnSp macro="">
      <xdr:nvCxnSpPr>
        <xdr:cNvPr id="2" name="Straight Connector 1">
          <a:extLst>
            <a:ext uri="{FF2B5EF4-FFF2-40B4-BE49-F238E27FC236}">
              <a16:creationId xmlns:a16="http://schemas.microsoft.com/office/drawing/2014/main" id="{E4CF1BCB-A75B-41C4-ADB0-2389C72C9CF5}"/>
            </a:ext>
          </a:extLst>
        </xdr:cNvPr>
        <xdr:cNvCxnSpPr/>
      </xdr:nvCxnSpPr>
      <xdr:spPr>
        <a:xfrm>
          <a:off x="1052878"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593486</xdr:colOff>
      <xdr:row>2</xdr:row>
      <xdr:rowOff>7327</xdr:rowOff>
    </xdr:from>
    <xdr:to>
      <xdr:col>8</xdr:col>
      <xdr:colOff>59717</xdr:colOff>
      <xdr:row>2</xdr:row>
      <xdr:rowOff>7328</xdr:rowOff>
    </xdr:to>
    <xdr:cxnSp macro="">
      <xdr:nvCxnSpPr>
        <xdr:cNvPr id="3" name="Straight Connector 2">
          <a:extLst>
            <a:ext uri="{FF2B5EF4-FFF2-40B4-BE49-F238E27FC236}">
              <a16:creationId xmlns:a16="http://schemas.microsoft.com/office/drawing/2014/main" id="{068B9A0A-1CDD-452A-8476-C8A10E94C2A9}"/>
            </a:ext>
          </a:extLst>
        </xdr:cNvPr>
        <xdr:cNvCxnSpPr/>
      </xdr:nvCxnSpPr>
      <xdr:spPr>
        <a:xfrm flipV="1">
          <a:off x="3641486" y="416902"/>
          <a:ext cx="201893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tint="0.59999389629810485"/>
  </sheetPr>
  <dimension ref="A1:J92"/>
  <sheetViews>
    <sheetView topLeftCell="A18" zoomScale="130" zoomScaleNormal="130" workbookViewId="0">
      <selection activeCell="I19" sqref="I19:I20"/>
    </sheetView>
  </sheetViews>
  <sheetFormatPr defaultColWidth="9.140625" defaultRowHeight="16.5"/>
  <cols>
    <col min="1" max="1" width="5.5703125" style="3" customWidth="1"/>
    <col min="2" max="2" width="10.85546875" style="3" customWidth="1"/>
    <col min="3" max="3" width="20.7109375" style="3" customWidth="1"/>
    <col min="4" max="4" width="8.5703125" style="4" customWidth="1"/>
    <col min="5" max="5" width="9.5703125" style="4" customWidth="1"/>
    <col min="6" max="6" width="9.42578125" style="4" customWidth="1"/>
    <col min="7" max="7" width="10.5703125" style="4" customWidth="1"/>
    <col min="8" max="8" width="8.7109375" style="4" customWidth="1"/>
    <col min="9" max="9" width="10" style="3" customWidth="1"/>
    <col min="10" max="16384" width="9.140625" style="3"/>
  </cols>
  <sheetData>
    <row r="1" spans="1:9" s="1" customFormat="1" ht="15.75">
      <c r="A1" s="46" t="s">
        <v>0</v>
      </c>
      <c r="B1" s="46"/>
      <c r="C1" s="46"/>
      <c r="D1" s="46"/>
      <c r="E1" s="6" t="s">
        <v>1</v>
      </c>
      <c r="F1" s="6"/>
      <c r="G1" s="6"/>
      <c r="H1" s="7"/>
      <c r="I1" s="6"/>
    </row>
    <row r="2" spans="1:9" s="1" customFormat="1">
      <c r="A2" s="46" t="s">
        <v>2</v>
      </c>
      <c r="B2" s="46"/>
      <c r="C2" s="46"/>
      <c r="D2" s="46"/>
      <c r="E2" s="33" t="s">
        <v>3</v>
      </c>
      <c r="F2" s="33"/>
      <c r="G2" s="33"/>
      <c r="H2" s="33"/>
      <c r="I2" s="33"/>
    </row>
    <row r="3" spans="1:9" s="1" customFormat="1">
      <c r="A3" s="47" t="s">
        <v>90</v>
      </c>
      <c r="B3" s="47"/>
      <c r="C3" s="47"/>
      <c r="D3" s="47"/>
      <c r="E3" s="6"/>
      <c r="F3" s="33"/>
      <c r="G3" s="33"/>
      <c r="H3" s="33"/>
      <c r="I3" s="33"/>
    </row>
    <row r="4" spans="1:9" s="1" customFormat="1">
      <c r="A4" s="7"/>
      <c r="B4" s="7"/>
      <c r="C4" s="7"/>
      <c r="D4" s="7"/>
      <c r="E4" s="7"/>
      <c r="F4" s="8"/>
      <c r="G4" s="8"/>
      <c r="H4" s="8"/>
      <c r="I4" s="8"/>
    </row>
    <row r="5" spans="1:9" ht="23.25" customHeight="1">
      <c r="A5" s="33" t="s">
        <v>4</v>
      </c>
      <c r="B5" s="33"/>
      <c r="C5" s="33"/>
      <c r="D5" s="33"/>
      <c r="E5" s="33"/>
      <c r="F5" s="33"/>
      <c r="G5" s="33"/>
      <c r="H5" s="33"/>
      <c r="I5" s="33"/>
    </row>
    <row r="6" spans="1:9" s="2" customFormat="1">
      <c r="B6" s="2" t="s">
        <v>5</v>
      </c>
      <c r="D6" s="29" t="s">
        <v>94</v>
      </c>
      <c r="F6" s="9" t="s">
        <v>91</v>
      </c>
      <c r="H6" s="8"/>
    </row>
    <row r="7" spans="1:9" s="2" customFormat="1">
      <c r="D7" s="8"/>
      <c r="E7" s="8"/>
      <c r="F7" s="8"/>
      <c r="G7" s="8"/>
      <c r="H7" s="8"/>
    </row>
    <row r="8" spans="1:9" ht="21.75" customHeight="1">
      <c r="A8" s="10" t="s">
        <v>6</v>
      </c>
      <c r="B8" s="3" t="s">
        <v>7</v>
      </c>
    </row>
    <row r="9" spans="1:9" ht="21.75" customHeight="1">
      <c r="A9" s="10" t="s">
        <v>8</v>
      </c>
      <c r="B9" s="44" t="s">
        <v>9</v>
      </c>
      <c r="C9" s="44"/>
      <c r="D9" s="44"/>
      <c r="E9" s="44"/>
      <c r="F9" s="44"/>
    </row>
    <row r="10" spans="1:9" ht="21.75" customHeight="1">
      <c r="A10" s="10" t="s">
        <v>10</v>
      </c>
      <c r="B10" s="2" t="s">
        <v>11</v>
      </c>
    </row>
    <row r="11" spans="1:9" ht="22.5" customHeight="1">
      <c r="A11" s="10"/>
      <c r="B11" s="3" t="s">
        <v>12</v>
      </c>
    </row>
    <row r="12" spans="1:9" ht="22.5" customHeight="1">
      <c r="A12" s="10"/>
      <c r="B12" s="3" t="s">
        <v>13</v>
      </c>
    </row>
    <row r="13" spans="1:9" ht="22.5" customHeight="1">
      <c r="A13" s="10"/>
      <c r="B13" s="3" t="s">
        <v>14</v>
      </c>
      <c r="H13" s="4" t="s">
        <v>15</v>
      </c>
    </row>
    <row r="14" spans="1:9" ht="22.5" customHeight="1">
      <c r="A14" s="10"/>
      <c r="B14" s="3" t="s">
        <v>16</v>
      </c>
    </row>
    <row r="15" spans="1:9" ht="28.5" customHeight="1">
      <c r="A15" s="10"/>
      <c r="B15" s="45" t="s">
        <v>17</v>
      </c>
      <c r="C15" s="45"/>
      <c r="D15" s="45"/>
      <c r="E15" s="45"/>
      <c r="F15" s="45"/>
      <c r="G15" s="45"/>
      <c r="H15" s="45"/>
      <c r="I15" s="45"/>
    </row>
    <row r="16" spans="1:9">
      <c r="A16" s="10" t="s">
        <v>18</v>
      </c>
      <c r="B16" s="2" t="s">
        <v>19</v>
      </c>
    </row>
    <row r="17" spans="1:10" ht="56.25" customHeight="1">
      <c r="A17" s="43" t="s">
        <v>20</v>
      </c>
      <c r="B17" s="43"/>
      <c r="C17" s="43"/>
      <c r="D17" s="43"/>
      <c r="E17" s="43"/>
      <c r="F17" s="43"/>
      <c r="G17" s="43"/>
      <c r="H17" s="43"/>
      <c r="I17" s="43"/>
      <c r="J17" s="21"/>
    </row>
    <row r="18" spans="1:10">
      <c r="A18" s="11"/>
    </row>
    <row r="19" spans="1:10" ht="33" customHeight="1">
      <c r="A19" s="34" t="s">
        <v>21</v>
      </c>
      <c r="B19" s="34" t="s">
        <v>22</v>
      </c>
      <c r="C19" s="37" t="s">
        <v>23</v>
      </c>
      <c r="D19" s="38"/>
      <c r="E19" s="35" t="s">
        <v>24</v>
      </c>
      <c r="F19" s="34" t="s">
        <v>25</v>
      </c>
      <c r="G19" s="34"/>
      <c r="H19" s="34"/>
      <c r="I19" s="34" t="s">
        <v>26</v>
      </c>
    </row>
    <row r="20" spans="1:10" ht="36" customHeight="1">
      <c r="A20" s="34"/>
      <c r="B20" s="34"/>
      <c r="C20" s="39"/>
      <c r="D20" s="40"/>
      <c r="E20" s="36"/>
      <c r="F20" s="12" t="s">
        <v>27</v>
      </c>
      <c r="G20" s="12" t="s">
        <v>28</v>
      </c>
      <c r="H20" s="12" t="s">
        <v>29</v>
      </c>
      <c r="I20" s="34"/>
    </row>
    <row r="21" spans="1:10" ht="15.75" customHeight="1">
      <c r="A21" s="23" t="s">
        <v>30</v>
      </c>
      <c r="B21" s="14"/>
      <c r="C21" s="15" t="s">
        <v>31</v>
      </c>
      <c r="D21" s="14" t="s">
        <v>32</v>
      </c>
      <c r="E21" s="13"/>
      <c r="F21" s="13"/>
      <c r="G21" s="13" t="str">
        <f>IF(F21=0,"Không XL",IF(F21&lt;50,"Yếu",IF(F21&lt;70,"Trung bình",IF(F21&lt;80,"Khá",IF(F21&lt;90,"Tốt","Xuất sắc")))))</f>
        <v>Không XL</v>
      </c>
      <c r="H21" s="16">
        <v>1</v>
      </c>
      <c r="I21" s="55"/>
    </row>
    <row r="22" spans="1:10" ht="15.75" customHeight="1">
      <c r="A22" s="23" t="s">
        <v>33</v>
      </c>
      <c r="B22" s="14"/>
      <c r="C22" s="15" t="s">
        <v>31</v>
      </c>
      <c r="D22" s="14" t="s">
        <v>34</v>
      </c>
      <c r="E22" s="13">
        <v>100</v>
      </c>
      <c r="F22" s="13">
        <v>100</v>
      </c>
      <c r="G22" s="13" t="str">
        <f>IF(F22=0,"Không XL",IF(F22&lt;50,"Yếu",IF(F22&lt;70,"Trung bình",IF(F22&lt;80,"Khá",IF(F22&lt;90,"Tốt","Xuất sắc")))))</f>
        <v>Xuất sắc</v>
      </c>
      <c r="H22" s="16">
        <v>1</v>
      </c>
      <c r="I22" s="55"/>
    </row>
    <row r="23" spans="1:10" ht="15.75" customHeight="1">
      <c r="A23" s="23" t="s">
        <v>35</v>
      </c>
      <c r="B23" s="14"/>
      <c r="C23" s="15"/>
      <c r="D23" s="14"/>
      <c r="E23" s="13"/>
      <c r="F23" s="13"/>
      <c r="G23" s="13"/>
      <c r="H23" s="16"/>
      <c r="I23" s="55"/>
    </row>
    <row r="24" spans="1:10" ht="15.75" customHeight="1">
      <c r="A24" s="23" t="s">
        <v>36</v>
      </c>
      <c r="B24" s="14"/>
      <c r="C24" s="15"/>
      <c r="D24" s="14"/>
      <c r="E24" s="13"/>
      <c r="F24" s="13"/>
      <c r="G24" s="13"/>
      <c r="H24" s="16"/>
      <c r="I24" s="55"/>
    </row>
    <row r="25" spans="1:10" ht="15.75" customHeight="1">
      <c r="A25" s="23" t="s">
        <v>37</v>
      </c>
      <c r="B25" s="14"/>
      <c r="C25" s="15"/>
      <c r="D25" s="14"/>
      <c r="E25" s="13"/>
      <c r="F25" s="13"/>
      <c r="G25" s="13"/>
      <c r="H25" s="16"/>
      <c r="I25" s="55"/>
    </row>
    <row r="26" spans="1:10" ht="15.75" customHeight="1">
      <c r="A26" s="23" t="s">
        <v>38</v>
      </c>
      <c r="B26" s="14"/>
      <c r="C26" s="15"/>
      <c r="D26" s="14"/>
      <c r="E26" s="13"/>
      <c r="F26" s="13"/>
      <c r="G26" s="13"/>
      <c r="H26" s="16"/>
      <c r="I26" s="55"/>
    </row>
    <row r="27" spans="1:10" ht="15.75" customHeight="1">
      <c r="A27" s="23" t="s">
        <v>39</v>
      </c>
      <c r="B27" s="14"/>
      <c r="C27" s="15"/>
      <c r="D27" s="14"/>
      <c r="E27" s="13"/>
      <c r="F27" s="13"/>
      <c r="G27" s="13"/>
      <c r="H27" s="16"/>
      <c r="I27" s="55"/>
    </row>
    <row r="28" spans="1:10" ht="15.75" customHeight="1">
      <c r="A28" s="23" t="s">
        <v>40</v>
      </c>
      <c r="B28" s="14"/>
      <c r="C28" s="15"/>
      <c r="D28" s="14"/>
      <c r="E28" s="13"/>
      <c r="F28" s="13"/>
      <c r="G28" s="13"/>
      <c r="H28" s="16"/>
      <c r="I28" s="55"/>
    </row>
    <row r="29" spans="1:10" ht="15.75" customHeight="1">
      <c r="A29" s="23" t="s">
        <v>41</v>
      </c>
      <c r="B29" s="14"/>
      <c r="C29" s="15"/>
      <c r="D29" s="14"/>
      <c r="E29" s="13"/>
      <c r="F29" s="13"/>
      <c r="G29" s="13"/>
      <c r="H29" s="16"/>
      <c r="I29" s="55"/>
    </row>
    <row r="30" spans="1:10" ht="15.75" customHeight="1">
      <c r="A30" s="23" t="s">
        <v>42</v>
      </c>
      <c r="B30" s="14"/>
      <c r="C30" s="15"/>
      <c r="D30" s="14"/>
      <c r="E30" s="13"/>
      <c r="F30" s="13"/>
      <c r="G30" s="13"/>
      <c r="H30" s="16"/>
      <c r="I30" s="55"/>
    </row>
    <row r="31" spans="1:10" ht="15.75" customHeight="1">
      <c r="A31" s="23" t="s">
        <v>43</v>
      </c>
      <c r="B31" s="14"/>
      <c r="C31" s="15"/>
      <c r="D31" s="14"/>
      <c r="E31" s="13"/>
      <c r="F31" s="13"/>
      <c r="G31" s="13"/>
      <c r="H31" s="16"/>
      <c r="I31" s="55"/>
    </row>
    <row r="32" spans="1:10" ht="15.75" customHeight="1">
      <c r="A32" s="23" t="s">
        <v>44</v>
      </c>
      <c r="B32" s="14"/>
      <c r="C32" s="15"/>
      <c r="D32" s="14"/>
      <c r="E32" s="13"/>
      <c r="F32" s="13"/>
      <c r="G32" s="13"/>
      <c r="H32" s="16"/>
      <c r="I32" s="55"/>
    </row>
    <row r="33" spans="1:9" ht="15.75" customHeight="1">
      <c r="A33" s="23" t="s">
        <v>45</v>
      </c>
      <c r="B33" s="14"/>
      <c r="C33" s="15"/>
      <c r="D33" s="14"/>
      <c r="E33" s="13"/>
      <c r="F33" s="13"/>
      <c r="G33" s="13"/>
      <c r="H33" s="16"/>
      <c r="I33" s="55"/>
    </row>
    <row r="34" spans="1:9" ht="15.75" customHeight="1">
      <c r="A34" s="23" t="s">
        <v>46</v>
      </c>
      <c r="B34" s="14"/>
      <c r="C34" s="15"/>
      <c r="D34" s="14"/>
      <c r="E34" s="13"/>
      <c r="F34" s="13"/>
      <c r="G34" s="13"/>
      <c r="H34" s="16"/>
      <c r="I34" s="55"/>
    </row>
    <row r="35" spans="1:9" ht="15.75" customHeight="1">
      <c r="A35" s="23" t="s">
        <v>47</v>
      </c>
      <c r="B35" s="14"/>
      <c r="C35" s="15"/>
      <c r="D35" s="14"/>
      <c r="E35" s="13"/>
      <c r="F35" s="13"/>
      <c r="G35" s="13"/>
      <c r="H35" s="16"/>
      <c r="I35" s="55"/>
    </row>
    <row r="36" spans="1:9" ht="15.75" customHeight="1">
      <c r="A36" s="23" t="s">
        <v>48</v>
      </c>
      <c r="B36" s="14"/>
      <c r="C36" s="15"/>
      <c r="D36" s="14"/>
      <c r="E36" s="13"/>
      <c r="F36" s="13"/>
      <c r="G36" s="13"/>
      <c r="H36" s="16"/>
      <c r="I36" s="55"/>
    </row>
    <row r="37" spans="1:9" ht="15.75" customHeight="1">
      <c r="A37" s="23" t="s">
        <v>49</v>
      </c>
      <c r="B37" s="14"/>
      <c r="C37" s="15"/>
      <c r="D37" s="14"/>
      <c r="E37" s="13"/>
      <c r="F37" s="13"/>
      <c r="G37" s="13"/>
      <c r="H37" s="16"/>
      <c r="I37" s="55"/>
    </row>
    <row r="38" spans="1:9" ht="15.75" customHeight="1">
      <c r="A38" s="23" t="s">
        <v>50</v>
      </c>
      <c r="B38" s="14"/>
      <c r="C38" s="15"/>
      <c r="D38" s="14"/>
      <c r="E38" s="13"/>
      <c r="F38" s="13"/>
      <c r="G38" s="13"/>
      <c r="H38" s="16"/>
      <c r="I38" s="55"/>
    </row>
    <row r="39" spans="1:9" ht="15.75" customHeight="1">
      <c r="A39" s="23" t="s">
        <v>51</v>
      </c>
      <c r="B39" s="14"/>
      <c r="C39" s="15"/>
      <c r="D39" s="14"/>
      <c r="E39" s="13"/>
      <c r="F39" s="13"/>
      <c r="G39" s="13"/>
      <c r="H39" s="16"/>
      <c r="I39" s="55"/>
    </row>
    <row r="40" spans="1:9" ht="15.75" customHeight="1">
      <c r="A40" s="23" t="s">
        <v>52</v>
      </c>
      <c r="B40" s="14"/>
      <c r="C40" s="15"/>
      <c r="D40" s="14"/>
      <c r="E40" s="13"/>
      <c r="F40" s="13"/>
      <c r="G40" s="13"/>
      <c r="H40" s="16"/>
      <c r="I40" s="55"/>
    </row>
    <row r="41" spans="1:9" ht="15.75" customHeight="1">
      <c r="A41" s="23" t="s">
        <v>53</v>
      </c>
      <c r="B41" s="14"/>
      <c r="C41" s="15"/>
      <c r="D41" s="14"/>
      <c r="E41" s="13"/>
      <c r="F41" s="13"/>
      <c r="G41" s="13"/>
      <c r="H41" s="16"/>
      <c r="I41" s="55"/>
    </row>
    <row r="42" spans="1:9" ht="15.75" customHeight="1">
      <c r="A42" s="23" t="s">
        <v>54</v>
      </c>
      <c r="B42" s="14"/>
      <c r="C42" s="15"/>
      <c r="D42" s="14"/>
      <c r="E42" s="13"/>
      <c r="F42" s="13"/>
      <c r="G42" s="13"/>
      <c r="H42" s="16"/>
      <c r="I42" s="55"/>
    </row>
    <row r="43" spans="1:9" ht="15.75" customHeight="1">
      <c r="A43" s="23" t="s">
        <v>55</v>
      </c>
      <c r="B43" s="14"/>
      <c r="C43" s="15"/>
      <c r="D43" s="14"/>
      <c r="E43" s="13"/>
      <c r="F43" s="13"/>
      <c r="G43" s="13"/>
      <c r="H43" s="16"/>
      <c r="I43" s="55"/>
    </row>
    <row r="44" spans="1:9" ht="15.75" customHeight="1">
      <c r="A44" s="23" t="s">
        <v>56</v>
      </c>
      <c r="B44" s="14"/>
      <c r="C44" s="15"/>
      <c r="D44" s="14"/>
      <c r="E44" s="13"/>
      <c r="F44" s="13"/>
      <c r="G44" s="13"/>
      <c r="H44" s="16"/>
      <c r="I44" s="55"/>
    </row>
    <row r="45" spans="1:9" ht="15.75" customHeight="1">
      <c r="A45" s="23" t="s">
        <v>57</v>
      </c>
      <c r="B45" s="14"/>
      <c r="C45" s="15"/>
      <c r="D45" s="14"/>
      <c r="E45" s="13"/>
      <c r="F45" s="13"/>
      <c r="G45" s="13"/>
      <c r="H45" s="16"/>
      <c r="I45" s="55"/>
    </row>
    <row r="46" spans="1:9" ht="15.75" customHeight="1">
      <c r="A46" s="23" t="s">
        <v>58</v>
      </c>
      <c r="B46" s="14"/>
      <c r="C46" s="15"/>
      <c r="D46" s="14"/>
      <c r="E46" s="13"/>
      <c r="F46" s="13"/>
      <c r="G46" s="13"/>
      <c r="H46" s="16"/>
      <c r="I46" s="55"/>
    </row>
    <row r="47" spans="1:9" ht="15.75" customHeight="1">
      <c r="A47" s="23" t="s">
        <v>59</v>
      </c>
      <c r="B47" s="14"/>
      <c r="C47" s="15"/>
      <c r="D47" s="14"/>
      <c r="E47" s="13"/>
      <c r="F47" s="13"/>
      <c r="G47" s="13"/>
      <c r="H47" s="16"/>
      <c r="I47" s="55"/>
    </row>
    <row r="48" spans="1:9" ht="15.75" customHeight="1">
      <c r="A48" s="23" t="s">
        <v>60</v>
      </c>
      <c r="B48" s="14"/>
      <c r="C48" s="15"/>
      <c r="D48" s="14"/>
      <c r="E48" s="13"/>
      <c r="F48" s="13"/>
      <c r="G48" s="13"/>
      <c r="H48" s="16"/>
      <c r="I48" s="55"/>
    </row>
    <row r="49" spans="1:9" ht="15.75" customHeight="1">
      <c r="A49" s="23" t="s">
        <v>61</v>
      </c>
      <c r="B49" s="14"/>
      <c r="C49" s="15"/>
      <c r="D49" s="14"/>
      <c r="E49" s="13"/>
      <c r="F49" s="13"/>
      <c r="G49" s="13"/>
      <c r="H49" s="16"/>
      <c r="I49" s="55"/>
    </row>
    <row r="50" spans="1:9" ht="15.75" customHeight="1">
      <c r="A50" s="23" t="s">
        <v>62</v>
      </c>
      <c r="B50" s="14"/>
      <c r="C50" s="15"/>
      <c r="D50" s="14"/>
      <c r="E50" s="13"/>
      <c r="F50" s="13"/>
      <c r="G50" s="13"/>
      <c r="H50" s="16"/>
      <c r="I50" s="55"/>
    </row>
    <row r="51" spans="1:9" ht="15.75" customHeight="1">
      <c r="A51" s="23" t="s">
        <v>63</v>
      </c>
      <c r="B51" s="14"/>
      <c r="C51" s="15"/>
      <c r="D51" s="14"/>
      <c r="E51" s="13"/>
      <c r="F51" s="13"/>
      <c r="G51" s="13"/>
      <c r="H51" s="16"/>
      <c r="I51" s="55"/>
    </row>
    <row r="52" spans="1:9" ht="15.75" customHeight="1">
      <c r="A52" s="23" t="s">
        <v>64</v>
      </c>
      <c r="B52" s="14"/>
      <c r="C52" s="15"/>
      <c r="D52" s="14"/>
      <c r="E52" s="13"/>
      <c r="F52" s="13"/>
      <c r="G52" s="13"/>
      <c r="H52" s="16"/>
      <c r="I52" s="55"/>
    </row>
    <row r="53" spans="1:9" ht="15.75" customHeight="1">
      <c r="A53" s="23" t="s">
        <v>65</v>
      </c>
      <c r="B53" s="14"/>
      <c r="C53" s="15"/>
      <c r="D53" s="14"/>
      <c r="E53" s="13"/>
      <c r="F53" s="13"/>
      <c r="G53" s="13"/>
      <c r="H53" s="16"/>
      <c r="I53" s="55"/>
    </row>
    <row r="54" spans="1:9" ht="15.75" customHeight="1">
      <c r="A54" s="23" t="s">
        <v>66</v>
      </c>
      <c r="B54" s="14"/>
      <c r="C54" s="15"/>
      <c r="D54" s="14"/>
      <c r="E54" s="13"/>
      <c r="F54" s="13"/>
      <c r="G54" s="13"/>
      <c r="H54" s="16"/>
      <c r="I54" s="55"/>
    </row>
    <row r="55" spans="1:9" ht="15.75" customHeight="1">
      <c r="A55" s="23" t="s">
        <v>67</v>
      </c>
      <c r="B55" s="14"/>
      <c r="C55" s="15"/>
      <c r="D55" s="14"/>
      <c r="E55" s="13"/>
      <c r="F55" s="13"/>
      <c r="G55" s="13"/>
      <c r="H55" s="16"/>
      <c r="I55" s="55"/>
    </row>
    <row r="56" spans="1:9" ht="15.75" customHeight="1">
      <c r="A56" s="23" t="s">
        <v>68</v>
      </c>
      <c r="B56" s="14"/>
      <c r="C56" s="15"/>
      <c r="D56" s="14"/>
      <c r="E56" s="13"/>
      <c r="F56" s="13"/>
      <c r="G56" s="13"/>
      <c r="H56" s="16"/>
      <c r="I56" s="55"/>
    </row>
    <row r="57" spans="1:9" ht="15.75" customHeight="1">
      <c r="A57" s="23" t="s">
        <v>69</v>
      </c>
      <c r="B57" s="14"/>
      <c r="C57" s="15"/>
      <c r="D57" s="14"/>
      <c r="E57" s="13"/>
      <c r="F57" s="13"/>
      <c r="G57" s="13"/>
      <c r="H57" s="16"/>
      <c r="I57" s="55"/>
    </row>
    <row r="58" spans="1:9" ht="15.75" customHeight="1">
      <c r="A58" s="23" t="s">
        <v>70</v>
      </c>
      <c r="B58" s="14"/>
      <c r="C58" s="15"/>
      <c r="D58" s="14"/>
      <c r="E58" s="13"/>
      <c r="F58" s="13"/>
      <c r="G58" s="13"/>
      <c r="H58" s="16"/>
      <c r="I58" s="55"/>
    </row>
    <row r="59" spans="1:9" ht="15.75" customHeight="1">
      <c r="A59" s="23" t="s">
        <v>71</v>
      </c>
      <c r="B59" s="14"/>
      <c r="C59" s="15"/>
      <c r="D59" s="14"/>
      <c r="E59" s="13"/>
      <c r="F59" s="13"/>
      <c r="G59" s="13"/>
      <c r="H59" s="16"/>
      <c r="I59" s="55"/>
    </row>
    <row r="60" spans="1:9" ht="15.75" customHeight="1">
      <c r="A60" s="23" t="s">
        <v>72</v>
      </c>
      <c r="B60" s="14"/>
      <c r="C60" s="15"/>
      <c r="D60" s="14"/>
      <c r="E60" s="13"/>
      <c r="F60" s="13"/>
      <c r="G60" s="13"/>
      <c r="H60" s="16"/>
      <c r="I60" s="55"/>
    </row>
    <row r="61" spans="1:9" ht="10.5" customHeight="1"/>
    <row r="62" spans="1:9" s="1" customFormat="1" ht="26.25" customHeight="1">
      <c r="B62" s="3" t="s">
        <v>73</v>
      </c>
      <c r="D62" s="5"/>
      <c r="E62" s="5"/>
      <c r="F62" s="5"/>
      <c r="G62" s="5"/>
      <c r="H62" s="5"/>
    </row>
    <row r="63" spans="1:9" s="1" customFormat="1" ht="41.25" customHeight="1">
      <c r="C63" s="41" t="s">
        <v>74</v>
      </c>
      <c r="D63" s="42"/>
      <c r="E63" s="12" t="s">
        <v>75</v>
      </c>
      <c r="F63" s="12" t="s">
        <v>76</v>
      </c>
      <c r="G63" s="5"/>
      <c r="H63" s="5"/>
    </row>
    <row r="64" spans="1:9" s="1" customFormat="1" ht="15.75">
      <c r="C64" s="17" t="s">
        <v>77</v>
      </c>
      <c r="D64" s="18"/>
      <c r="E64" s="19">
        <f>COUNTIF($G$21:$G$60,"Xuất sắc")</f>
        <v>1</v>
      </c>
      <c r="F64" s="20">
        <f>E64/$A$60</f>
        <v>2.5000000000000001E-2</v>
      </c>
      <c r="G64" s="5"/>
      <c r="H64" s="5"/>
    </row>
    <row r="65" spans="1:10" s="1" customFormat="1" ht="15.75">
      <c r="C65" s="17" t="s">
        <v>78</v>
      </c>
      <c r="D65" s="18"/>
      <c r="E65" s="19">
        <f>COUNTIF($G$21:$G$60,"Tốt")</f>
        <v>0</v>
      </c>
      <c r="F65" s="20">
        <f t="shared" ref="F65:F69" si="0">E65/$A$60</f>
        <v>0</v>
      </c>
      <c r="G65" s="5"/>
      <c r="H65" s="5"/>
    </row>
    <row r="66" spans="1:10" s="1" customFormat="1" ht="15.75">
      <c r="C66" s="17" t="s">
        <v>79</v>
      </c>
      <c r="D66" s="18"/>
      <c r="E66" s="19">
        <f>COUNTIF($G$21:$G$60,"Khá")</f>
        <v>0</v>
      </c>
      <c r="F66" s="20">
        <f t="shared" si="0"/>
        <v>0</v>
      </c>
      <c r="G66" s="5"/>
      <c r="H66" s="5"/>
    </row>
    <row r="67" spans="1:10" s="1" customFormat="1" ht="15.75">
      <c r="C67" s="17" t="s">
        <v>80</v>
      </c>
      <c r="D67" s="18"/>
      <c r="E67" s="19">
        <f>COUNTIF($G$21:$G$60,"Trung bình")</f>
        <v>0</v>
      </c>
      <c r="F67" s="20">
        <f t="shared" si="0"/>
        <v>0</v>
      </c>
      <c r="G67" s="5"/>
      <c r="H67" s="5"/>
    </row>
    <row r="68" spans="1:10" s="1" customFormat="1" ht="15.75">
      <c r="C68" s="17" t="s">
        <v>81</v>
      </c>
      <c r="D68" s="18"/>
      <c r="E68" s="19">
        <f>COUNTIF($G$21:$G$60,"Yếu")</f>
        <v>0</v>
      </c>
      <c r="F68" s="20">
        <f t="shared" si="0"/>
        <v>0</v>
      </c>
      <c r="G68" s="5"/>
      <c r="H68" s="5"/>
    </row>
    <row r="69" spans="1:10" s="1" customFormat="1" ht="15.75">
      <c r="C69" s="17" t="s">
        <v>82</v>
      </c>
      <c r="D69" s="18"/>
      <c r="E69" s="19">
        <f>COUNTIF($G$21:$G$60,"Không XL")</f>
        <v>1</v>
      </c>
      <c r="F69" s="20">
        <f t="shared" si="0"/>
        <v>2.5000000000000001E-2</v>
      </c>
      <c r="G69" s="5"/>
      <c r="H69" s="5"/>
    </row>
    <row r="71" spans="1:10" ht="57" customHeight="1">
      <c r="A71" s="43" t="s">
        <v>83</v>
      </c>
      <c r="B71" s="43"/>
      <c r="C71" s="43"/>
      <c r="D71" s="43"/>
      <c r="E71" s="43"/>
      <c r="F71" s="43"/>
      <c r="G71" s="43"/>
      <c r="H71" s="43"/>
      <c r="I71" s="43"/>
      <c r="J71" s="21"/>
    </row>
    <row r="73" spans="1:10" s="2" customFormat="1">
      <c r="B73" s="33" t="s">
        <v>84</v>
      </c>
      <c r="C73" s="33"/>
      <c r="D73" s="33"/>
      <c r="E73" s="33"/>
      <c r="F73" s="33" t="s">
        <v>85</v>
      </c>
      <c r="G73" s="33"/>
      <c r="H73" s="33"/>
      <c r="I73" s="33"/>
    </row>
    <row r="78" spans="1:10">
      <c r="B78" s="33"/>
      <c r="C78" s="33"/>
      <c r="D78" s="33"/>
      <c r="E78" s="33"/>
      <c r="F78" s="33"/>
      <c r="G78" s="33"/>
      <c r="H78" s="33"/>
      <c r="I78" s="33"/>
    </row>
    <row r="79" spans="1:10">
      <c r="B79" s="4"/>
      <c r="C79" s="4"/>
      <c r="I79" s="4"/>
    </row>
    <row r="80" spans="1:10">
      <c r="B80" s="4"/>
      <c r="C80" s="4"/>
      <c r="I80" s="4"/>
    </row>
    <row r="81" spans="1:9">
      <c r="B81" s="4"/>
      <c r="C81" s="4"/>
      <c r="I81" s="4"/>
    </row>
    <row r="82" spans="1:9">
      <c r="A82" s="30" t="s">
        <v>86</v>
      </c>
      <c r="B82" s="30"/>
      <c r="C82" s="30"/>
      <c r="D82" s="30"/>
      <c r="E82" s="30"/>
      <c r="F82" s="30"/>
      <c r="G82" s="30"/>
      <c r="H82" s="30"/>
      <c r="I82" s="30"/>
    </row>
    <row r="83" spans="1:9" ht="42" customHeight="1">
      <c r="A83" s="31" t="s">
        <v>87</v>
      </c>
      <c r="B83" s="32"/>
      <c r="C83" s="32"/>
      <c r="D83" s="32"/>
      <c r="E83" s="32"/>
      <c r="F83" s="32"/>
      <c r="G83" s="32"/>
      <c r="H83" s="32"/>
      <c r="I83" s="32"/>
    </row>
    <row r="85" spans="1:9">
      <c r="I85" s="22" t="s">
        <v>88</v>
      </c>
    </row>
    <row r="86" spans="1:9">
      <c r="F86" s="33" t="s">
        <v>89</v>
      </c>
      <c r="G86" s="33"/>
      <c r="H86" s="33"/>
    </row>
    <row r="91" spans="1:9">
      <c r="G91" s="29" t="s">
        <v>92</v>
      </c>
    </row>
    <row r="92" spans="1:9">
      <c r="F92" s="33"/>
      <c r="G92" s="33"/>
      <c r="H92" s="33"/>
    </row>
  </sheetData>
  <mergeCells count="25">
    <mergeCell ref="A1:D1"/>
    <mergeCell ref="A2:D2"/>
    <mergeCell ref="E2:I2"/>
    <mergeCell ref="A3:D3"/>
    <mergeCell ref="F3:I3"/>
    <mergeCell ref="A5:I5"/>
    <mergeCell ref="B9:F9"/>
    <mergeCell ref="B15:I15"/>
    <mergeCell ref="A17:I17"/>
    <mergeCell ref="F19:H19"/>
    <mergeCell ref="A82:I82"/>
    <mergeCell ref="A83:I83"/>
    <mergeCell ref="F86:H86"/>
    <mergeCell ref="F92:H92"/>
    <mergeCell ref="A19:A20"/>
    <mergeCell ref="B19:B20"/>
    <mergeCell ref="E19:E20"/>
    <mergeCell ref="I19:I20"/>
    <mergeCell ref="C19:D20"/>
    <mergeCell ref="C63:D63"/>
    <mergeCell ref="A71:I71"/>
    <mergeCell ref="B73:E73"/>
    <mergeCell ref="F73:I73"/>
    <mergeCell ref="B78:E78"/>
    <mergeCell ref="F78:I78"/>
  </mergeCells>
  <pageMargins left="0.51" right="0.3" top="0.70866141732283505" bottom="0.39370078740157499" header="0.31496062992126" footer="0.15748031496063"/>
  <pageSetup paperSize="9" orientation="portrait" r:id="rId1"/>
  <headerFooter differentFirst="1">
    <oddHeader>&amp;C&amp;"Times New Roman,Regular"&amp;P</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5E9793-15A7-4CD5-9DCA-3FE8272676AD}">
  <sheetPr>
    <tabColor theme="8" tint="0.59999389629810485"/>
  </sheetPr>
  <dimension ref="A1:J64"/>
  <sheetViews>
    <sheetView tabSelected="1" topLeftCell="A31" zoomScale="130" zoomScaleNormal="130" workbookViewId="0">
      <selection activeCell="G36" sqref="G36"/>
    </sheetView>
  </sheetViews>
  <sheetFormatPr defaultColWidth="9.140625" defaultRowHeight="16.5"/>
  <cols>
    <col min="1" max="1" width="5.5703125" style="3" customWidth="1"/>
    <col min="2" max="2" width="10.85546875" style="3" customWidth="1"/>
    <col min="3" max="3" width="20.7109375" style="3" customWidth="1"/>
    <col min="4" max="4" width="8.5703125" style="4" customWidth="1"/>
    <col min="5" max="5" width="9.5703125" style="4" customWidth="1"/>
    <col min="6" max="6" width="9.42578125" style="4" customWidth="1"/>
    <col min="7" max="7" width="10.5703125" style="4" customWidth="1"/>
    <col min="8" max="8" width="8.7109375" style="4" customWidth="1"/>
    <col min="9" max="9" width="10" style="3" customWidth="1"/>
    <col min="10" max="16384" width="9.140625" style="3"/>
  </cols>
  <sheetData>
    <row r="1" spans="1:9" s="1" customFormat="1" ht="15.75">
      <c r="A1" s="46" t="s">
        <v>0</v>
      </c>
      <c r="B1" s="46"/>
      <c r="C1" s="46"/>
      <c r="D1" s="46"/>
      <c r="E1" s="6" t="s">
        <v>1</v>
      </c>
      <c r="F1" s="6"/>
      <c r="G1" s="6"/>
      <c r="H1" s="26"/>
      <c r="I1" s="6"/>
    </row>
    <row r="2" spans="1:9" s="1" customFormat="1">
      <c r="A2" s="46" t="s">
        <v>2</v>
      </c>
      <c r="B2" s="46"/>
      <c r="C2" s="46"/>
      <c r="D2" s="46"/>
      <c r="E2" s="33" t="s">
        <v>3</v>
      </c>
      <c r="F2" s="33"/>
      <c r="G2" s="33"/>
      <c r="H2" s="33"/>
      <c r="I2" s="33"/>
    </row>
    <row r="3" spans="1:9" s="1" customFormat="1">
      <c r="A3" s="47" t="s">
        <v>90</v>
      </c>
      <c r="B3" s="47"/>
      <c r="C3" s="47"/>
      <c r="D3" s="47"/>
      <c r="E3" s="6"/>
      <c r="F3" s="33"/>
      <c r="G3" s="33"/>
      <c r="H3" s="33"/>
      <c r="I3" s="33"/>
    </row>
    <row r="4" spans="1:9" s="1" customFormat="1" ht="24" customHeight="1">
      <c r="A4" s="26"/>
      <c r="B4" s="26"/>
      <c r="C4" s="26"/>
      <c r="D4" s="26"/>
      <c r="E4" s="26"/>
      <c r="F4" s="25"/>
      <c r="G4" s="25"/>
      <c r="H4" s="25"/>
      <c r="I4" s="25"/>
    </row>
    <row r="5" spans="1:9" ht="23.25" customHeight="1">
      <c r="A5" s="33" t="s">
        <v>4</v>
      </c>
      <c r="B5" s="33"/>
      <c r="C5" s="33"/>
      <c r="D5" s="33"/>
      <c r="E5" s="33"/>
      <c r="F5" s="33"/>
      <c r="G5" s="33"/>
      <c r="H5" s="33"/>
      <c r="I5" s="33"/>
    </row>
    <row r="6" spans="1:9" s="2" customFormat="1">
      <c r="B6" s="48" t="s">
        <v>93</v>
      </c>
      <c r="D6" s="29" t="s">
        <v>94</v>
      </c>
      <c r="F6" s="27" t="s">
        <v>91</v>
      </c>
      <c r="H6" s="25"/>
    </row>
    <row r="7" spans="1:9" s="2" customFormat="1" ht="21" customHeight="1">
      <c r="D7" s="25"/>
      <c r="E7" s="25"/>
      <c r="F7" s="25"/>
      <c r="G7" s="25"/>
      <c r="H7" s="25"/>
    </row>
    <row r="8" spans="1:9" ht="21.75" customHeight="1">
      <c r="A8" s="10" t="s">
        <v>6</v>
      </c>
      <c r="B8" s="49" t="s">
        <v>95</v>
      </c>
    </row>
    <row r="9" spans="1:9" ht="21.75" customHeight="1">
      <c r="A9" s="10" t="s">
        <v>8</v>
      </c>
      <c r="B9" s="50" t="s">
        <v>96</v>
      </c>
      <c r="C9" s="44"/>
      <c r="D9" s="44"/>
      <c r="E9" s="44"/>
      <c r="F9" s="44"/>
    </row>
    <row r="10" spans="1:9" ht="21.75" customHeight="1">
      <c r="A10" s="10" t="s">
        <v>10</v>
      </c>
      <c r="B10" s="2" t="s">
        <v>11</v>
      </c>
    </row>
    <row r="11" spans="1:9" ht="22.5" customHeight="1">
      <c r="A11" s="10"/>
      <c r="B11" s="49" t="s">
        <v>156</v>
      </c>
    </row>
    <row r="12" spans="1:9" ht="22.5" customHeight="1">
      <c r="A12" s="10"/>
      <c r="B12" s="49" t="s">
        <v>97</v>
      </c>
    </row>
    <row r="13" spans="1:9" ht="22.5" customHeight="1">
      <c r="A13" s="10"/>
      <c r="B13" s="49" t="s">
        <v>98</v>
      </c>
      <c r="H13" s="4" t="s">
        <v>15</v>
      </c>
    </row>
    <row r="14" spans="1:9" ht="22.5" customHeight="1">
      <c r="A14" s="10"/>
      <c r="B14" s="49" t="s">
        <v>99</v>
      </c>
    </row>
    <row r="15" spans="1:9" ht="28.5" customHeight="1">
      <c r="A15" s="10"/>
      <c r="B15" s="51" t="s">
        <v>100</v>
      </c>
      <c r="C15" s="45"/>
      <c r="D15" s="45"/>
      <c r="E15" s="45"/>
      <c r="F15" s="45"/>
      <c r="G15" s="45"/>
      <c r="H15" s="45"/>
      <c r="I15" s="45"/>
    </row>
    <row r="16" spans="1:9">
      <c r="A16" s="10" t="s">
        <v>18</v>
      </c>
      <c r="B16" s="2" t="s">
        <v>19</v>
      </c>
    </row>
    <row r="17" spans="1:10" ht="56.25" customHeight="1">
      <c r="A17" s="43" t="s">
        <v>20</v>
      </c>
      <c r="B17" s="43"/>
      <c r="C17" s="43"/>
      <c r="D17" s="43"/>
      <c r="E17" s="43"/>
      <c r="F17" s="43"/>
      <c r="G17" s="43"/>
      <c r="H17" s="43"/>
      <c r="I17" s="43"/>
      <c r="J17" s="21"/>
    </row>
    <row r="18" spans="1:10" ht="24.75" customHeight="1">
      <c r="A18" s="11"/>
    </row>
    <row r="19" spans="1:10" ht="33" customHeight="1">
      <c r="A19" s="34" t="s">
        <v>21</v>
      </c>
      <c r="B19" s="34" t="s">
        <v>22</v>
      </c>
      <c r="C19" s="37" t="s">
        <v>23</v>
      </c>
      <c r="D19" s="38"/>
      <c r="E19" s="35" t="s">
        <v>24</v>
      </c>
      <c r="F19" s="34" t="s">
        <v>25</v>
      </c>
      <c r="G19" s="34"/>
      <c r="H19" s="34"/>
      <c r="I19" s="34" t="s">
        <v>26</v>
      </c>
    </row>
    <row r="20" spans="1:10" ht="36" customHeight="1">
      <c r="A20" s="34"/>
      <c r="B20" s="34"/>
      <c r="C20" s="39"/>
      <c r="D20" s="40"/>
      <c r="E20" s="36"/>
      <c r="F20" s="28" t="s">
        <v>27</v>
      </c>
      <c r="G20" s="28" t="s">
        <v>28</v>
      </c>
      <c r="H20" s="28" t="s">
        <v>29</v>
      </c>
      <c r="I20" s="34"/>
    </row>
    <row r="21" spans="1:10" ht="22.5" customHeight="1">
      <c r="A21" s="23">
        <v>1</v>
      </c>
      <c r="B21" s="14" t="s">
        <v>101</v>
      </c>
      <c r="C21" s="52" t="s">
        <v>102</v>
      </c>
      <c r="D21" s="53" t="s">
        <v>103</v>
      </c>
      <c r="E21" s="13"/>
      <c r="F21" s="13"/>
      <c r="G21" s="13" t="str">
        <f>IF(F21=0,"Không XL",IF(F21&lt;50,"Yếu",IF(F21&lt;70,"Trung bình",IF(F21&lt;80,"Khá",IF(F21&lt;90,"Tốt","Xuất sắc")))))</f>
        <v>Không XL</v>
      </c>
      <c r="H21" s="16">
        <v>1</v>
      </c>
      <c r="I21" s="55"/>
    </row>
    <row r="22" spans="1:10" ht="22.5" customHeight="1">
      <c r="A22" s="23">
        <v>2</v>
      </c>
      <c r="B22" s="14" t="s">
        <v>104</v>
      </c>
      <c r="C22" s="52" t="s">
        <v>105</v>
      </c>
      <c r="D22" s="53" t="s">
        <v>106</v>
      </c>
      <c r="E22" s="13"/>
      <c r="F22" s="13"/>
      <c r="G22" s="13" t="str">
        <f>IF(F22=0,"Không XL",IF(F22&lt;50,"Yếu",IF(F22&lt;70,"Trung bình",IF(F22&lt;80,"Khá",IF(F22&lt;90,"Tốt","Xuất sắc")))))</f>
        <v>Không XL</v>
      </c>
      <c r="H22" s="16">
        <v>1</v>
      </c>
      <c r="I22" s="55"/>
    </row>
    <row r="23" spans="1:10" ht="22.5" customHeight="1">
      <c r="A23" s="23">
        <v>3</v>
      </c>
      <c r="B23" s="14" t="s">
        <v>107</v>
      </c>
      <c r="C23" s="52" t="s">
        <v>108</v>
      </c>
      <c r="D23" s="53" t="s">
        <v>109</v>
      </c>
      <c r="E23" s="13"/>
      <c r="F23" s="13"/>
      <c r="G23" s="13" t="str">
        <f t="shared" ref="G23:G32" si="0">IF(F23=0,"Không XL",IF(F23&lt;50,"Yếu",IF(F23&lt;70,"Trung bình",IF(F23&lt;80,"Khá",IF(F23&lt;90,"Tốt","Xuất sắc")))))</f>
        <v>Không XL</v>
      </c>
      <c r="H23" s="16">
        <v>1</v>
      </c>
      <c r="I23" s="55" t="s">
        <v>142</v>
      </c>
    </row>
    <row r="24" spans="1:10" ht="22.5" customHeight="1">
      <c r="A24" s="23">
        <v>4</v>
      </c>
      <c r="B24" s="14" t="s">
        <v>110</v>
      </c>
      <c r="C24" s="52" t="s">
        <v>111</v>
      </c>
      <c r="D24" s="53" t="s">
        <v>112</v>
      </c>
      <c r="E24" s="13"/>
      <c r="F24" s="13"/>
      <c r="G24" s="13" t="str">
        <f t="shared" si="0"/>
        <v>Không XL</v>
      </c>
      <c r="H24" s="16">
        <v>1</v>
      </c>
      <c r="I24" s="55"/>
    </row>
    <row r="25" spans="1:10" ht="22.5" customHeight="1">
      <c r="A25" s="23">
        <v>5</v>
      </c>
      <c r="B25" s="14" t="s">
        <v>113</v>
      </c>
      <c r="C25" s="52" t="s">
        <v>114</v>
      </c>
      <c r="D25" s="53" t="s">
        <v>115</v>
      </c>
      <c r="E25" s="13"/>
      <c r="F25" s="13"/>
      <c r="G25" s="13" t="str">
        <f t="shared" si="0"/>
        <v>Không XL</v>
      </c>
      <c r="H25" s="16">
        <v>1</v>
      </c>
      <c r="I25" s="55"/>
    </row>
    <row r="26" spans="1:10" ht="22.5" customHeight="1">
      <c r="A26" s="23">
        <v>6</v>
      </c>
      <c r="B26" s="14" t="s">
        <v>116</v>
      </c>
      <c r="C26" s="52" t="s">
        <v>117</v>
      </c>
      <c r="D26" s="53" t="s">
        <v>118</v>
      </c>
      <c r="E26" s="13"/>
      <c r="F26" s="13"/>
      <c r="G26" s="13" t="str">
        <f t="shared" si="0"/>
        <v>Không XL</v>
      </c>
      <c r="H26" s="16">
        <v>1</v>
      </c>
      <c r="I26" s="55"/>
    </row>
    <row r="27" spans="1:10" ht="22.5" customHeight="1">
      <c r="A27" s="23">
        <v>7</v>
      </c>
      <c r="B27" s="14" t="s">
        <v>119</v>
      </c>
      <c r="C27" s="52" t="s">
        <v>120</v>
      </c>
      <c r="D27" s="53" t="s">
        <v>118</v>
      </c>
      <c r="E27" s="13"/>
      <c r="F27" s="13"/>
      <c r="G27" s="13" t="str">
        <f t="shared" si="0"/>
        <v>Không XL</v>
      </c>
      <c r="H27" s="16">
        <v>1</v>
      </c>
      <c r="I27" s="55"/>
    </row>
    <row r="28" spans="1:10" ht="22.5" customHeight="1">
      <c r="A28" s="23">
        <v>8</v>
      </c>
      <c r="B28" s="14" t="s">
        <v>121</v>
      </c>
      <c r="C28" s="52" t="s">
        <v>122</v>
      </c>
      <c r="D28" s="53" t="s">
        <v>123</v>
      </c>
      <c r="E28" s="13"/>
      <c r="F28" s="13"/>
      <c r="G28" s="13" t="str">
        <f t="shared" si="0"/>
        <v>Không XL</v>
      </c>
      <c r="H28" s="16">
        <v>1</v>
      </c>
      <c r="I28" s="55"/>
    </row>
    <row r="29" spans="1:10" ht="22.5" customHeight="1">
      <c r="A29" s="23">
        <v>9</v>
      </c>
      <c r="B29" s="14" t="s">
        <v>124</v>
      </c>
      <c r="C29" s="52" t="s">
        <v>108</v>
      </c>
      <c r="D29" s="53" t="s">
        <v>125</v>
      </c>
      <c r="E29" s="13"/>
      <c r="F29" s="13"/>
      <c r="G29" s="13" t="str">
        <f t="shared" si="0"/>
        <v>Không XL</v>
      </c>
      <c r="H29" s="16">
        <v>1</v>
      </c>
      <c r="I29" s="55"/>
    </row>
    <row r="30" spans="1:10" ht="22.5" customHeight="1">
      <c r="A30" s="23">
        <v>10</v>
      </c>
      <c r="B30" s="14" t="s">
        <v>126</v>
      </c>
      <c r="C30" s="52" t="s">
        <v>127</v>
      </c>
      <c r="D30" s="53" t="s">
        <v>128</v>
      </c>
      <c r="E30" s="13"/>
      <c r="F30" s="13"/>
      <c r="G30" s="13" t="str">
        <f t="shared" si="0"/>
        <v>Không XL</v>
      </c>
      <c r="H30" s="16">
        <v>1</v>
      </c>
      <c r="I30" s="55"/>
    </row>
    <row r="31" spans="1:10" ht="22.5" customHeight="1">
      <c r="A31" s="23">
        <v>11</v>
      </c>
      <c r="B31" s="14" t="s">
        <v>129</v>
      </c>
      <c r="C31" s="52" t="s">
        <v>130</v>
      </c>
      <c r="D31" s="53" t="s">
        <v>131</v>
      </c>
      <c r="E31" s="13"/>
      <c r="F31" s="13"/>
      <c r="G31" s="13" t="str">
        <f t="shared" si="0"/>
        <v>Không XL</v>
      </c>
      <c r="H31" s="16">
        <v>1</v>
      </c>
      <c r="I31" s="55" t="s">
        <v>143</v>
      </c>
    </row>
    <row r="32" spans="1:10" ht="22.5" customHeight="1">
      <c r="A32" s="23">
        <v>12</v>
      </c>
      <c r="B32" s="14" t="s">
        <v>132</v>
      </c>
      <c r="C32" s="52" t="s">
        <v>133</v>
      </c>
      <c r="D32" s="53" t="s">
        <v>134</v>
      </c>
      <c r="E32" s="13"/>
      <c r="F32" s="13"/>
      <c r="G32" s="13" t="str">
        <f t="shared" si="0"/>
        <v>Không XL</v>
      </c>
      <c r="H32" s="16">
        <v>1</v>
      </c>
      <c r="I32" s="55"/>
    </row>
    <row r="33" spans="1:10" ht="24" customHeight="1"/>
    <row r="34" spans="1:10" s="1" customFormat="1" ht="26.25" customHeight="1">
      <c r="B34" s="3" t="s">
        <v>73</v>
      </c>
      <c r="D34" s="24"/>
      <c r="E34" s="24"/>
      <c r="F34" s="24"/>
      <c r="G34" s="24"/>
      <c r="H34" s="24"/>
    </row>
    <row r="35" spans="1:10" s="1" customFormat="1" ht="41.25" customHeight="1">
      <c r="C35" s="41" t="s">
        <v>74</v>
      </c>
      <c r="D35" s="42"/>
      <c r="E35" s="28" t="s">
        <v>75</v>
      </c>
      <c r="F35" s="28" t="s">
        <v>76</v>
      </c>
      <c r="G35" s="24"/>
      <c r="H35" s="24"/>
    </row>
    <row r="36" spans="1:10" s="1" customFormat="1" ht="15.75">
      <c r="C36" s="17" t="s">
        <v>77</v>
      </c>
      <c r="D36" s="18"/>
      <c r="E36" s="19">
        <f>COUNTIF($G$21:$G$32,"Xuất sắc")</f>
        <v>0</v>
      </c>
      <c r="F36" s="20">
        <f>E36/$A$32</f>
        <v>0</v>
      </c>
      <c r="G36" s="24"/>
      <c r="H36" s="24"/>
    </row>
    <row r="37" spans="1:10" s="1" customFormat="1" ht="15.75">
      <c r="C37" s="17" t="s">
        <v>78</v>
      </c>
      <c r="D37" s="18"/>
      <c r="E37" s="19">
        <f>COUNTIF($G$21:$G$32,"Tốt")</f>
        <v>0</v>
      </c>
      <c r="F37" s="20">
        <f t="shared" ref="F37:F41" si="1">E37/$A$32</f>
        <v>0</v>
      </c>
      <c r="G37" s="24"/>
      <c r="H37" s="24"/>
    </row>
    <row r="38" spans="1:10" s="1" customFormat="1" ht="15.75">
      <c r="C38" s="17" t="s">
        <v>79</v>
      </c>
      <c r="D38" s="18"/>
      <c r="E38" s="19">
        <f>COUNTIF($G$21:$G$32,"Khá")</f>
        <v>0</v>
      </c>
      <c r="F38" s="20">
        <f t="shared" si="1"/>
        <v>0</v>
      </c>
      <c r="G38" s="24"/>
      <c r="H38" s="24"/>
    </row>
    <row r="39" spans="1:10" s="1" customFormat="1" ht="15.75">
      <c r="C39" s="17" t="s">
        <v>80</v>
      </c>
      <c r="D39" s="18"/>
      <c r="E39" s="19">
        <f>COUNTIF($G$21:$G$32,"Trung bình")</f>
        <v>0</v>
      </c>
      <c r="F39" s="20">
        <f t="shared" si="1"/>
        <v>0</v>
      </c>
      <c r="G39" s="24"/>
      <c r="H39" s="24"/>
    </row>
    <row r="40" spans="1:10" s="1" customFormat="1" ht="15.75">
      <c r="C40" s="17" t="s">
        <v>81</v>
      </c>
      <c r="D40" s="18"/>
      <c r="E40" s="19">
        <f>COUNTIF($G$21:$G$32,"Yếu")</f>
        <v>0</v>
      </c>
      <c r="F40" s="20">
        <f t="shared" si="1"/>
        <v>0</v>
      </c>
      <c r="G40" s="24"/>
      <c r="H40" s="24"/>
    </row>
    <row r="41" spans="1:10" s="1" customFormat="1" ht="15.75">
      <c r="C41" s="17" t="s">
        <v>82</v>
      </c>
      <c r="D41" s="18"/>
      <c r="E41" s="19">
        <f>COUNTIF($G$21:$G$32,"Không XL")</f>
        <v>12</v>
      </c>
      <c r="F41" s="20">
        <f t="shared" si="1"/>
        <v>1</v>
      </c>
      <c r="G41" s="24"/>
      <c r="H41" s="24"/>
    </row>
    <row r="43" spans="1:10" ht="57" customHeight="1">
      <c r="A43" s="43" t="s">
        <v>83</v>
      </c>
      <c r="B43" s="43"/>
      <c r="C43" s="43"/>
      <c r="D43" s="43"/>
      <c r="E43" s="43"/>
      <c r="F43" s="43"/>
      <c r="G43" s="43"/>
      <c r="H43" s="43"/>
      <c r="I43" s="43"/>
      <c r="J43" s="21"/>
    </row>
    <row r="45" spans="1:10" s="2" customFormat="1">
      <c r="B45" s="33" t="s">
        <v>84</v>
      </c>
      <c r="C45" s="33"/>
      <c r="D45" s="33"/>
      <c r="E45" s="33"/>
      <c r="F45" s="33" t="s">
        <v>85</v>
      </c>
      <c r="G45" s="33"/>
      <c r="H45" s="33"/>
      <c r="I45" s="33"/>
    </row>
    <row r="50" spans="1:9">
      <c r="B50" s="54" t="s">
        <v>135</v>
      </c>
      <c r="C50" s="33"/>
      <c r="D50" s="33"/>
      <c r="E50" s="33"/>
      <c r="F50" s="54" t="s">
        <v>136</v>
      </c>
      <c r="G50" s="33"/>
      <c r="H50" s="33"/>
      <c r="I50" s="33"/>
    </row>
    <row r="51" spans="1:9">
      <c r="B51" s="4"/>
      <c r="C51" s="4"/>
      <c r="I51" s="4"/>
    </row>
    <row r="52" spans="1:9">
      <c r="B52" s="4"/>
      <c r="C52" s="4"/>
      <c r="I52" s="4"/>
    </row>
    <row r="53" spans="1:9">
      <c r="B53" s="4"/>
      <c r="C53" s="4"/>
      <c r="I53" s="4"/>
    </row>
    <row r="54" spans="1:9">
      <c r="A54" s="30" t="s">
        <v>86</v>
      </c>
      <c r="B54" s="30"/>
      <c r="C54" s="30"/>
      <c r="D54" s="30"/>
      <c r="E54" s="30"/>
      <c r="F54" s="30"/>
      <c r="G54" s="30"/>
      <c r="H54" s="30"/>
      <c r="I54" s="30"/>
    </row>
    <row r="55" spans="1:9" ht="42" customHeight="1">
      <c r="A55" s="31" t="s">
        <v>87</v>
      </c>
      <c r="B55" s="32"/>
      <c r="C55" s="32"/>
      <c r="D55" s="32"/>
      <c r="E55" s="32"/>
      <c r="F55" s="32"/>
      <c r="G55" s="32"/>
      <c r="H55" s="32"/>
      <c r="I55" s="32"/>
    </row>
    <row r="57" spans="1:9">
      <c r="I57" s="22" t="s">
        <v>88</v>
      </c>
    </row>
    <row r="58" spans="1:9">
      <c r="F58" s="33" t="s">
        <v>89</v>
      </c>
      <c r="G58" s="33"/>
      <c r="H58" s="33"/>
    </row>
    <row r="63" spans="1:9">
      <c r="G63" s="29" t="s">
        <v>92</v>
      </c>
    </row>
    <row r="64" spans="1:9">
      <c r="F64" s="33"/>
      <c r="G64" s="33"/>
      <c r="H64" s="33"/>
    </row>
  </sheetData>
  <mergeCells count="25">
    <mergeCell ref="A54:I54"/>
    <mergeCell ref="A55:I55"/>
    <mergeCell ref="F58:H58"/>
    <mergeCell ref="F64:H64"/>
    <mergeCell ref="C35:D35"/>
    <mergeCell ref="A43:I43"/>
    <mergeCell ref="B45:E45"/>
    <mergeCell ref="F45:I45"/>
    <mergeCell ref="B50:E50"/>
    <mergeCell ref="F50:I50"/>
    <mergeCell ref="B9:F9"/>
    <mergeCell ref="B15:I15"/>
    <mergeCell ref="A17:I17"/>
    <mergeCell ref="A19:A20"/>
    <mergeCell ref="B19:B20"/>
    <mergeCell ref="C19:D20"/>
    <mergeCell ref="E19:E20"/>
    <mergeCell ref="F19:H19"/>
    <mergeCell ref="I19:I20"/>
    <mergeCell ref="A1:D1"/>
    <mergeCell ref="A2:D2"/>
    <mergeCell ref="E2:I2"/>
    <mergeCell ref="A3:D3"/>
    <mergeCell ref="F3:I3"/>
    <mergeCell ref="A5:I5"/>
  </mergeCells>
  <pageMargins left="0.51181102362204722" right="0.31496062992125984" top="0.70866141732283472" bottom="0.39370078740157483" header="0.31496062992125984" footer="0.15748031496062992"/>
  <pageSetup paperSize="9" orientation="portrait" r:id="rId1"/>
  <headerFooter differentFirst="1">
    <oddHeader>&amp;C&amp;"Times New Roman,Regular"&amp;P</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E3F171-8C76-4F51-9408-793871F0C25B}">
  <sheetPr>
    <tabColor theme="8" tint="0.59999389629810485"/>
  </sheetPr>
  <dimension ref="A1:J56"/>
  <sheetViews>
    <sheetView topLeftCell="A17" zoomScale="130" zoomScaleNormal="130" workbookViewId="0">
      <selection activeCell="E23" sqref="E23"/>
    </sheetView>
  </sheetViews>
  <sheetFormatPr defaultColWidth="9.140625" defaultRowHeight="16.5"/>
  <cols>
    <col min="1" max="1" width="5.5703125" style="3" customWidth="1"/>
    <col min="2" max="2" width="10.85546875" style="3" customWidth="1"/>
    <col min="3" max="3" width="20.7109375" style="3" customWidth="1"/>
    <col min="4" max="4" width="8.5703125" style="4" customWidth="1"/>
    <col min="5" max="5" width="9.5703125" style="4" customWidth="1"/>
    <col min="6" max="6" width="9.42578125" style="4" customWidth="1"/>
    <col min="7" max="7" width="10.5703125" style="4" customWidth="1"/>
    <col min="8" max="8" width="8.7109375" style="4" customWidth="1"/>
    <col min="9" max="9" width="10" style="3" customWidth="1"/>
    <col min="10" max="16384" width="9.140625" style="3"/>
  </cols>
  <sheetData>
    <row r="1" spans="1:9" s="1" customFormat="1" ht="15.75">
      <c r="A1" s="46" t="s">
        <v>0</v>
      </c>
      <c r="B1" s="46"/>
      <c r="C1" s="46"/>
      <c r="D1" s="46"/>
      <c r="E1" s="6" t="s">
        <v>1</v>
      </c>
      <c r="F1" s="6"/>
      <c r="G1" s="6"/>
      <c r="H1" s="26"/>
      <c r="I1" s="6"/>
    </row>
    <row r="2" spans="1:9" s="1" customFormat="1">
      <c r="A2" s="46" t="s">
        <v>2</v>
      </c>
      <c r="B2" s="46"/>
      <c r="C2" s="46"/>
      <c r="D2" s="46"/>
      <c r="E2" s="33" t="s">
        <v>3</v>
      </c>
      <c r="F2" s="33"/>
      <c r="G2" s="33"/>
      <c r="H2" s="33"/>
      <c r="I2" s="33"/>
    </row>
    <row r="3" spans="1:9" s="1" customFormat="1">
      <c r="A3" s="47" t="s">
        <v>90</v>
      </c>
      <c r="B3" s="47"/>
      <c r="C3" s="47"/>
      <c r="D3" s="47"/>
      <c r="E3" s="6"/>
      <c r="F3" s="33"/>
      <c r="G3" s="33"/>
      <c r="H3" s="33"/>
      <c r="I3" s="33"/>
    </row>
    <row r="4" spans="1:9" s="1" customFormat="1">
      <c r="A4" s="26"/>
      <c r="B4" s="26"/>
      <c r="C4" s="26"/>
      <c r="D4" s="26"/>
      <c r="E4" s="26"/>
      <c r="F4" s="25"/>
      <c r="G4" s="25"/>
      <c r="H4" s="25"/>
      <c r="I4" s="25"/>
    </row>
    <row r="5" spans="1:9" ht="23.25" customHeight="1">
      <c r="A5" s="33" t="s">
        <v>4</v>
      </c>
      <c r="B5" s="33"/>
      <c r="C5" s="33"/>
      <c r="D5" s="33"/>
      <c r="E5" s="33"/>
      <c r="F5" s="33"/>
      <c r="G5" s="33"/>
      <c r="H5" s="33"/>
      <c r="I5" s="33"/>
    </row>
    <row r="6" spans="1:9" s="2" customFormat="1">
      <c r="B6" s="48" t="s">
        <v>137</v>
      </c>
      <c r="D6" s="29" t="s">
        <v>94</v>
      </c>
      <c r="F6" s="27" t="s">
        <v>91</v>
      </c>
      <c r="H6" s="25"/>
    </row>
    <row r="7" spans="1:9" s="2" customFormat="1">
      <c r="D7" s="25"/>
      <c r="E7" s="25"/>
      <c r="F7" s="25"/>
      <c r="G7" s="25"/>
      <c r="H7" s="25"/>
    </row>
    <row r="8" spans="1:9" ht="21.75" customHeight="1">
      <c r="A8" s="10" t="s">
        <v>6</v>
      </c>
      <c r="B8" s="49" t="s">
        <v>95</v>
      </c>
    </row>
    <row r="9" spans="1:9" ht="21.75" customHeight="1">
      <c r="A9" s="10" t="s">
        <v>8</v>
      </c>
      <c r="B9" s="50" t="s">
        <v>96</v>
      </c>
      <c r="C9" s="44"/>
      <c r="D9" s="44"/>
      <c r="E9" s="44"/>
      <c r="F9" s="44"/>
    </row>
    <row r="10" spans="1:9" ht="21.75" customHeight="1">
      <c r="A10" s="10" t="s">
        <v>10</v>
      </c>
      <c r="B10" s="2" t="s">
        <v>11</v>
      </c>
    </row>
    <row r="11" spans="1:9" ht="22.5" customHeight="1">
      <c r="A11" s="10"/>
      <c r="B11" s="49" t="s">
        <v>156</v>
      </c>
    </row>
    <row r="12" spans="1:9" ht="22.5" customHeight="1">
      <c r="A12" s="10"/>
      <c r="B12" s="49" t="s">
        <v>138</v>
      </c>
    </row>
    <row r="13" spans="1:9" ht="22.5" customHeight="1">
      <c r="A13" s="10"/>
      <c r="B13" s="49" t="s">
        <v>139</v>
      </c>
      <c r="H13" s="4" t="s">
        <v>15</v>
      </c>
    </row>
    <row r="14" spans="1:9" ht="22.5" customHeight="1">
      <c r="A14" s="10"/>
      <c r="B14" s="49" t="s">
        <v>140</v>
      </c>
    </row>
    <row r="15" spans="1:9" ht="28.5" customHeight="1">
      <c r="A15" s="10"/>
      <c r="B15" s="51" t="s">
        <v>141</v>
      </c>
      <c r="C15" s="45"/>
      <c r="D15" s="45"/>
      <c r="E15" s="45"/>
      <c r="F15" s="45"/>
      <c r="G15" s="45"/>
      <c r="H15" s="45"/>
      <c r="I15" s="45"/>
    </row>
    <row r="16" spans="1:9">
      <c r="A16" s="10" t="s">
        <v>18</v>
      </c>
      <c r="B16" s="2" t="s">
        <v>19</v>
      </c>
    </row>
    <row r="17" spans="1:10" ht="56.25" customHeight="1">
      <c r="A17" s="43" t="s">
        <v>20</v>
      </c>
      <c r="B17" s="43"/>
      <c r="C17" s="43"/>
      <c r="D17" s="43"/>
      <c r="E17" s="43"/>
      <c r="F17" s="43"/>
      <c r="G17" s="43"/>
      <c r="H17" s="43"/>
      <c r="I17" s="43"/>
      <c r="J17" s="21"/>
    </row>
    <row r="18" spans="1:10">
      <c r="A18" s="11"/>
    </row>
    <row r="19" spans="1:10" ht="33" customHeight="1">
      <c r="A19" s="34" t="s">
        <v>21</v>
      </c>
      <c r="B19" s="34" t="s">
        <v>22</v>
      </c>
      <c r="C19" s="37" t="s">
        <v>23</v>
      </c>
      <c r="D19" s="38"/>
      <c r="E19" s="35" t="s">
        <v>24</v>
      </c>
      <c r="F19" s="34" t="s">
        <v>25</v>
      </c>
      <c r="G19" s="34"/>
      <c r="H19" s="34"/>
      <c r="I19" s="34" t="s">
        <v>26</v>
      </c>
    </row>
    <row r="20" spans="1:10" ht="36" customHeight="1">
      <c r="A20" s="34"/>
      <c r="B20" s="34"/>
      <c r="C20" s="39"/>
      <c r="D20" s="40"/>
      <c r="E20" s="36"/>
      <c r="F20" s="28" t="s">
        <v>27</v>
      </c>
      <c r="G20" s="28" t="s">
        <v>28</v>
      </c>
      <c r="H20" s="28" t="s">
        <v>29</v>
      </c>
      <c r="I20" s="34"/>
    </row>
    <row r="21" spans="1:10" ht="21.75" customHeight="1">
      <c r="A21" s="23">
        <v>1</v>
      </c>
      <c r="B21" s="14" t="s">
        <v>144</v>
      </c>
      <c r="C21" s="52" t="s">
        <v>145</v>
      </c>
      <c r="D21" s="53" t="s">
        <v>146</v>
      </c>
      <c r="E21" s="13"/>
      <c r="F21" s="13"/>
      <c r="G21" s="13" t="str">
        <f>IF(F21=0,"Không XL",IF(F21&lt;50,"Yếu",IF(F21&lt;70,"Trung bình",IF(F21&lt;80,"Khá",IF(F21&lt;90,"Tốt","Xuất sắc")))))</f>
        <v>Không XL</v>
      </c>
      <c r="H21" s="16">
        <v>1</v>
      </c>
      <c r="I21" s="55"/>
    </row>
    <row r="22" spans="1:10" ht="21.75" customHeight="1">
      <c r="A22" s="23">
        <v>2</v>
      </c>
      <c r="B22" s="14" t="s">
        <v>147</v>
      </c>
      <c r="C22" s="52" t="s">
        <v>148</v>
      </c>
      <c r="D22" s="53" t="s">
        <v>149</v>
      </c>
      <c r="E22" s="13"/>
      <c r="F22" s="13"/>
      <c r="G22" s="13" t="str">
        <f>IF(F22=0,"Không XL",IF(F22&lt;50,"Yếu",IF(F22&lt;70,"Trung bình",IF(F22&lt;80,"Khá",IF(F22&lt;90,"Tốt","Xuất sắc")))))</f>
        <v>Không XL</v>
      </c>
      <c r="H22" s="16">
        <v>1</v>
      </c>
      <c r="I22" s="55" t="s">
        <v>142</v>
      </c>
    </row>
    <row r="23" spans="1:10" ht="21.75" customHeight="1">
      <c r="A23" s="23">
        <v>3</v>
      </c>
      <c r="B23" s="14" t="s">
        <v>150</v>
      </c>
      <c r="C23" s="52" t="s">
        <v>151</v>
      </c>
      <c r="D23" s="53" t="s">
        <v>152</v>
      </c>
      <c r="E23" s="13"/>
      <c r="F23" s="13"/>
      <c r="G23" s="13" t="str">
        <f t="shared" ref="G23:G24" si="0">IF(F23=0,"Không XL",IF(F23&lt;50,"Yếu",IF(F23&lt;70,"Trung bình",IF(F23&lt;80,"Khá",IF(F23&lt;90,"Tốt","Xuất sắc")))))</f>
        <v>Không XL</v>
      </c>
      <c r="H23" s="16">
        <v>1</v>
      </c>
      <c r="I23" s="55"/>
    </row>
    <row r="24" spans="1:10" ht="21.75" customHeight="1">
      <c r="A24" s="23">
        <v>4</v>
      </c>
      <c r="B24" s="14" t="s">
        <v>153</v>
      </c>
      <c r="C24" s="52" t="s">
        <v>154</v>
      </c>
      <c r="D24" s="53" t="s">
        <v>155</v>
      </c>
      <c r="E24" s="13"/>
      <c r="F24" s="13"/>
      <c r="G24" s="13" t="str">
        <f t="shared" si="0"/>
        <v>Không XL</v>
      </c>
      <c r="H24" s="16">
        <v>1</v>
      </c>
      <c r="I24" s="55"/>
    </row>
    <row r="25" spans="1:10" ht="16.5" customHeight="1"/>
    <row r="26" spans="1:10" s="1" customFormat="1" ht="26.25" customHeight="1">
      <c r="B26" s="3" t="s">
        <v>73</v>
      </c>
      <c r="D26" s="24"/>
      <c r="E26" s="24"/>
      <c r="F26" s="24"/>
      <c r="G26" s="24"/>
      <c r="H26" s="24"/>
    </row>
    <row r="27" spans="1:10" s="1" customFormat="1" ht="41.25" customHeight="1">
      <c r="C27" s="41" t="s">
        <v>74</v>
      </c>
      <c r="D27" s="42"/>
      <c r="E27" s="28" t="s">
        <v>75</v>
      </c>
      <c r="F27" s="28" t="s">
        <v>76</v>
      </c>
      <c r="G27" s="24"/>
      <c r="H27" s="24"/>
    </row>
    <row r="28" spans="1:10" s="1" customFormat="1" ht="15.75">
      <c r="C28" s="17" t="s">
        <v>77</v>
      </c>
      <c r="D28" s="18"/>
      <c r="E28" s="19">
        <f>COUNTIF($G$21:$G$24,"Xuất sắc")</f>
        <v>0</v>
      </c>
      <c r="F28" s="20">
        <f>E28/$A$24</f>
        <v>0</v>
      </c>
      <c r="G28" s="24"/>
      <c r="H28" s="24"/>
    </row>
    <row r="29" spans="1:10" s="1" customFormat="1" ht="15.75">
      <c r="C29" s="17" t="s">
        <v>78</v>
      </c>
      <c r="D29" s="18"/>
      <c r="E29" s="19">
        <f>COUNTIF($G$21:$G$24,"Tốt")</f>
        <v>0</v>
      </c>
      <c r="F29" s="20">
        <f t="shared" ref="F29:F33" si="1">E29/$A$24</f>
        <v>0</v>
      </c>
      <c r="G29" s="24"/>
      <c r="H29" s="24"/>
    </row>
    <row r="30" spans="1:10" s="1" customFormat="1" ht="15.75">
      <c r="C30" s="17" t="s">
        <v>79</v>
      </c>
      <c r="D30" s="18"/>
      <c r="E30" s="19">
        <f>COUNTIF($G$21:$G$24,"Khá")</f>
        <v>0</v>
      </c>
      <c r="F30" s="20">
        <f t="shared" si="1"/>
        <v>0</v>
      </c>
      <c r="G30" s="24"/>
      <c r="H30" s="24"/>
    </row>
    <row r="31" spans="1:10" s="1" customFormat="1" ht="15.75">
      <c r="C31" s="17" t="s">
        <v>80</v>
      </c>
      <c r="D31" s="18"/>
      <c r="E31" s="19">
        <f>COUNTIF($G$21:$G$24,"Trung bình")</f>
        <v>0</v>
      </c>
      <c r="F31" s="20">
        <f t="shared" si="1"/>
        <v>0</v>
      </c>
      <c r="G31" s="24"/>
      <c r="H31" s="24"/>
    </row>
    <row r="32" spans="1:10" s="1" customFormat="1" ht="15.75">
      <c r="C32" s="17" t="s">
        <v>81</v>
      </c>
      <c r="D32" s="18"/>
      <c r="E32" s="19">
        <f>COUNTIF($G$21:$G$24,"Yếu")</f>
        <v>0</v>
      </c>
      <c r="F32" s="20">
        <f t="shared" si="1"/>
        <v>0</v>
      </c>
      <c r="G32" s="24"/>
      <c r="H32" s="24"/>
    </row>
    <row r="33" spans="1:10" s="1" customFormat="1" ht="15.75">
      <c r="C33" s="17" t="s">
        <v>82</v>
      </c>
      <c r="D33" s="18"/>
      <c r="E33" s="19">
        <f>COUNTIF($G$21:$G$24,"Không XL")</f>
        <v>4</v>
      </c>
      <c r="F33" s="20">
        <f t="shared" si="1"/>
        <v>1</v>
      </c>
      <c r="G33" s="24"/>
      <c r="H33" s="24"/>
    </row>
    <row r="35" spans="1:10" ht="57" customHeight="1">
      <c r="A35" s="43" t="s">
        <v>83</v>
      </c>
      <c r="B35" s="43"/>
      <c r="C35" s="43"/>
      <c r="D35" s="43"/>
      <c r="E35" s="43"/>
      <c r="F35" s="43"/>
      <c r="G35" s="43"/>
      <c r="H35" s="43"/>
      <c r="I35" s="43"/>
      <c r="J35" s="21"/>
    </row>
    <row r="37" spans="1:10" s="2" customFormat="1">
      <c r="B37" s="33" t="s">
        <v>84</v>
      </c>
      <c r="C37" s="33"/>
      <c r="D37" s="33"/>
      <c r="E37" s="33"/>
      <c r="F37" s="33" t="s">
        <v>85</v>
      </c>
      <c r="G37" s="33"/>
      <c r="H37" s="33"/>
      <c r="I37" s="33"/>
    </row>
    <row r="42" spans="1:10">
      <c r="B42" s="54" t="s">
        <v>157</v>
      </c>
      <c r="C42" s="33"/>
      <c r="D42" s="33"/>
      <c r="E42" s="33"/>
      <c r="F42" s="54" t="s">
        <v>136</v>
      </c>
      <c r="G42" s="33"/>
      <c r="H42" s="33"/>
      <c r="I42" s="33"/>
    </row>
    <row r="43" spans="1:10">
      <c r="B43" s="4"/>
      <c r="C43" s="4"/>
      <c r="I43" s="4"/>
    </row>
    <row r="44" spans="1:10">
      <c r="B44" s="4"/>
      <c r="C44" s="4"/>
      <c r="I44" s="4"/>
    </row>
    <row r="45" spans="1:10">
      <c r="B45" s="4"/>
      <c r="C45" s="4"/>
      <c r="I45" s="4"/>
    </row>
    <row r="46" spans="1:10">
      <c r="A46" s="30" t="s">
        <v>86</v>
      </c>
      <c r="B46" s="30"/>
      <c r="C46" s="30"/>
      <c r="D46" s="30"/>
      <c r="E46" s="30"/>
      <c r="F46" s="30"/>
      <c r="G46" s="30"/>
      <c r="H46" s="30"/>
      <c r="I46" s="30"/>
    </row>
    <row r="47" spans="1:10" ht="42" customHeight="1">
      <c r="A47" s="31" t="s">
        <v>87</v>
      </c>
      <c r="B47" s="32"/>
      <c r="C47" s="32"/>
      <c r="D47" s="32"/>
      <c r="E47" s="32"/>
      <c r="F47" s="32"/>
      <c r="G47" s="32"/>
      <c r="H47" s="32"/>
      <c r="I47" s="32"/>
    </row>
    <row r="49" spans="6:9">
      <c r="I49" s="22" t="s">
        <v>88</v>
      </c>
    </row>
    <row r="50" spans="6:9">
      <c r="F50" s="33" t="s">
        <v>89</v>
      </c>
      <c r="G50" s="33"/>
      <c r="H50" s="33"/>
    </row>
    <row r="55" spans="6:9">
      <c r="G55" s="29" t="s">
        <v>92</v>
      </c>
    </row>
    <row r="56" spans="6:9">
      <c r="F56" s="33"/>
      <c r="G56" s="33"/>
      <c r="H56" s="33"/>
    </row>
  </sheetData>
  <mergeCells count="25">
    <mergeCell ref="A46:I46"/>
    <mergeCell ref="A47:I47"/>
    <mergeCell ref="F50:H50"/>
    <mergeCell ref="F56:H56"/>
    <mergeCell ref="C27:D27"/>
    <mergeCell ref="A35:I35"/>
    <mergeCell ref="B37:E37"/>
    <mergeCell ref="F37:I37"/>
    <mergeCell ref="B42:E42"/>
    <mergeCell ref="F42:I42"/>
    <mergeCell ref="B9:F9"/>
    <mergeCell ref="B15:I15"/>
    <mergeCell ref="A17:I17"/>
    <mergeCell ref="A19:A20"/>
    <mergeCell ref="B19:B20"/>
    <mergeCell ref="C19:D20"/>
    <mergeCell ref="E19:E20"/>
    <mergeCell ref="F19:H19"/>
    <mergeCell ref="I19:I20"/>
    <mergeCell ref="A1:D1"/>
    <mergeCell ref="A2:D2"/>
    <mergeCell ref="E2:I2"/>
    <mergeCell ref="A3:D3"/>
    <mergeCell ref="F3:I3"/>
    <mergeCell ref="A5:I5"/>
  </mergeCells>
  <pageMargins left="0.51181102362204722" right="0.31496062992125984" top="0.82677165354330717" bottom="0.39370078740157483" header="0.31496062992125984" footer="0.15748031496062992"/>
  <pageSetup paperSize="9" orientation="portrait" r:id="rId1"/>
  <headerFooter differentFirst="1">
    <oddHeader>&amp;C&amp;"Times New Roman,Regular"&amp;P</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E33DFF-3D5E-47A6-B977-242AEF802007}">
  <sheetPr>
    <tabColor theme="8" tint="0.59999389629810485"/>
  </sheetPr>
  <dimension ref="A1:J59"/>
  <sheetViews>
    <sheetView topLeftCell="A18" zoomScale="130" zoomScaleNormal="130" workbookViewId="0">
      <selection activeCell="E26" sqref="E26"/>
    </sheetView>
  </sheetViews>
  <sheetFormatPr defaultColWidth="9.140625" defaultRowHeight="16.5"/>
  <cols>
    <col min="1" max="1" width="5.5703125" style="3" customWidth="1"/>
    <col min="2" max="2" width="10.85546875" style="3" customWidth="1"/>
    <col min="3" max="3" width="20.7109375" style="3" customWidth="1"/>
    <col min="4" max="4" width="8.5703125" style="4" customWidth="1"/>
    <col min="5" max="5" width="9.5703125" style="4" customWidth="1"/>
    <col min="6" max="6" width="9.42578125" style="4" customWidth="1"/>
    <col min="7" max="7" width="10.5703125" style="4" customWidth="1"/>
    <col min="8" max="8" width="8.7109375" style="4" customWidth="1"/>
    <col min="9" max="9" width="10" style="3" customWidth="1"/>
    <col min="10" max="16384" width="9.140625" style="3"/>
  </cols>
  <sheetData>
    <row r="1" spans="1:9" s="1" customFormat="1" ht="15.75">
      <c r="A1" s="46" t="s">
        <v>0</v>
      </c>
      <c r="B1" s="46"/>
      <c r="C1" s="46"/>
      <c r="D1" s="46"/>
      <c r="E1" s="6" t="s">
        <v>1</v>
      </c>
      <c r="F1" s="6"/>
      <c r="G1" s="6"/>
      <c r="H1" s="26"/>
      <c r="I1" s="6"/>
    </row>
    <row r="2" spans="1:9" s="1" customFormat="1">
      <c r="A2" s="46" t="s">
        <v>2</v>
      </c>
      <c r="B2" s="46"/>
      <c r="C2" s="46"/>
      <c r="D2" s="46"/>
      <c r="E2" s="33" t="s">
        <v>3</v>
      </c>
      <c r="F2" s="33"/>
      <c r="G2" s="33"/>
      <c r="H2" s="33"/>
      <c r="I2" s="33"/>
    </row>
    <row r="3" spans="1:9" s="1" customFormat="1">
      <c r="A3" s="47" t="s">
        <v>90</v>
      </c>
      <c r="B3" s="47"/>
      <c r="C3" s="47"/>
      <c r="D3" s="47"/>
      <c r="E3" s="6"/>
      <c r="F3" s="33"/>
      <c r="G3" s="33"/>
      <c r="H3" s="33"/>
      <c r="I3" s="33"/>
    </row>
    <row r="4" spans="1:9" s="1" customFormat="1">
      <c r="A4" s="26"/>
      <c r="B4" s="26"/>
      <c r="C4" s="26"/>
      <c r="D4" s="26"/>
      <c r="E4" s="26"/>
      <c r="F4" s="25"/>
      <c r="G4" s="25"/>
      <c r="H4" s="25"/>
      <c r="I4" s="25"/>
    </row>
    <row r="5" spans="1:9" ht="23.25" customHeight="1">
      <c r="A5" s="33" t="s">
        <v>4</v>
      </c>
      <c r="B5" s="33"/>
      <c r="C5" s="33"/>
      <c r="D5" s="33"/>
      <c r="E5" s="33"/>
      <c r="F5" s="33"/>
      <c r="G5" s="33"/>
      <c r="H5" s="33"/>
      <c r="I5" s="33"/>
    </row>
    <row r="6" spans="1:9" s="2" customFormat="1">
      <c r="B6" s="48" t="s">
        <v>158</v>
      </c>
      <c r="D6" s="29" t="s">
        <v>94</v>
      </c>
      <c r="F6" s="27" t="s">
        <v>91</v>
      </c>
      <c r="H6" s="25"/>
    </row>
    <row r="7" spans="1:9" s="2" customFormat="1">
      <c r="D7" s="25"/>
      <c r="E7" s="25"/>
      <c r="F7" s="25"/>
      <c r="G7" s="25"/>
      <c r="H7" s="25"/>
    </row>
    <row r="8" spans="1:9" ht="21.75" customHeight="1">
      <c r="A8" s="10" t="s">
        <v>6</v>
      </c>
      <c r="B8" s="49" t="s">
        <v>95</v>
      </c>
    </row>
    <row r="9" spans="1:9" ht="21.75" customHeight="1">
      <c r="A9" s="10" t="s">
        <v>8</v>
      </c>
      <c r="B9" s="50" t="s">
        <v>96</v>
      </c>
      <c r="C9" s="44"/>
      <c r="D9" s="44"/>
      <c r="E9" s="44"/>
      <c r="F9" s="44"/>
    </row>
    <row r="10" spans="1:9" ht="21.75" customHeight="1">
      <c r="A10" s="10" t="s">
        <v>10</v>
      </c>
      <c r="B10" s="2" t="s">
        <v>11</v>
      </c>
    </row>
    <row r="11" spans="1:9" ht="22.5" customHeight="1">
      <c r="A11" s="10"/>
      <c r="B11" s="49" t="s">
        <v>156</v>
      </c>
    </row>
    <row r="12" spans="1:9" ht="22.5" customHeight="1">
      <c r="A12" s="10"/>
      <c r="B12" s="49" t="s">
        <v>159</v>
      </c>
    </row>
    <row r="13" spans="1:9" ht="22.5" customHeight="1">
      <c r="A13" s="10"/>
      <c r="B13" s="49" t="s">
        <v>160</v>
      </c>
      <c r="H13" s="4" t="s">
        <v>15</v>
      </c>
    </row>
    <row r="14" spans="1:9" ht="22.5" customHeight="1">
      <c r="A14" s="10"/>
      <c r="B14" s="49" t="s">
        <v>180</v>
      </c>
    </row>
    <row r="15" spans="1:9" ht="28.5" customHeight="1">
      <c r="A15" s="10"/>
      <c r="B15" s="51" t="s">
        <v>141</v>
      </c>
      <c r="C15" s="45"/>
      <c r="D15" s="45"/>
      <c r="E15" s="45"/>
      <c r="F15" s="45"/>
      <c r="G15" s="45"/>
      <c r="H15" s="45"/>
      <c r="I15" s="45"/>
    </row>
    <row r="16" spans="1:9">
      <c r="A16" s="10" t="s">
        <v>18</v>
      </c>
      <c r="B16" s="2" t="s">
        <v>19</v>
      </c>
    </row>
    <row r="17" spans="1:10" ht="56.25" customHeight="1">
      <c r="A17" s="43" t="s">
        <v>20</v>
      </c>
      <c r="B17" s="43"/>
      <c r="C17" s="43"/>
      <c r="D17" s="43"/>
      <c r="E17" s="43"/>
      <c r="F17" s="43"/>
      <c r="G17" s="43"/>
      <c r="H17" s="43"/>
      <c r="I17" s="43"/>
      <c r="J17" s="21"/>
    </row>
    <row r="18" spans="1:10">
      <c r="A18" s="11"/>
    </row>
    <row r="19" spans="1:10" ht="33" customHeight="1">
      <c r="A19" s="34" t="s">
        <v>21</v>
      </c>
      <c r="B19" s="34" t="s">
        <v>22</v>
      </c>
      <c r="C19" s="37" t="s">
        <v>23</v>
      </c>
      <c r="D19" s="38"/>
      <c r="E19" s="35" t="s">
        <v>24</v>
      </c>
      <c r="F19" s="34" t="s">
        <v>25</v>
      </c>
      <c r="G19" s="34"/>
      <c r="H19" s="34"/>
      <c r="I19" s="34" t="s">
        <v>26</v>
      </c>
    </row>
    <row r="20" spans="1:10" ht="36" customHeight="1">
      <c r="A20" s="34"/>
      <c r="B20" s="34"/>
      <c r="C20" s="39"/>
      <c r="D20" s="40"/>
      <c r="E20" s="36"/>
      <c r="F20" s="28" t="s">
        <v>27</v>
      </c>
      <c r="G20" s="28" t="s">
        <v>28</v>
      </c>
      <c r="H20" s="28" t="s">
        <v>29</v>
      </c>
      <c r="I20" s="34"/>
    </row>
    <row r="21" spans="1:10" ht="15.75" customHeight="1">
      <c r="A21" s="23">
        <v>1</v>
      </c>
      <c r="B21" s="14" t="s">
        <v>161</v>
      </c>
      <c r="C21" s="52" t="s">
        <v>162</v>
      </c>
      <c r="D21" s="53" t="s">
        <v>163</v>
      </c>
      <c r="E21" s="13"/>
      <c r="F21" s="13"/>
      <c r="G21" s="13" t="str">
        <f>IF(F21=0,"Không XL",IF(F21&lt;50,"Yếu",IF(F21&lt;70,"Trung bình",IF(F21&lt;80,"Khá",IF(F21&lt;90,"Tốt","Xuất sắc")))))</f>
        <v>Không XL</v>
      </c>
      <c r="H21" s="16">
        <v>1</v>
      </c>
      <c r="I21" s="55"/>
    </row>
    <row r="22" spans="1:10" ht="15.75" customHeight="1">
      <c r="A22" s="23">
        <v>2</v>
      </c>
      <c r="B22" s="14" t="s">
        <v>164</v>
      </c>
      <c r="C22" s="52" t="s">
        <v>165</v>
      </c>
      <c r="D22" s="53" t="s">
        <v>149</v>
      </c>
      <c r="E22" s="13"/>
      <c r="F22" s="13"/>
      <c r="G22" s="13" t="str">
        <f>IF(F22=0,"Không XL",IF(F22&lt;50,"Yếu",IF(F22&lt;70,"Trung bình",IF(F22&lt;80,"Khá",IF(F22&lt;90,"Tốt","Xuất sắc")))))</f>
        <v>Không XL</v>
      </c>
      <c r="H22" s="16">
        <v>1</v>
      </c>
      <c r="I22" s="55"/>
    </row>
    <row r="23" spans="1:10" ht="15.75" customHeight="1">
      <c r="A23" s="23">
        <v>3</v>
      </c>
      <c r="B23" s="14" t="s">
        <v>166</v>
      </c>
      <c r="C23" s="56" t="s">
        <v>167</v>
      </c>
      <c r="D23" s="53" t="s">
        <v>168</v>
      </c>
      <c r="E23" s="13"/>
      <c r="F23" s="13"/>
      <c r="G23" s="13" t="str">
        <f t="shared" ref="G23:G27" si="0">IF(F23=0,"Không XL",IF(F23&lt;50,"Yếu",IF(F23&lt;70,"Trung bình",IF(F23&lt;80,"Khá",IF(F23&lt;90,"Tốt","Xuất sắc")))))</f>
        <v>Không XL</v>
      </c>
      <c r="H23" s="16">
        <v>1</v>
      </c>
      <c r="I23" s="55"/>
    </row>
    <row r="24" spans="1:10" ht="15.75" customHeight="1">
      <c r="A24" s="23">
        <v>4</v>
      </c>
      <c r="B24" s="14" t="s">
        <v>169</v>
      </c>
      <c r="C24" s="52" t="s">
        <v>170</v>
      </c>
      <c r="D24" s="53" t="s">
        <v>115</v>
      </c>
      <c r="E24" s="13"/>
      <c r="F24" s="13"/>
      <c r="G24" s="13" t="str">
        <f t="shared" si="0"/>
        <v>Không XL</v>
      </c>
      <c r="H24" s="16">
        <v>1</v>
      </c>
      <c r="I24" s="55" t="s">
        <v>142</v>
      </c>
    </row>
    <row r="25" spans="1:10" ht="15.75" customHeight="1">
      <c r="A25" s="23">
        <v>5</v>
      </c>
      <c r="B25" s="14" t="s">
        <v>171</v>
      </c>
      <c r="C25" s="52" t="s">
        <v>172</v>
      </c>
      <c r="D25" s="53" t="s">
        <v>173</v>
      </c>
      <c r="E25" s="13"/>
      <c r="F25" s="13"/>
      <c r="G25" s="13" t="str">
        <f t="shared" si="0"/>
        <v>Không XL</v>
      </c>
      <c r="H25" s="16">
        <v>1</v>
      </c>
      <c r="I25" s="55"/>
    </row>
    <row r="26" spans="1:10" ht="15.75" customHeight="1">
      <c r="A26" s="23">
        <v>6</v>
      </c>
      <c r="B26" s="14" t="s">
        <v>174</v>
      </c>
      <c r="C26" s="52" t="s">
        <v>175</v>
      </c>
      <c r="D26" s="53" t="s">
        <v>176</v>
      </c>
      <c r="E26" s="13"/>
      <c r="F26" s="13"/>
      <c r="G26" s="13" t="str">
        <f t="shared" si="0"/>
        <v>Không XL</v>
      </c>
      <c r="H26" s="16">
        <v>1</v>
      </c>
      <c r="I26" s="55"/>
    </row>
    <row r="27" spans="1:10" ht="15.75" customHeight="1">
      <c r="A27" s="23">
        <v>7</v>
      </c>
      <c r="B27" s="14" t="s">
        <v>177</v>
      </c>
      <c r="C27" s="52" t="s">
        <v>178</v>
      </c>
      <c r="D27" s="53" t="s">
        <v>179</v>
      </c>
      <c r="E27" s="13"/>
      <c r="F27" s="13"/>
      <c r="G27" s="13" t="str">
        <f t="shared" si="0"/>
        <v>Không XL</v>
      </c>
      <c r="H27" s="16">
        <v>1</v>
      </c>
      <c r="I27" s="55"/>
    </row>
    <row r="28" spans="1:10" ht="10.5" customHeight="1"/>
    <row r="29" spans="1:10" s="1" customFormat="1" ht="26.25" customHeight="1">
      <c r="B29" s="3" t="s">
        <v>73</v>
      </c>
      <c r="D29" s="24"/>
      <c r="E29" s="24"/>
      <c r="F29" s="24"/>
      <c r="G29" s="24"/>
      <c r="H29" s="24"/>
    </row>
    <row r="30" spans="1:10" s="1" customFormat="1" ht="41.25" customHeight="1">
      <c r="C30" s="41" t="s">
        <v>74</v>
      </c>
      <c r="D30" s="42"/>
      <c r="E30" s="28" t="s">
        <v>75</v>
      </c>
      <c r="F30" s="28" t="s">
        <v>76</v>
      </c>
      <c r="G30" s="24"/>
      <c r="H30" s="24"/>
    </row>
    <row r="31" spans="1:10" s="1" customFormat="1" ht="15.75">
      <c r="C31" s="17" t="s">
        <v>77</v>
      </c>
      <c r="D31" s="18"/>
      <c r="E31" s="19">
        <f>COUNTIF($G$21:$G$27,"Xuất sắc")</f>
        <v>0</v>
      </c>
      <c r="F31" s="20">
        <f>E31/$A$27</f>
        <v>0</v>
      </c>
      <c r="G31" s="24"/>
      <c r="H31" s="24"/>
    </row>
    <row r="32" spans="1:10" s="1" customFormat="1" ht="15.75">
      <c r="C32" s="17" t="s">
        <v>78</v>
      </c>
      <c r="D32" s="18"/>
      <c r="E32" s="19">
        <f>COUNTIF($G$21:$G$27,"Tốt")</f>
        <v>0</v>
      </c>
      <c r="F32" s="20">
        <f t="shared" ref="F32:F36" si="1">E32/$A$27</f>
        <v>0</v>
      </c>
      <c r="G32" s="24"/>
      <c r="H32" s="24"/>
    </row>
    <row r="33" spans="1:10" s="1" customFormat="1" ht="15.75">
      <c r="C33" s="17" t="s">
        <v>79</v>
      </c>
      <c r="D33" s="18"/>
      <c r="E33" s="19">
        <f>COUNTIF($G$21:$G$27,"Khá")</f>
        <v>0</v>
      </c>
      <c r="F33" s="20">
        <f t="shared" si="1"/>
        <v>0</v>
      </c>
      <c r="G33" s="24"/>
      <c r="H33" s="24"/>
    </row>
    <row r="34" spans="1:10" s="1" customFormat="1" ht="15.75">
      <c r="C34" s="17" t="s">
        <v>80</v>
      </c>
      <c r="D34" s="18"/>
      <c r="E34" s="19">
        <f>COUNTIF($G$21:$G$27,"Trung bình")</f>
        <v>0</v>
      </c>
      <c r="F34" s="20">
        <f t="shared" si="1"/>
        <v>0</v>
      </c>
      <c r="G34" s="24"/>
      <c r="H34" s="24"/>
    </row>
    <row r="35" spans="1:10" s="1" customFormat="1" ht="15.75">
      <c r="C35" s="17" t="s">
        <v>81</v>
      </c>
      <c r="D35" s="18"/>
      <c r="E35" s="19">
        <f>COUNTIF($G$21:$G$27,"Yếu")</f>
        <v>0</v>
      </c>
      <c r="F35" s="20">
        <f t="shared" si="1"/>
        <v>0</v>
      </c>
      <c r="G35" s="24"/>
      <c r="H35" s="24"/>
    </row>
    <row r="36" spans="1:10" s="1" customFormat="1" ht="15.75">
      <c r="C36" s="17" t="s">
        <v>82</v>
      </c>
      <c r="D36" s="18"/>
      <c r="E36" s="19">
        <f>COUNTIF($G$21:$G$27,"Không XL")</f>
        <v>7</v>
      </c>
      <c r="F36" s="20">
        <f t="shared" si="1"/>
        <v>1</v>
      </c>
      <c r="G36" s="24"/>
      <c r="H36" s="24"/>
    </row>
    <row r="38" spans="1:10" ht="57" customHeight="1">
      <c r="A38" s="43" t="s">
        <v>83</v>
      </c>
      <c r="B38" s="43"/>
      <c r="C38" s="43"/>
      <c r="D38" s="43"/>
      <c r="E38" s="43"/>
      <c r="F38" s="43"/>
      <c r="G38" s="43"/>
      <c r="H38" s="43"/>
      <c r="I38" s="43"/>
      <c r="J38" s="21"/>
    </row>
    <row r="40" spans="1:10" s="2" customFormat="1">
      <c r="B40" s="33" t="s">
        <v>84</v>
      </c>
      <c r="C40" s="33"/>
      <c r="D40" s="33"/>
      <c r="E40" s="33"/>
      <c r="F40" s="33" t="s">
        <v>85</v>
      </c>
      <c r="G40" s="33"/>
      <c r="H40" s="33"/>
      <c r="I40" s="33"/>
    </row>
    <row r="45" spans="1:10">
      <c r="B45" s="54" t="s">
        <v>181</v>
      </c>
      <c r="C45" s="33"/>
      <c r="D45" s="33"/>
      <c r="E45" s="33"/>
      <c r="F45" s="54" t="s">
        <v>136</v>
      </c>
      <c r="G45" s="33"/>
      <c r="H45" s="33"/>
      <c r="I45" s="33"/>
    </row>
    <row r="46" spans="1:10">
      <c r="B46" s="4"/>
      <c r="C46" s="4"/>
      <c r="I46" s="4"/>
    </row>
    <row r="47" spans="1:10">
      <c r="B47" s="4"/>
      <c r="C47" s="4"/>
      <c r="I47" s="4"/>
    </row>
    <row r="48" spans="1:10">
      <c r="B48" s="4"/>
      <c r="C48" s="4"/>
      <c r="I48" s="4"/>
    </row>
    <row r="49" spans="1:9">
      <c r="A49" s="30" t="s">
        <v>86</v>
      </c>
      <c r="B49" s="30"/>
      <c r="C49" s="30"/>
      <c r="D49" s="30"/>
      <c r="E49" s="30"/>
      <c r="F49" s="30"/>
      <c r="G49" s="30"/>
      <c r="H49" s="30"/>
      <c r="I49" s="30"/>
    </row>
    <row r="50" spans="1:9" ht="42" customHeight="1">
      <c r="A50" s="31" t="s">
        <v>87</v>
      </c>
      <c r="B50" s="32"/>
      <c r="C50" s="32"/>
      <c r="D50" s="32"/>
      <c r="E50" s="32"/>
      <c r="F50" s="32"/>
      <c r="G50" s="32"/>
      <c r="H50" s="32"/>
      <c r="I50" s="32"/>
    </row>
    <row r="52" spans="1:9">
      <c r="I52" s="22" t="s">
        <v>88</v>
      </c>
    </row>
    <row r="53" spans="1:9">
      <c r="F53" s="33" t="s">
        <v>89</v>
      </c>
      <c r="G53" s="33"/>
      <c r="H53" s="33"/>
    </row>
    <row r="58" spans="1:9">
      <c r="G58" s="29" t="s">
        <v>92</v>
      </c>
    </row>
    <row r="59" spans="1:9">
      <c r="F59" s="33"/>
      <c r="G59" s="33"/>
      <c r="H59" s="33"/>
    </row>
  </sheetData>
  <mergeCells count="25">
    <mergeCell ref="A49:I49"/>
    <mergeCell ref="A50:I50"/>
    <mergeCell ref="F53:H53"/>
    <mergeCell ref="F59:H59"/>
    <mergeCell ref="C30:D30"/>
    <mergeCell ref="A38:I38"/>
    <mergeCell ref="B40:E40"/>
    <mergeCell ref="F40:I40"/>
    <mergeCell ref="B45:E45"/>
    <mergeCell ref="F45:I45"/>
    <mergeCell ref="B9:F9"/>
    <mergeCell ref="B15:I15"/>
    <mergeCell ref="A17:I17"/>
    <mergeCell ref="A19:A20"/>
    <mergeCell ref="B19:B20"/>
    <mergeCell ref="C19:D20"/>
    <mergeCell ref="E19:E20"/>
    <mergeCell ref="F19:H19"/>
    <mergeCell ref="I19:I20"/>
    <mergeCell ref="A1:D1"/>
    <mergeCell ref="A2:D2"/>
    <mergeCell ref="E2:I2"/>
    <mergeCell ref="A3:D3"/>
    <mergeCell ref="F3:I3"/>
    <mergeCell ref="A5:I5"/>
  </mergeCells>
  <pageMargins left="0.51181102362204722" right="0.31496062992125984" top="0.70866141732283472" bottom="0.39370078740157483" header="0.31496062992125984" footer="0.15748031496062992"/>
  <pageSetup paperSize="9" orientation="portrait" r:id="rId1"/>
  <headerFooter differentFirst="1">
    <oddHeader>&amp;C&amp;"Times New Roman,Regular"&amp;P</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F29430-4D62-4392-ACD2-929773DBCB39}">
  <sheetPr>
    <tabColor theme="8" tint="0.59999389629810485"/>
  </sheetPr>
  <dimension ref="A1:J73"/>
  <sheetViews>
    <sheetView topLeftCell="A10" zoomScale="130" zoomScaleNormal="130" workbookViewId="0">
      <selection activeCell="B14" sqref="B14"/>
    </sheetView>
  </sheetViews>
  <sheetFormatPr defaultColWidth="9.140625" defaultRowHeight="16.5"/>
  <cols>
    <col min="1" max="1" width="5.5703125" style="3" customWidth="1"/>
    <col min="2" max="2" width="10.85546875" style="3" customWidth="1"/>
    <col min="3" max="3" width="20.7109375" style="3" customWidth="1"/>
    <col min="4" max="4" width="8.5703125" style="4" customWidth="1"/>
    <col min="5" max="5" width="9.5703125" style="4" customWidth="1"/>
    <col min="6" max="6" width="9.42578125" style="4" customWidth="1"/>
    <col min="7" max="7" width="10.5703125" style="4" customWidth="1"/>
    <col min="8" max="8" width="8.7109375" style="4" customWidth="1"/>
    <col min="9" max="9" width="10" style="3" customWidth="1"/>
    <col min="10" max="16384" width="9.140625" style="3"/>
  </cols>
  <sheetData>
    <row r="1" spans="1:9" s="1" customFormat="1" ht="15.75">
      <c r="A1" s="46" t="s">
        <v>0</v>
      </c>
      <c r="B1" s="46"/>
      <c r="C1" s="46"/>
      <c r="D1" s="46"/>
      <c r="E1" s="6" t="s">
        <v>1</v>
      </c>
      <c r="F1" s="6"/>
      <c r="G1" s="6"/>
      <c r="H1" s="26"/>
      <c r="I1" s="6"/>
    </row>
    <row r="2" spans="1:9" s="1" customFormat="1">
      <c r="A2" s="46" t="s">
        <v>2</v>
      </c>
      <c r="B2" s="46"/>
      <c r="C2" s="46"/>
      <c r="D2" s="46"/>
      <c r="E2" s="33" t="s">
        <v>3</v>
      </c>
      <c r="F2" s="33"/>
      <c r="G2" s="33"/>
      <c r="H2" s="33"/>
      <c r="I2" s="33"/>
    </row>
    <row r="3" spans="1:9" s="1" customFormat="1">
      <c r="A3" s="47" t="s">
        <v>90</v>
      </c>
      <c r="B3" s="47"/>
      <c r="C3" s="47"/>
      <c r="D3" s="47"/>
      <c r="E3" s="6"/>
      <c r="F3" s="33"/>
      <c r="G3" s="33"/>
      <c r="H3" s="33"/>
      <c r="I3" s="33"/>
    </row>
    <row r="4" spans="1:9" s="1" customFormat="1">
      <c r="A4" s="26"/>
      <c r="B4" s="26"/>
      <c r="C4" s="26"/>
      <c r="D4" s="26"/>
      <c r="E4" s="26"/>
      <c r="F4" s="25"/>
      <c r="G4" s="25"/>
      <c r="H4" s="25"/>
      <c r="I4" s="25"/>
    </row>
    <row r="5" spans="1:9" ht="23.25" customHeight="1">
      <c r="A5" s="33" t="s">
        <v>4</v>
      </c>
      <c r="B5" s="33"/>
      <c r="C5" s="33"/>
      <c r="D5" s="33"/>
      <c r="E5" s="33"/>
      <c r="F5" s="33"/>
      <c r="G5" s="33"/>
      <c r="H5" s="33"/>
      <c r="I5" s="33"/>
    </row>
    <row r="6" spans="1:9" s="2" customFormat="1">
      <c r="B6" s="48" t="s">
        <v>182</v>
      </c>
      <c r="D6" s="29" t="s">
        <v>94</v>
      </c>
      <c r="F6" s="27" t="s">
        <v>91</v>
      </c>
      <c r="H6" s="25"/>
    </row>
    <row r="7" spans="1:9" s="2" customFormat="1">
      <c r="D7" s="25"/>
      <c r="E7" s="25"/>
      <c r="F7" s="25"/>
      <c r="G7" s="25"/>
      <c r="H7" s="25"/>
    </row>
    <row r="8" spans="1:9" ht="21.75" customHeight="1">
      <c r="A8" s="10" t="s">
        <v>6</v>
      </c>
      <c r="B8" s="49" t="s">
        <v>183</v>
      </c>
    </row>
    <row r="9" spans="1:9" ht="21.75" customHeight="1">
      <c r="A9" s="10" t="s">
        <v>8</v>
      </c>
      <c r="B9" s="50" t="s">
        <v>184</v>
      </c>
      <c r="C9" s="44"/>
      <c r="D9" s="44"/>
      <c r="E9" s="44"/>
      <c r="F9" s="44"/>
    </row>
    <row r="10" spans="1:9" ht="21.75" customHeight="1">
      <c r="A10" s="10" t="s">
        <v>10</v>
      </c>
      <c r="B10" s="2" t="s">
        <v>11</v>
      </c>
    </row>
    <row r="11" spans="1:9" ht="22.5" customHeight="1">
      <c r="A11" s="10"/>
      <c r="B11" s="49" t="s">
        <v>185</v>
      </c>
    </row>
    <row r="12" spans="1:9" ht="22.5" customHeight="1">
      <c r="A12" s="10"/>
      <c r="B12" s="49" t="s">
        <v>244</v>
      </c>
    </row>
    <row r="13" spans="1:9" ht="22.5" customHeight="1">
      <c r="A13" s="10"/>
      <c r="B13" s="49" t="s">
        <v>258</v>
      </c>
      <c r="H13" s="4" t="s">
        <v>15</v>
      </c>
    </row>
    <row r="14" spans="1:9" ht="22.5" customHeight="1">
      <c r="A14" s="10"/>
      <c r="B14" s="49" t="s">
        <v>245</v>
      </c>
    </row>
    <row r="15" spans="1:9" ht="28.5" customHeight="1">
      <c r="A15" s="10"/>
      <c r="B15" s="51" t="s">
        <v>100</v>
      </c>
      <c r="C15" s="45"/>
      <c r="D15" s="45"/>
      <c r="E15" s="45"/>
      <c r="F15" s="45"/>
      <c r="G15" s="45"/>
      <c r="H15" s="45"/>
      <c r="I15" s="45"/>
    </row>
    <row r="16" spans="1:9">
      <c r="A16" s="10" t="s">
        <v>18</v>
      </c>
      <c r="B16" s="2" t="s">
        <v>19</v>
      </c>
    </row>
    <row r="17" spans="1:10" ht="56.25" customHeight="1">
      <c r="A17" s="43" t="s">
        <v>20</v>
      </c>
      <c r="B17" s="43"/>
      <c r="C17" s="43"/>
      <c r="D17" s="43"/>
      <c r="E17" s="43"/>
      <c r="F17" s="43"/>
      <c r="G17" s="43"/>
      <c r="H17" s="43"/>
      <c r="I17" s="43"/>
      <c r="J17" s="21"/>
    </row>
    <row r="18" spans="1:10">
      <c r="A18" s="11"/>
    </row>
    <row r="19" spans="1:10" ht="33" customHeight="1">
      <c r="A19" s="34" t="s">
        <v>21</v>
      </c>
      <c r="B19" s="34" t="s">
        <v>22</v>
      </c>
      <c r="C19" s="37" t="s">
        <v>23</v>
      </c>
      <c r="D19" s="38"/>
      <c r="E19" s="35" t="s">
        <v>24</v>
      </c>
      <c r="F19" s="34" t="s">
        <v>25</v>
      </c>
      <c r="G19" s="34"/>
      <c r="H19" s="34"/>
      <c r="I19" s="34" t="s">
        <v>26</v>
      </c>
    </row>
    <row r="20" spans="1:10" ht="36" customHeight="1">
      <c r="A20" s="34"/>
      <c r="B20" s="34"/>
      <c r="C20" s="39"/>
      <c r="D20" s="40"/>
      <c r="E20" s="36"/>
      <c r="F20" s="28" t="s">
        <v>27</v>
      </c>
      <c r="G20" s="28" t="s">
        <v>28</v>
      </c>
      <c r="H20" s="28" t="s">
        <v>29</v>
      </c>
      <c r="I20" s="34"/>
    </row>
    <row r="21" spans="1:10" ht="15.75" customHeight="1">
      <c r="A21" s="23">
        <v>1</v>
      </c>
      <c r="B21" s="14" t="s">
        <v>186</v>
      </c>
      <c r="C21" s="52" t="s">
        <v>187</v>
      </c>
      <c r="D21" s="53" t="s">
        <v>146</v>
      </c>
      <c r="E21" s="13"/>
      <c r="F21" s="13"/>
      <c r="G21" s="13" t="str">
        <f>IF(F21=0,"Không XL",IF(F21&lt;50,"Yếu",IF(F21&lt;70,"Trung bình",IF(F21&lt;80,"Khá",IF(F21&lt;90,"Tốt","Xuất sắc")))))</f>
        <v>Không XL</v>
      </c>
      <c r="H21" s="16">
        <v>1</v>
      </c>
      <c r="I21" s="55"/>
    </row>
    <row r="22" spans="1:10" ht="15.75" customHeight="1">
      <c r="A22" s="23">
        <v>2</v>
      </c>
      <c r="B22" s="14" t="s">
        <v>188</v>
      </c>
      <c r="C22" s="52" t="s">
        <v>189</v>
      </c>
      <c r="D22" s="53" t="s">
        <v>190</v>
      </c>
      <c r="E22" s="13"/>
      <c r="F22" s="13"/>
      <c r="G22" s="13" t="str">
        <f>IF(F22=0,"Không XL",IF(F22&lt;50,"Yếu",IF(F22&lt;70,"Trung bình",IF(F22&lt;80,"Khá",IF(F22&lt;90,"Tốt","Xuất sắc")))))</f>
        <v>Không XL</v>
      </c>
      <c r="H22" s="16">
        <v>1</v>
      </c>
      <c r="I22" s="55" t="s">
        <v>142</v>
      </c>
    </row>
    <row r="23" spans="1:10" ht="15.75" customHeight="1">
      <c r="A23" s="23">
        <v>3</v>
      </c>
      <c r="B23" s="14" t="s">
        <v>191</v>
      </c>
      <c r="C23" s="52" t="s">
        <v>192</v>
      </c>
      <c r="D23" s="53" t="s">
        <v>149</v>
      </c>
      <c r="E23" s="13"/>
      <c r="F23" s="13"/>
      <c r="G23" s="13" t="str">
        <f t="shared" ref="G23:G41" si="0">IF(F23=0,"Không XL",IF(F23&lt;50,"Yếu",IF(F23&lt;70,"Trung bình",IF(F23&lt;80,"Khá",IF(F23&lt;90,"Tốt","Xuất sắc")))))</f>
        <v>Không XL</v>
      </c>
      <c r="H23" s="16">
        <v>1</v>
      </c>
      <c r="I23" s="55"/>
    </row>
    <row r="24" spans="1:10" ht="15.75" customHeight="1">
      <c r="A24" s="23">
        <v>4</v>
      </c>
      <c r="B24" s="14" t="s">
        <v>193</v>
      </c>
      <c r="C24" s="52" t="s">
        <v>194</v>
      </c>
      <c r="D24" s="53" t="s">
        <v>149</v>
      </c>
      <c r="E24" s="13"/>
      <c r="F24" s="13"/>
      <c r="G24" s="13" t="str">
        <f t="shared" si="0"/>
        <v>Không XL</v>
      </c>
      <c r="H24" s="16">
        <v>1</v>
      </c>
      <c r="I24" s="55"/>
    </row>
    <row r="25" spans="1:10" ht="15.75" customHeight="1">
      <c r="A25" s="23">
        <v>5</v>
      </c>
      <c r="B25" s="14" t="s">
        <v>195</v>
      </c>
      <c r="C25" s="52" t="s">
        <v>196</v>
      </c>
      <c r="D25" s="53" t="s">
        <v>197</v>
      </c>
      <c r="E25" s="13"/>
      <c r="F25" s="13"/>
      <c r="G25" s="13" t="str">
        <f t="shared" si="0"/>
        <v>Không XL</v>
      </c>
      <c r="H25" s="16">
        <v>1</v>
      </c>
      <c r="I25" s="55"/>
    </row>
    <row r="26" spans="1:10" ht="15.75" customHeight="1">
      <c r="A26" s="23">
        <v>6</v>
      </c>
      <c r="B26" s="14" t="s">
        <v>198</v>
      </c>
      <c r="C26" s="52" t="s">
        <v>199</v>
      </c>
      <c r="D26" s="53" t="s">
        <v>200</v>
      </c>
      <c r="E26" s="13"/>
      <c r="F26" s="13"/>
      <c r="G26" s="13" t="str">
        <f t="shared" si="0"/>
        <v>Không XL</v>
      </c>
      <c r="H26" s="16">
        <v>1</v>
      </c>
      <c r="I26" s="55"/>
    </row>
    <row r="27" spans="1:10" ht="15.75" customHeight="1">
      <c r="A27" s="23">
        <v>7</v>
      </c>
      <c r="B27" s="14" t="s">
        <v>201</v>
      </c>
      <c r="C27" s="52" t="s">
        <v>202</v>
      </c>
      <c r="D27" s="53" t="s">
        <v>203</v>
      </c>
      <c r="E27" s="13"/>
      <c r="F27" s="13"/>
      <c r="G27" s="13" t="str">
        <f t="shared" si="0"/>
        <v>Không XL</v>
      </c>
      <c r="H27" s="16">
        <v>1</v>
      </c>
      <c r="I27" s="55"/>
    </row>
    <row r="28" spans="1:10" ht="15.75" customHeight="1">
      <c r="A28" s="23">
        <v>8</v>
      </c>
      <c r="B28" s="14" t="s">
        <v>204</v>
      </c>
      <c r="C28" s="52" t="s">
        <v>205</v>
      </c>
      <c r="D28" s="53" t="s">
        <v>206</v>
      </c>
      <c r="E28" s="13"/>
      <c r="F28" s="13"/>
      <c r="G28" s="13" t="str">
        <f t="shared" si="0"/>
        <v>Không XL</v>
      </c>
      <c r="H28" s="16">
        <v>1</v>
      </c>
      <c r="I28" s="55"/>
    </row>
    <row r="29" spans="1:10" ht="15.75" customHeight="1">
      <c r="A29" s="23">
        <v>9</v>
      </c>
      <c r="B29" s="14" t="s">
        <v>207</v>
      </c>
      <c r="C29" s="52" t="s">
        <v>208</v>
      </c>
      <c r="D29" s="53" t="s">
        <v>209</v>
      </c>
      <c r="E29" s="13"/>
      <c r="F29" s="13"/>
      <c r="G29" s="13" t="str">
        <f t="shared" si="0"/>
        <v>Không XL</v>
      </c>
      <c r="H29" s="16">
        <v>1</v>
      </c>
      <c r="I29" s="55"/>
    </row>
    <row r="30" spans="1:10" ht="15.75" customHeight="1">
      <c r="A30" s="23">
        <v>10</v>
      </c>
      <c r="B30" s="14" t="s">
        <v>210</v>
      </c>
      <c r="C30" s="52" t="s">
        <v>211</v>
      </c>
      <c r="D30" s="53" t="s">
        <v>212</v>
      </c>
      <c r="E30" s="13"/>
      <c r="F30" s="13"/>
      <c r="G30" s="13" t="str">
        <f t="shared" si="0"/>
        <v>Không XL</v>
      </c>
      <c r="H30" s="16">
        <v>1</v>
      </c>
      <c r="I30" s="55"/>
    </row>
    <row r="31" spans="1:10" ht="15.75" customHeight="1">
      <c r="A31" s="23">
        <v>11</v>
      </c>
      <c r="B31" s="14" t="s">
        <v>213</v>
      </c>
      <c r="C31" s="52" t="s">
        <v>214</v>
      </c>
      <c r="D31" s="53" t="s">
        <v>215</v>
      </c>
      <c r="E31" s="13"/>
      <c r="F31" s="13"/>
      <c r="G31" s="13" t="str">
        <f t="shared" si="0"/>
        <v>Không XL</v>
      </c>
      <c r="H31" s="16">
        <v>1</v>
      </c>
      <c r="I31" s="55" t="s">
        <v>143</v>
      </c>
    </row>
    <row r="32" spans="1:10" ht="15.75" customHeight="1">
      <c r="A32" s="23">
        <v>12</v>
      </c>
      <c r="B32" s="14" t="s">
        <v>216</v>
      </c>
      <c r="C32" s="52" t="s">
        <v>217</v>
      </c>
      <c r="D32" s="53" t="s">
        <v>125</v>
      </c>
      <c r="E32" s="13"/>
      <c r="F32" s="13"/>
      <c r="G32" s="13" t="str">
        <f t="shared" si="0"/>
        <v>Không XL</v>
      </c>
      <c r="H32" s="16">
        <v>1</v>
      </c>
      <c r="I32" s="55"/>
    </row>
    <row r="33" spans="1:9" ht="15.75" customHeight="1">
      <c r="A33" s="23">
        <v>13</v>
      </c>
      <c r="B33" s="14" t="s">
        <v>218</v>
      </c>
      <c r="C33" s="52" t="s">
        <v>219</v>
      </c>
      <c r="D33" s="53" t="s">
        <v>220</v>
      </c>
      <c r="E33" s="13"/>
      <c r="F33" s="13"/>
      <c r="G33" s="13" t="str">
        <f t="shared" si="0"/>
        <v>Không XL</v>
      </c>
      <c r="H33" s="16">
        <v>1</v>
      </c>
      <c r="I33" s="55"/>
    </row>
    <row r="34" spans="1:9" ht="15.75" customHeight="1">
      <c r="A34" s="23">
        <v>14</v>
      </c>
      <c r="B34" s="14" t="s">
        <v>221</v>
      </c>
      <c r="C34" s="52" t="s">
        <v>222</v>
      </c>
      <c r="D34" s="53" t="s">
        <v>220</v>
      </c>
      <c r="E34" s="13"/>
      <c r="F34" s="13"/>
      <c r="G34" s="13" t="str">
        <f t="shared" si="0"/>
        <v>Không XL</v>
      </c>
      <c r="H34" s="16">
        <v>1</v>
      </c>
      <c r="I34" s="55"/>
    </row>
    <row r="35" spans="1:9" ht="15.75" customHeight="1">
      <c r="A35" s="23">
        <v>15</v>
      </c>
      <c r="B35" s="14" t="s">
        <v>223</v>
      </c>
      <c r="C35" s="52" t="s">
        <v>224</v>
      </c>
      <c r="D35" s="53" t="s">
        <v>225</v>
      </c>
      <c r="E35" s="13"/>
      <c r="F35" s="13"/>
      <c r="G35" s="13" t="str">
        <f t="shared" si="0"/>
        <v>Không XL</v>
      </c>
      <c r="H35" s="16">
        <v>1</v>
      </c>
      <c r="I35" s="55"/>
    </row>
    <row r="36" spans="1:9" ht="15.75" customHeight="1">
      <c r="A36" s="23">
        <v>16</v>
      </c>
      <c r="B36" s="14" t="s">
        <v>226</v>
      </c>
      <c r="C36" s="52" t="s">
        <v>227</v>
      </c>
      <c r="D36" s="53" t="s">
        <v>228</v>
      </c>
      <c r="E36" s="13"/>
      <c r="F36" s="13"/>
      <c r="G36" s="13" t="str">
        <f t="shared" si="0"/>
        <v>Không XL</v>
      </c>
      <c r="H36" s="16">
        <v>1</v>
      </c>
      <c r="I36" s="55"/>
    </row>
    <row r="37" spans="1:9" ht="15.75" customHeight="1">
      <c r="A37" s="23">
        <v>17</v>
      </c>
      <c r="B37" s="14" t="s">
        <v>229</v>
      </c>
      <c r="C37" s="52" t="s">
        <v>230</v>
      </c>
      <c r="D37" s="53" t="s">
        <v>231</v>
      </c>
      <c r="E37" s="13"/>
      <c r="F37" s="13"/>
      <c r="G37" s="13" t="str">
        <f t="shared" si="0"/>
        <v>Không XL</v>
      </c>
      <c r="H37" s="16">
        <v>1</v>
      </c>
      <c r="I37" s="55"/>
    </row>
    <row r="38" spans="1:9" ht="15.75" customHeight="1">
      <c r="A38" s="23">
        <v>18</v>
      </c>
      <c r="B38" s="14" t="s">
        <v>232</v>
      </c>
      <c r="C38" s="52" t="s">
        <v>233</v>
      </c>
      <c r="D38" s="53" t="s">
        <v>234</v>
      </c>
      <c r="E38" s="13"/>
      <c r="F38" s="13"/>
      <c r="G38" s="13" t="str">
        <f t="shared" si="0"/>
        <v>Không XL</v>
      </c>
      <c r="H38" s="16">
        <v>1</v>
      </c>
      <c r="I38" s="55"/>
    </row>
    <row r="39" spans="1:9" ht="15.75" customHeight="1">
      <c r="A39" s="23">
        <v>19</v>
      </c>
      <c r="B39" s="14" t="s">
        <v>235</v>
      </c>
      <c r="C39" s="52" t="s">
        <v>236</v>
      </c>
      <c r="D39" s="53" t="s">
        <v>237</v>
      </c>
      <c r="E39" s="13"/>
      <c r="F39" s="13"/>
      <c r="G39" s="13" t="str">
        <f t="shared" si="0"/>
        <v>Không XL</v>
      </c>
      <c r="H39" s="16">
        <v>1</v>
      </c>
      <c r="I39" s="55"/>
    </row>
    <row r="40" spans="1:9" ht="15.75" customHeight="1">
      <c r="A40" s="23">
        <v>20</v>
      </c>
      <c r="B40" s="14" t="s">
        <v>238</v>
      </c>
      <c r="C40" s="52" t="s">
        <v>239</v>
      </c>
      <c r="D40" s="53" t="s">
        <v>240</v>
      </c>
      <c r="E40" s="13"/>
      <c r="F40" s="13"/>
      <c r="G40" s="13" t="str">
        <f t="shared" si="0"/>
        <v>Không XL</v>
      </c>
      <c r="H40" s="16">
        <v>1</v>
      </c>
      <c r="I40" s="55"/>
    </row>
    <row r="41" spans="1:9" ht="15.75" customHeight="1">
      <c r="A41" s="23">
        <v>21</v>
      </c>
      <c r="B41" s="14" t="s">
        <v>241</v>
      </c>
      <c r="C41" s="52" t="s">
        <v>242</v>
      </c>
      <c r="D41" s="53" t="s">
        <v>243</v>
      </c>
      <c r="E41" s="13"/>
      <c r="F41" s="13"/>
      <c r="G41" s="13" t="str">
        <f t="shared" si="0"/>
        <v>Không XL</v>
      </c>
      <c r="H41" s="16">
        <v>1</v>
      </c>
      <c r="I41" s="55"/>
    </row>
    <row r="42" spans="1:9" ht="10.5" customHeight="1"/>
    <row r="43" spans="1:9" s="1" customFormat="1" ht="26.25" customHeight="1">
      <c r="B43" s="3" t="s">
        <v>73</v>
      </c>
      <c r="D43" s="24"/>
      <c r="E43" s="24"/>
      <c r="F43" s="24"/>
      <c r="G43" s="24"/>
      <c r="H43" s="24"/>
    </row>
    <row r="44" spans="1:9" s="1" customFormat="1" ht="41.25" customHeight="1">
      <c r="C44" s="41" t="s">
        <v>74</v>
      </c>
      <c r="D44" s="42"/>
      <c r="E44" s="28" t="s">
        <v>75</v>
      </c>
      <c r="F44" s="28" t="s">
        <v>76</v>
      </c>
      <c r="G44" s="24"/>
      <c r="H44" s="24"/>
    </row>
    <row r="45" spans="1:9" s="1" customFormat="1" ht="15.75">
      <c r="C45" s="17" t="s">
        <v>77</v>
      </c>
      <c r="D45" s="18"/>
      <c r="E45" s="19">
        <f>COUNTIF($G$21:$G$41,"Xuất sắc")</f>
        <v>0</v>
      </c>
      <c r="F45" s="20">
        <f>E45/$A$41</f>
        <v>0</v>
      </c>
      <c r="G45" s="24"/>
      <c r="H45" s="24"/>
    </row>
    <row r="46" spans="1:9" s="1" customFormat="1" ht="15.75">
      <c r="C46" s="17" t="s">
        <v>78</v>
      </c>
      <c r="D46" s="18"/>
      <c r="E46" s="19">
        <f>COUNTIF($G$21:$G$41,"Tốt")</f>
        <v>0</v>
      </c>
      <c r="F46" s="20">
        <f t="shared" ref="F46:F50" si="1">E46/$A$41</f>
        <v>0</v>
      </c>
      <c r="G46" s="24"/>
      <c r="H46" s="24"/>
    </row>
    <row r="47" spans="1:9" s="1" customFormat="1" ht="15.75">
      <c r="C47" s="17" t="s">
        <v>79</v>
      </c>
      <c r="D47" s="18"/>
      <c r="E47" s="19">
        <f>COUNTIF($G$21:$G$41,"Khá")</f>
        <v>0</v>
      </c>
      <c r="F47" s="20">
        <f t="shared" si="1"/>
        <v>0</v>
      </c>
      <c r="G47" s="24"/>
      <c r="H47" s="24"/>
    </row>
    <row r="48" spans="1:9" s="1" customFormat="1" ht="15.75">
      <c r="C48" s="17" t="s">
        <v>80</v>
      </c>
      <c r="D48" s="18"/>
      <c r="E48" s="19">
        <f>COUNTIF($G$21:$G$41,"Trung bình")</f>
        <v>0</v>
      </c>
      <c r="F48" s="20">
        <f t="shared" si="1"/>
        <v>0</v>
      </c>
      <c r="G48" s="24"/>
      <c r="H48" s="24"/>
    </row>
    <row r="49" spans="1:10" s="1" customFormat="1" ht="15.75">
      <c r="C49" s="17" t="s">
        <v>81</v>
      </c>
      <c r="D49" s="18"/>
      <c r="E49" s="19">
        <f>COUNTIF($G$21:$G$41,"Yếu")</f>
        <v>0</v>
      </c>
      <c r="F49" s="20">
        <f t="shared" si="1"/>
        <v>0</v>
      </c>
      <c r="G49" s="24"/>
      <c r="H49" s="24"/>
    </row>
    <row r="50" spans="1:10" s="1" customFormat="1" ht="15.75">
      <c r="C50" s="17" t="s">
        <v>82</v>
      </c>
      <c r="D50" s="18"/>
      <c r="E50" s="19">
        <f>COUNTIF($G$21:$G$41,"Không XL")</f>
        <v>21</v>
      </c>
      <c r="F50" s="20">
        <f t="shared" si="1"/>
        <v>1</v>
      </c>
      <c r="G50" s="24"/>
      <c r="H50" s="24"/>
    </row>
    <row r="52" spans="1:10" ht="57" customHeight="1">
      <c r="A52" s="43" t="s">
        <v>83</v>
      </c>
      <c r="B52" s="43"/>
      <c r="C52" s="43"/>
      <c r="D52" s="43"/>
      <c r="E52" s="43"/>
      <c r="F52" s="43"/>
      <c r="G52" s="43"/>
      <c r="H52" s="43"/>
      <c r="I52" s="43"/>
      <c r="J52" s="21"/>
    </row>
    <row r="54" spans="1:10" s="2" customFormat="1">
      <c r="B54" s="33" t="s">
        <v>84</v>
      </c>
      <c r="C54" s="33"/>
      <c r="D54" s="33"/>
      <c r="E54" s="33"/>
      <c r="F54" s="33" t="s">
        <v>85</v>
      </c>
      <c r="G54" s="33"/>
      <c r="H54" s="33"/>
      <c r="I54" s="33"/>
    </row>
    <row r="59" spans="1:10">
      <c r="B59" s="54" t="s">
        <v>246</v>
      </c>
      <c r="C59" s="33"/>
      <c r="D59" s="33"/>
      <c r="E59" s="33"/>
      <c r="F59" s="54" t="s">
        <v>92</v>
      </c>
      <c r="G59" s="33"/>
      <c r="H59" s="33"/>
      <c r="I59" s="33"/>
    </row>
    <row r="60" spans="1:10">
      <c r="B60" s="4"/>
      <c r="C60" s="4"/>
      <c r="I60" s="4"/>
    </row>
    <row r="61" spans="1:10">
      <c r="B61" s="4"/>
      <c r="C61" s="4"/>
      <c r="I61" s="4"/>
    </row>
    <row r="62" spans="1:10">
      <c r="B62" s="4"/>
      <c r="C62" s="4"/>
      <c r="I62" s="4"/>
    </row>
    <row r="63" spans="1:10">
      <c r="A63" s="30" t="s">
        <v>86</v>
      </c>
      <c r="B63" s="30"/>
      <c r="C63" s="30"/>
      <c r="D63" s="30"/>
      <c r="E63" s="30"/>
      <c r="F63" s="30"/>
      <c r="G63" s="30"/>
      <c r="H63" s="30"/>
      <c r="I63" s="30"/>
    </row>
    <row r="64" spans="1:10" ht="42" customHeight="1">
      <c r="A64" s="31" t="s">
        <v>87</v>
      </c>
      <c r="B64" s="32"/>
      <c r="C64" s="32"/>
      <c r="D64" s="32"/>
      <c r="E64" s="32"/>
      <c r="F64" s="32"/>
      <c r="G64" s="32"/>
      <c r="H64" s="32"/>
      <c r="I64" s="32"/>
    </row>
    <row r="66" spans="6:9">
      <c r="I66" s="22" t="s">
        <v>88</v>
      </c>
    </row>
    <row r="67" spans="6:9">
      <c r="F67" s="33" t="s">
        <v>89</v>
      </c>
      <c r="G67" s="33"/>
      <c r="H67" s="33"/>
    </row>
    <row r="72" spans="6:9">
      <c r="G72" s="29" t="s">
        <v>92</v>
      </c>
    </row>
    <row r="73" spans="6:9">
      <c r="F73" s="33"/>
      <c r="G73" s="33"/>
      <c r="H73" s="33"/>
    </row>
  </sheetData>
  <mergeCells count="25">
    <mergeCell ref="A63:I63"/>
    <mergeCell ref="A64:I64"/>
    <mergeCell ref="F67:H67"/>
    <mergeCell ref="F73:H73"/>
    <mergeCell ref="C44:D44"/>
    <mergeCell ref="A52:I52"/>
    <mergeCell ref="B54:E54"/>
    <mergeCell ref="F54:I54"/>
    <mergeCell ref="B59:E59"/>
    <mergeCell ref="F59:I59"/>
    <mergeCell ref="B9:F9"/>
    <mergeCell ref="B15:I15"/>
    <mergeCell ref="A17:I17"/>
    <mergeCell ref="A19:A20"/>
    <mergeCell ref="B19:B20"/>
    <mergeCell ref="C19:D20"/>
    <mergeCell ref="E19:E20"/>
    <mergeCell ref="F19:H19"/>
    <mergeCell ref="I19:I20"/>
    <mergeCell ref="A1:D1"/>
    <mergeCell ref="A2:D2"/>
    <mergeCell ref="E2:I2"/>
    <mergeCell ref="A3:D3"/>
    <mergeCell ref="F3:I3"/>
    <mergeCell ref="A5:I5"/>
  </mergeCells>
  <pageMargins left="0.51181102362204722" right="0.31496062992125984" top="0.6692913385826772" bottom="0.27559055118110237" header="0.31496062992125984" footer="0.15748031496062992"/>
  <pageSetup paperSize="9" orientation="portrait" r:id="rId1"/>
  <headerFooter differentFirst="1">
    <oddHeader>&amp;C&amp;"Times New Roman,Regular"&amp;P</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4C0A8D-79DD-4C74-B039-CA51D4FF6DD6}">
  <sheetPr>
    <tabColor theme="8" tint="0.59999389629810485"/>
  </sheetPr>
  <dimension ref="A1:J53"/>
  <sheetViews>
    <sheetView zoomScale="130" zoomScaleNormal="130" workbookViewId="0">
      <selection activeCell="G9" sqref="G9"/>
    </sheetView>
  </sheetViews>
  <sheetFormatPr defaultColWidth="9.140625" defaultRowHeight="16.5"/>
  <cols>
    <col min="1" max="1" width="5.5703125" style="3" customWidth="1"/>
    <col min="2" max="2" width="10.85546875" style="3" customWidth="1"/>
    <col min="3" max="3" width="20.7109375" style="3" customWidth="1"/>
    <col min="4" max="4" width="8.5703125" style="4" customWidth="1"/>
    <col min="5" max="5" width="9.5703125" style="4" customWidth="1"/>
    <col min="6" max="6" width="9.42578125" style="4" customWidth="1"/>
    <col min="7" max="7" width="10.5703125" style="4" customWidth="1"/>
    <col min="8" max="8" width="8.7109375" style="4" customWidth="1"/>
    <col min="9" max="9" width="10" style="3" customWidth="1"/>
    <col min="10" max="16384" width="9.140625" style="3"/>
  </cols>
  <sheetData>
    <row r="1" spans="1:9" s="1" customFormat="1" ht="15.75">
      <c r="A1" s="46" t="s">
        <v>0</v>
      </c>
      <c r="B1" s="46"/>
      <c r="C1" s="46"/>
      <c r="D1" s="46"/>
      <c r="E1" s="6" t="s">
        <v>1</v>
      </c>
      <c r="F1" s="6"/>
      <c r="G1" s="6"/>
      <c r="H1" s="26"/>
      <c r="I1" s="6"/>
    </row>
    <row r="2" spans="1:9" s="1" customFormat="1">
      <c r="A2" s="46" t="s">
        <v>2</v>
      </c>
      <c r="B2" s="46"/>
      <c r="C2" s="46"/>
      <c r="D2" s="46"/>
      <c r="E2" s="33" t="s">
        <v>3</v>
      </c>
      <c r="F2" s="33"/>
      <c r="G2" s="33"/>
      <c r="H2" s="33"/>
      <c r="I2" s="33"/>
    </row>
    <row r="3" spans="1:9" s="1" customFormat="1">
      <c r="A3" s="47" t="s">
        <v>90</v>
      </c>
      <c r="B3" s="47"/>
      <c r="C3" s="47"/>
      <c r="D3" s="47"/>
      <c r="E3" s="6"/>
      <c r="F3" s="33"/>
      <c r="G3" s="33"/>
      <c r="H3" s="33"/>
      <c r="I3" s="33"/>
    </row>
    <row r="4" spans="1:9" s="1" customFormat="1" ht="11.25" customHeight="1">
      <c r="A4" s="26"/>
      <c r="B4" s="26"/>
      <c r="C4" s="26"/>
      <c r="D4" s="26"/>
      <c r="E4" s="26"/>
      <c r="F4" s="25"/>
      <c r="G4" s="25"/>
      <c r="H4" s="25"/>
      <c r="I4" s="25"/>
    </row>
    <row r="5" spans="1:9" ht="20.25" customHeight="1">
      <c r="A5" s="33" t="s">
        <v>4</v>
      </c>
      <c r="B5" s="33"/>
      <c r="C5" s="33"/>
      <c r="D5" s="33"/>
      <c r="E5" s="33"/>
      <c r="F5" s="33"/>
      <c r="G5" s="33"/>
      <c r="H5" s="33"/>
      <c r="I5" s="33"/>
    </row>
    <row r="6" spans="1:9" s="2" customFormat="1">
      <c r="B6" s="48" t="s">
        <v>247</v>
      </c>
      <c r="D6" s="29" t="s">
        <v>94</v>
      </c>
      <c r="F6" s="27" t="s">
        <v>91</v>
      </c>
      <c r="H6" s="25"/>
    </row>
    <row r="7" spans="1:9" s="2" customFormat="1" ht="12.75" customHeight="1">
      <c r="D7" s="25"/>
      <c r="E7" s="25"/>
      <c r="F7" s="25"/>
      <c r="G7" s="25"/>
      <c r="H7" s="25"/>
    </row>
    <row r="8" spans="1:9" ht="21.75" customHeight="1">
      <c r="A8" s="10" t="s">
        <v>6</v>
      </c>
      <c r="B8" s="49" t="s">
        <v>183</v>
      </c>
    </row>
    <row r="9" spans="1:9" ht="21.75" customHeight="1">
      <c r="A9" s="10" t="s">
        <v>8</v>
      </c>
      <c r="B9" s="50" t="s">
        <v>184</v>
      </c>
      <c r="C9" s="44"/>
      <c r="D9" s="44"/>
      <c r="E9" s="44"/>
      <c r="F9" s="44"/>
    </row>
    <row r="10" spans="1:9" ht="21.75" customHeight="1">
      <c r="A10" s="10" t="s">
        <v>10</v>
      </c>
      <c r="B10" s="2" t="s">
        <v>11</v>
      </c>
    </row>
    <row r="11" spans="1:9" ht="22.5" customHeight="1">
      <c r="A11" s="10"/>
      <c r="B11" s="49" t="s">
        <v>185</v>
      </c>
    </row>
    <row r="12" spans="1:9" ht="22.5" customHeight="1">
      <c r="A12" s="10"/>
      <c r="B12" s="49" t="s">
        <v>257</v>
      </c>
    </row>
    <row r="13" spans="1:9" ht="22.5" customHeight="1">
      <c r="A13" s="10"/>
      <c r="B13" s="49" t="s">
        <v>259</v>
      </c>
      <c r="H13" s="4" t="s">
        <v>15</v>
      </c>
    </row>
    <row r="14" spans="1:9" ht="22.5" customHeight="1">
      <c r="A14" s="10"/>
      <c r="B14" s="49" t="s">
        <v>260</v>
      </c>
    </row>
    <row r="15" spans="1:9" ht="20.25" customHeight="1">
      <c r="A15" s="10"/>
      <c r="B15" s="51" t="s">
        <v>141</v>
      </c>
      <c r="C15" s="45"/>
      <c r="D15" s="45"/>
      <c r="E15" s="45"/>
      <c r="F15" s="45"/>
      <c r="G15" s="45"/>
      <c r="H15" s="45"/>
      <c r="I15" s="45"/>
    </row>
    <row r="16" spans="1:9">
      <c r="A16" s="10" t="s">
        <v>18</v>
      </c>
      <c r="B16" s="2" t="s">
        <v>19</v>
      </c>
    </row>
    <row r="17" spans="1:10" ht="56.25" customHeight="1">
      <c r="A17" s="43" t="s">
        <v>20</v>
      </c>
      <c r="B17" s="43"/>
      <c r="C17" s="43"/>
      <c r="D17" s="43"/>
      <c r="E17" s="43"/>
      <c r="F17" s="43"/>
      <c r="G17" s="43"/>
      <c r="H17" s="43"/>
      <c r="I17" s="43"/>
      <c r="J17" s="21"/>
    </row>
    <row r="18" spans="1:10" ht="9" customHeight="1">
      <c r="A18" s="11"/>
    </row>
    <row r="19" spans="1:10" ht="33" customHeight="1">
      <c r="A19" s="34" t="s">
        <v>21</v>
      </c>
      <c r="B19" s="34" t="s">
        <v>22</v>
      </c>
      <c r="C19" s="37" t="s">
        <v>23</v>
      </c>
      <c r="D19" s="38"/>
      <c r="E19" s="35" t="s">
        <v>24</v>
      </c>
      <c r="F19" s="34" t="s">
        <v>25</v>
      </c>
      <c r="G19" s="34"/>
      <c r="H19" s="34"/>
      <c r="I19" s="34" t="s">
        <v>26</v>
      </c>
    </row>
    <row r="20" spans="1:10" ht="36" customHeight="1">
      <c r="A20" s="34"/>
      <c r="B20" s="34"/>
      <c r="C20" s="39"/>
      <c r="D20" s="40"/>
      <c r="E20" s="36"/>
      <c r="F20" s="28" t="s">
        <v>27</v>
      </c>
      <c r="G20" s="28" t="s">
        <v>28</v>
      </c>
      <c r="H20" s="28" t="s">
        <v>29</v>
      </c>
      <c r="I20" s="34"/>
    </row>
    <row r="21" spans="1:10" ht="15.75" customHeight="1">
      <c r="A21" s="23">
        <v>1</v>
      </c>
      <c r="B21" s="14" t="s">
        <v>248</v>
      </c>
      <c r="C21" s="52" t="s">
        <v>249</v>
      </c>
      <c r="D21" s="53" t="s">
        <v>250</v>
      </c>
      <c r="E21" s="13"/>
      <c r="F21" s="13"/>
      <c r="G21" s="13" t="str">
        <f>IF(F21=0,"Không XL",IF(F21&lt;50,"Yếu",IF(F21&lt;70,"Trung bình",IF(F21&lt;80,"Khá",IF(F21&lt;90,"Tốt","Xuất sắc")))))</f>
        <v>Không XL</v>
      </c>
      <c r="H21" s="16">
        <v>1</v>
      </c>
      <c r="I21" s="55" t="s">
        <v>142</v>
      </c>
    </row>
    <row r="22" spans="1:10" ht="15.75" customHeight="1">
      <c r="A22" s="23">
        <v>2</v>
      </c>
      <c r="B22" s="14" t="s">
        <v>251</v>
      </c>
      <c r="C22" s="52" t="s">
        <v>252</v>
      </c>
      <c r="D22" s="53" t="s">
        <v>253</v>
      </c>
      <c r="E22" s="13"/>
      <c r="F22" s="13"/>
      <c r="G22" s="13" t="str">
        <f>IF(F22=0,"Không XL",IF(F22&lt;50,"Yếu",IF(F22&lt;70,"Trung bình",IF(F22&lt;80,"Khá",IF(F22&lt;90,"Tốt","Xuất sắc")))))</f>
        <v>Không XL</v>
      </c>
      <c r="H22" s="16">
        <v>1</v>
      </c>
      <c r="I22" s="55"/>
    </row>
    <row r="23" spans="1:10" ht="15.75" customHeight="1">
      <c r="A23" s="23">
        <v>3</v>
      </c>
      <c r="B23" s="14" t="s">
        <v>254</v>
      </c>
      <c r="C23" s="52" t="s">
        <v>255</v>
      </c>
      <c r="D23" s="53" t="s">
        <v>173</v>
      </c>
      <c r="E23" s="13"/>
      <c r="F23" s="13"/>
      <c r="G23" s="13" t="str">
        <f t="shared" ref="G23" si="0">IF(F23=0,"Không XL",IF(F23&lt;50,"Yếu",IF(F23&lt;70,"Trung bình",IF(F23&lt;80,"Khá",IF(F23&lt;90,"Tốt","Xuất sắc")))))</f>
        <v>Không XL</v>
      </c>
      <c r="H23" s="16">
        <v>1</v>
      </c>
      <c r="I23" s="55"/>
    </row>
    <row r="24" spans="1:10" ht="10.5" customHeight="1"/>
    <row r="25" spans="1:10" s="1" customFormat="1" ht="22.5" customHeight="1">
      <c r="B25" s="3" t="s">
        <v>73</v>
      </c>
      <c r="D25" s="24"/>
      <c r="E25" s="24"/>
      <c r="F25" s="24"/>
      <c r="G25" s="24"/>
      <c r="H25" s="24"/>
    </row>
    <row r="26" spans="1:10" s="1" customFormat="1" ht="36" customHeight="1">
      <c r="C26" s="41" t="s">
        <v>74</v>
      </c>
      <c r="D26" s="42"/>
      <c r="E26" s="28" t="s">
        <v>75</v>
      </c>
      <c r="F26" s="28" t="s">
        <v>76</v>
      </c>
      <c r="G26" s="24"/>
      <c r="H26" s="24"/>
    </row>
    <row r="27" spans="1:10" s="1" customFormat="1" ht="15.75">
      <c r="C27" s="17" t="s">
        <v>77</v>
      </c>
      <c r="D27" s="18"/>
      <c r="E27" s="19">
        <f>COUNTIF($G$21:$G$23,"Xuất sắc")</f>
        <v>0</v>
      </c>
      <c r="F27" s="20">
        <f>E27/$A$23</f>
        <v>0</v>
      </c>
      <c r="G27" s="24"/>
      <c r="H27" s="24"/>
    </row>
    <row r="28" spans="1:10" s="1" customFormat="1" ht="15.75">
      <c r="C28" s="17" t="s">
        <v>78</v>
      </c>
      <c r="D28" s="18"/>
      <c r="E28" s="19">
        <f>COUNTIF($G$21:$G$23,"Tốt")</f>
        <v>0</v>
      </c>
      <c r="F28" s="20">
        <f t="shared" ref="F28:F32" si="1">E28/$A$23</f>
        <v>0</v>
      </c>
      <c r="G28" s="24"/>
      <c r="H28" s="24"/>
    </row>
    <row r="29" spans="1:10" s="1" customFormat="1" ht="15.75">
      <c r="C29" s="17" t="s">
        <v>79</v>
      </c>
      <c r="D29" s="18"/>
      <c r="E29" s="19">
        <f>COUNTIF($G$21:$G$23,"Khá")</f>
        <v>0</v>
      </c>
      <c r="F29" s="20">
        <f t="shared" si="1"/>
        <v>0</v>
      </c>
      <c r="G29" s="24"/>
      <c r="H29" s="24"/>
    </row>
    <row r="30" spans="1:10" s="1" customFormat="1" ht="15.75">
      <c r="C30" s="17" t="s">
        <v>80</v>
      </c>
      <c r="D30" s="18"/>
      <c r="E30" s="19">
        <f>COUNTIF($G$21:$G$23,"Trung bình")</f>
        <v>0</v>
      </c>
      <c r="F30" s="20">
        <f t="shared" si="1"/>
        <v>0</v>
      </c>
      <c r="G30" s="24"/>
      <c r="H30" s="24"/>
    </row>
    <row r="31" spans="1:10" s="1" customFormat="1" ht="15.75">
      <c r="C31" s="17" t="s">
        <v>81</v>
      </c>
      <c r="D31" s="18"/>
      <c r="E31" s="19">
        <f>COUNTIF($G$21:$G$23,"Yếu")</f>
        <v>0</v>
      </c>
      <c r="F31" s="20">
        <f t="shared" si="1"/>
        <v>0</v>
      </c>
      <c r="G31" s="24"/>
      <c r="H31" s="24"/>
    </row>
    <row r="32" spans="1:10" s="1" customFormat="1" ht="15.75">
      <c r="C32" s="17" t="s">
        <v>82</v>
      </c>
      <c r="D32" s="18"/>
      <c r="E32" s="19">
        <f>COUNTIF($G$21:$G$23,"Không XL")</f>
        <v>3</v>
      </c>
      <c r="F32" s="20">
        <f t="shared" si="1"/>
        <v>1</v>
      </c>
      <c r="G32" s="24"/>
      <c r="H32" s="24"/>
    </row>
    <row r="33" spans="1:10" ht="12" customHeight="1"/>
    <row r="34" spans="1:10" ht="57" customHeight="1">
      <c r="A34" s="43" t="s">
        <v>83</v>
      </c>
      <c r="B34" s="43"/>
      <c r="C34" s="43"/>
      <c r="D34" s="43"/>
      <c r="E34" s="43"/>
      <c r="F34" s="43"/>
      <c r="G34" s="43"/>
      <c r="H34" s="43"/>
      <c r="I34" s="43"/>
      <c r="J34" s="21"/>
    </row>
    <row r="36" spans="1:10" s="2" customFormat="1">
      <c r="B36" s="33" t="s">
        <v>84</v>
      </c>
      <c r="C36" s="33"/>
      <c r="D36" s="33"/>
      <c r="E36" s="33"/>
      <c r="F36" s="33" t="s">
        <v>85</v>
      </c>
      <c r="G36" s="33"/>
      <c r="H36" s="33"/>
      <c r="I36" s="33"/>
    </row>
    <row r="40" spans="1:10">
      <c r="B40" s="54" t="s">
        <v>256</v>
      </c>
      <c r="C40" s="33"/>
      <c r="D40" s="33"/>
      <c r="E40" s="33"/>
      <c r="F40" s="54" t="s">
        <v>92</v>
      </c>
      <c r="G40" s="33"/>
      <c r="H40" s="33"/>
      <c r="I40" s="33"/>
    </row>
    <row r="41" spans="1:10">
      <c r="B41" s="4"/>
      <c r="C41" s="4"/>
      <c r="I41" s="4"/>
    </row>
    <row r="42" spans="1:10">
      <c r="B42" s="4"/>
      <c r="C42" s="4"/>
      <c r="I42" s="4"/>
    </row>
    <row r="43" spans="1:10">
      <c r="A43" s="30" t="s">
        <v>86</v>
      </c>
      <c r="B43" s="30"/>
      <c r="C43" s="30"/>
      <c r="D43" s="30"/>
      <c r="E43" s="30"/>
      <c r="F43" s="30"/>
      <c r="G43" s="30"/>
      <c r="H43" s="30"/>
      <c r="I43" s="30"/>
    </row>
    <row r="44" spans="1:10" ht="42" customHeight="1">
      <c r="A44" s="31" t="s">
        <v>87</v>
      </c>
      <c r="B44" s="32"/>
      <c r="C44" s="32"/>
      <c r="D44" s="32"/>
      <c r="E44" s="32"/>
      <c r="F44" s="32"/>
      <c r="G44" s="32"/>
      <c r="H44" s="32"/>
      <c r="I44" s="32"/>
    </row>
    <row r="46" spans="1:10">
      <c r="I46" s="22" t="s">
        <v>88</v>
      </c>
    </row>
    <row r="47" spans="1:10">
      <c r="F47" s="33" t="s">
        <v>89</v>
      </c>
      <c r="G47" s="33"/>
      <c r="H47" s="33"/>
    </row>
    <row r="52" spans="6:8">
      <c r="G52" s="29" t="s">
        <v>92</v>
      </c>
    </row>
    <row r="53" spans="6:8">
      <c r="F53" s="33"/>
      <c r="G53" s="33"/>
      <c r="H53" s="33"/>
    </row>
  </sheetData>
  <mergeCells count="25">
    <mergeCell ref="A43:I43"/>
    <mergeCell ref="A44:I44"/>
    <mergeCell ref="F47:H47"/>
    <mergeCell ref="F53:H53"/>
    <mergeCell ref="C26:D26"/>
    <mergeCell ref="A34:I34"/>
    <mergeCell ref="B36:E36"/>
    <mergeCell ref="F36:I36"/>
    <mergeCell ref="B40:E40"/>
    <mergeCell ref="F40:I40"/>
    <mergeCell ref="B9:F9"/>
    <mergeCell ref="B15:I15"/>
    <mergeCell ref="A17:I17"/>
    <mergeCell ref="A19:A20"/>
    <mergeCell ref="B19:B20"/>
    <mergeCell ref="C19:D20"/>
    <mergeCell ref="E19:E20"/>
    <mergeCell ref="F19:H19"/>
    <mergeCell ref="I19:I20"/>
    <mergeCell ref="A1:D1"/>
    <mergeCell ref="A2:D2"/>
    <mergeCell ref="E2:I2"/>
    <mergeCell ref="A3:D3"/>
    <mergeCell ref="F3:I3"/>
    <mergeCell ref="A5:I5"/>
  </mergeCells>
  <pageMargins left="0.51181102362204722" right="0.31496062992125984" top="0.37" bottom="0.23" header="0.31496062992125984" footer="0.15748031496062992"/>
  <pageSetup paperSize="9" orientation="portrait" r:id="rId1"/>
  <headerFooter differentFirst="1">
    <oddHeader>&amp;C&amp;"Times New Roman,Regular"&amp;P</oddHead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ABDF54-9798-49F9-A087-D85EBDE89714}">
  <sheetPr>
    <tabColor theme="8" tint="0.59999389629810485"/>
  </sheetPr>
  <dimension ref="A1:J87"/>
  <sheetViews>
    <sheetView zoomScale="130" zoomScaleNormal="130" workbookViewId="0">
      <selection activeCell="G12" sqref="G12"/>
    </sheetView>
  </sheetViews>
  <sheetFormatPr defaultColWidth="9.140625" defaultRowHeight="16.5"/>
  <cols>
    <col min="1" max="1" width="5.5703125" style="3" customWidth="1"/>
    <col min="2" max="2" width="10.85546875" style="3" customWidth="1"/>
    <col min="3" max="3" width="20.7109375" style="3" customWidth="1"/>
    <col min="4" max="4" width="8.5703125" style="4" customWidth="1"/>
    <col min="5" max="5" width="9.5703125" style="4" customWidth="1"/>
    <col min="6" max="6" width="9.42578125" style="4" customWidth="1"/>
    <col min="7" max="7" width="10.5703125" style="4" customWidth="1"/>
    <col min="8" max="8" width="8.7109375" style="4" customWidth="1"/>
    <col min="9" max="9" width="10" style="3" customWidth="1"/>
    <col min="10" max="16384" width="9.140625" style="3"/>
  </cols>
  <sheetData>
    <row r="1" spans="1:9" s="1" customFormat="1" ht="15.75">
      <c r="A1" s="46" t="s">
        <v>0</v>
      </c>
      <c r="B1" s="46"/>
      <c r="C1" s="46"/>
      <c r="D1" s="46"/>
      <c r="E1" s="6" t="s">
        <v>1</v>
      </c>
      <c r="F1" s="6"/>
      <c r="G1" s="6"/>
      <c r="H1" s="26"/>
      <c r="I1" s="6"/>
    </row>
    <row r="2" spans="1:9" s="1" customFormat="1">
      <c r="A2" s="46" t="s">
        <v>2</v>
      </c>
      <c r="B2" s="46"/>
      <c r="C2" s="46"/>
      <c r="D2" s="46"/>
      <c r="E2" s="33" t="s">
        <v>3</v>
      </c>
      <c r="F2" s="33"/>
      <c r="G2" s="33"/>
      <c r="H2" s="33"/>
      <c r="I2" s="33"/>
    </row>
    <row r="3" spans="1:9" s="1" customFormat="1">
      <c r="A3" s="47" t="s">
        <v>90</v>
      </c>
      <c r="B3" s="47"/>
      <c r="C3" s="47"/>
      <c r="D3" s="47"/>
      <c r="E3" s="6"/>
      <c r="F3" s="33"/>
      <c r="G3" s="33"/>
      <c r="H3" s="33"/>
      <c r="I3" s="33"/>
    </row>
    <row r="4" spans="1:9" s="1" customFormat="1">
      <c r="A4" s="26"/>
      <c r="B4" s="26"/>
      <c r="C4" s="26"/>
      <c r="D4" s="26"/>
      <c r="E4" s="26"/>
      <c r="F4" s="25"/>
      <c r="G4" s="25"/>
      <c r="H4" s="25"/>
      <c r="I4" s="25"/>
    </row>
    <row r="5" spans="1:9" ht="23.25" customHeight="1">
      <c r="A5" s="33" t="s">
        <v>4</v>
      </c>
      <c r="B5" s="33"/>
      <c r="C5" s="33"/>
      <c r="D5" s="33"/>
      <c r="E5" s="33"/>
      <c r="F5" s="33"/>
      <c r="G5" s="33"/>
      <c r="H5" s="33"/>
      <c r="I5" s="33"/>
    </row>
    <row r="6" spans="1:9" s="2" customFormat="1">
      <c r="B6" s="48" t="s">
        <v>261</v>
      </c>
      <c r="D6" s="29" t="s">
        <v>94</v>
      </c>
      <c r="F6" s="27" t="s">
        <v>91</v>
      </c>
      <c r="H6" s="25"/>
    </row>
    <row r="7" spans="1:9" s="2" customFormat="1">
      <c r="D7" s="25"/>
      <c r="E7" s="25"/>
      <c r="F7" s="25"/>
      <c r="G7" s="25"/>
      <c r="H7" s="25"/>
    </row>
    <row r="8" spans="1:9" ht="21.75" customHeight="1">
      <c r="A8" s="10" t="s">
        <v>6</v>
      </c>
      <c r="B8" s="49" t="s">
        <v>262</v>
      </c>
    </row>
    <row r="9" spans="1:9" ht="21.75" customHeight="1">
      <c r="A9" s="10" t="s">
        <v>8</v>
      </c>
      <c r="B9" s="50" t="s">
        <v>263</v>
      </c>
      <c r="C9" s="44"/>
      <c r="D9" s="44"/>
      <c r="E9" s="44"/>
      <c r="F9" s="44"/>
    </row>
    <row r="10" spans="1:9" ht="21.75" customHeight="1">
      <c r="A10" s="10" t="s">
        <v>10</v>
      </c>
      <c r="B10" s="2" t="s">
        <v>11</v>
      </c>
    </row>
    <row r="11" spans="1:9" ht="22.5" customHeight="1">
      <c r="A11" s="10"/>
      <c r="B11" s="49" t="s">
        <v>264</v>
      </c>
    </row>
    <row r="12" spans="1:9" ht="22.5" customHeight="1">
      <c r="A12" s="10"/>
      <c r="B12" s="49" t="s">
        <v>355</v>
      </c>
    </row>
    <row r="13" spans="1:9" ht="22.5" customHeight="1">
      <c r="A13" s="10"/>
      <c r="B13" s="49" t="s">
        <v>356</v>
      </c>
      <c r="H13" s="4" t="s">
        <v>15</v>
      </c>
    </row>
    <row r="14" spans="1:9" ht="22.5" customHeight="1">
      <c r="A14" s="10"/>
      <c r="B14" s="49" t="s">
        <v>357</v>
      </c>
    </row>
    <row r="15" spans="1:9" ht="28.5" customHeight="1">
      <c r="A15" s="10"/>
      <c r="B15" s="51" t="s">
        <v>358</v>
      </c>
      <c r="C15" s="45"/>
      <c r="D15" s="45"/>
      <c r="E15" s="45"/>
      <c r="F15" s="45"/>
      <c r="G15" s="45"/>
      <c r="H15" s="45"/>
      <c r="I15" s="45"/>
    </row>
    <row r="16" spans="1:9">
      <c r="A16" s="10" t="s">
        <v>18</v>
      </c>
      <c r="B16" s="2" t="s">
        <v>19</v>
      </c>
    </row>
    <row r="17" spans="1:10" ht="56.25" customHeight="1">
      <c r="A17" s="43" t="s">
        <v>20</v>
      </c>
      <c r="B17" s="43"/>
      <c r="C17" s="43"/>
      <c r="D17" s="43"/>
      <c r="E17" s="43"/>
      <c r="F17" s="43"/>
      <c r="G17" s="43"/>
      <c r="H17" s="43"/>
      <c r="I17" s="43"/>
      <c r="J17" s="21"/>
    </row>
    <row r="18" spans="1:10">
      <c r="A18" s="11"/>
    </row>
    <row r="19" spans="1:10" ht="33" customHeight="1">
      <c r="A19" s="34" t="s">
        <v>21</v>
      </c>
      <c r="B19" s="34" t="s">
        <v>22</v>
      </c>
      <c r="C19" s="37" t="s">
        <v>23</v>
      </c>
      <c r="D19" s="38"/>
      <c r="E19" s="35" t="s">
        <v>24</v>
      </c>
      <c r="F19" s="34" t="s">
        <v>25</v>
      </c>
      <c r="G19" s="34"/>
      <c r="H19" s="34"/>
      <c r="I19" s="34" t="s">
        <v>26</v>
      </c>
    </row>
    <row r="20" spans="1:10" ht="36" customHeight="1">
      <c r="A20" s="34"/>
      <c r="B20" s="34"/>
      <c r="C20" s="39"/>
      <c r="D20" s="40"/>
      <c r="E20" s="36"/>
      <c r="F20" s="28" t="s">
        <v>27</v>
      </c>
      <c r="G20" s="28" t="s">
        <v>28</v>
      </c>
      <c r="H20" s="28" t="s">
        <v>29</v>
      </c>
      <c r="I20" s="34"/>
    </row>
    <row r="21" spans="1:10" ht="18.75" customHeight="1">
      <c r="A21" s="23">
        <v>1</v>
      </c>
      <c r="B21" s="14" t="s">
        <v>265</v>
      </c>
      <c r="C21" s="52" t="s">
        <v>266</v>
      </c>
      <c r="D21" s="53" t="s">
        <v>146</v>
      </c>
      <c r="E21" s="13"/>
      <c r="F21" s="13"/>
      <c r="G21" s="13" t="str">
        <f>IF(F21=0,"Không XL",IF(F21&lt;50,"Yếu",IF(F21&lt;70,"Trung bình",IF(F21&lt;80,"Khá",IF(F21&lt;90,"Tốt","Xuất sắc")))))</f>
        <v>Không XL</v>
      </c>
      <c r="H21" s="16">
        <v>1</v>
      </c>
      <c r="I21" s="55"/>
    </row>
    <row r="22" spans="1:10" ht="18.75" customHeight="1">
      <c r="A22" s="23">
        <v>2</v>
      </c>
      <c r="B22" s="14" t="s">
        <v>267</v>
      </c>
      <c r="C22" s="52" t="s">
        <v>268</v>
      </c>
      <c r="D22" s="53" t="s">
        <v>146</v>
      </c>
      <c r="E22" s="13"/>
      <c r="F22" s="13"/>
      <c r="G22" s="13" t="str">
        <f>IF(F22=0,"Không XL",IF(F22&lt;50,"Yếu",IF(F22&lt;70,"Trung bình",IF(F22&lt;80,"Khá",IF(F22&lt;90,"Tốt","Xuất sắc")))))</f>
        <v>Không XL</v>
      </c>
      <c r="H22" s="16">
        <v>1</v>
      </c>
      <c r="I22" s="55"/>
    </row>
    <row r="23" spans="1:10" ht="18.75" customHeight="1">
      <c r="A23" s="23">
        <v>3</v>
      </c>
      <c r="B23" s="14" t="s">
        <v>269</v>
      </c>
      <c r="C23" s="52" t="s">
        <v>270</v>
      </c>
      <c r="D23" s="53" t="s">
        <v>103</v>
      </c>
      <c r="E23" s="13"/>
      <c r="F23" s="13"/>
      <c r="G23" s="13" t="str">
        <f t="shared" ref="G23:G55" si="0">IF(F23=0,"Không XL",IF(F23&lt;50,"Yếu",IF(F23&lt;70,"Trung bình",IF(F23&lt;80,"Khá",IF(F23&lt;90,"Tốt","Xuất sắc")))))</f>
        <v>Không XL</v>
      </c>
      <c r="H23" s="16">
        <v>1</v>
      </c>
      <c r="I23" s="55"/>
    </row>
    <row r="24" spans="1:10" ht="18.75" customHeight="1">
      <c r="A24" s="23">
        <v>4</v>
      </c>
      <c r="B24" s="14" t="s">
        <v>271</v>
      </c>
      <c r="C24" s="52" t="s">
        <v>272</v>
      </c>
      <c r="D24" s="53" t="s">
        <v>103</v>
      </c>
      <c r="E24" s="13"/>
      <c r="F24" s="13"/>
      <c r="G24" s="13" t="str">
        <f t="shared" si="0"/>
        <v>Không XL</v>
      </c>
      <c r="H24" s="16">
        <v>1</v>
      </c>
      <c r="I24" s="55"/>
    </row>
    <row r="25" spans="1:10" ht="18.75" customHeight="1">
      <c r="A25" s="23">
        <v>5</v>
      </c>
      <c r="B25" s="14" t="s">
        <v>273</v>
      </c>
      <c r="C25" s="52" t="s">
        <v>274</v>
      </c>
      <c r="D25" s="53" t="s">
        <v>275</v>
      </c>
      <c r="E25" s="13"/>
      <c r="F25" s="13"/>
      <c r="G25" s="13" t="str">
        <f t="shared" si="0"/>
        <v>Không XL</v>
      </c>
      <c r="H25" s="16">
        <v>1</v>
      </c>
      <c r="I25" s="55"/>
    </row>
    <row r="26" spans="1:10" ht="18.75" customHeight="1">
      <c r="A26" s="23">
        <v>6</v>
      </c>
      <c r="B26" s="14" t="s">
        <v>276</v>
      </c>
      <c r="C26" s="52" t="s">
        <v>277</v>
      </c>
      <c r="D26" s="53" t="s">
        <v>190</v>
      </c>
      <c r="E26" s="13"/>
      <c r="F26" s="13"/>
      <c r="G26" s="13" t="str">
        <f t="shared" si="0"/>
        <v>Không XL</v>
      </c>
      <c r="H26" s="16">
        <v>1</v>
      </c>
      <c r="I26" s="55"/>
    </row>
    <row r="27" spans="1:10" ht="18.75" customHeight="1">
      <c r="A27" s="23">
        <v>7</v>
      </c>
      <c r="B27" s="14" t="s">
        <v>278</v>
      </c>
      <c r="C27" s="52" t="s">
        <v>279</v>
      </c>
      <c r="D27" s="53" t="s">
        <v>280</v>
      </c>
      <c r="E27" s="13"/>
      <c r="F27" s="13"/>
      <c r="G27" s="13" t="str">
        <f t="shared" si="0"/>
        <v>Không XL</v>
      </c>
      <c r="H27" s="16">
        <v>1</v>
      </c>
      <c r="I27" s="55"/>
    </row>
    <row r="28" spans="1:10" ht="18.75" customHeight="1">
      <c r="A28" s="23">
        <v>8</v>
      </c>
      <c r="B28" s="14" t="s">
        <v>281</v>
      </c>
      <c r="C28" s="52" t="s">
        <v>282</v>
      </c>
      <c r="D28" s="53" t="s">
        <v>283</v>
      </c>
      <c r="E28" s="13"/>
      <c r="F28" s="13"/>
      <c r="G28" s="13" t="str">
        <f t="shared" si="0"/>
        <v>Không XL</v>
      </c>
      <c r="H28" s="16">
        <v>1</v>
      </c>
      <c r="I28" s="55"/>
    </row>
    <row r="29" spans="1:10" ht="18.75" customHeight="1">
      <c r="A29" s="23">
        <v>9</v>
      </c>
      <c r="B29" s="14" t="s">
        <v>284</v>
      </c>
      <c r="C29" s="52" t="s">
        <v>285</v>
      </c>
      <c r="D29" s="53" t="s">
        <v>109</v>
      </c>
      <c r="E29" s="13"/>
      <c r="F29" s="13"/>
      <c r="G29" s="13" t="str">
        <f t="shared" si="0"/>
        <v>Không XL</v>
      </c>
      <c r="H29" s="16">
        <v>1</v>
      </c>
      <c r="I29" s="55"/>
    </row>
    <row r="30" spans="1:10" ht="18.75" customHeight="1">
      <c r="A30" s="23">
        <v>10</v>
      </c>
      <c r="B30" s="14" t="s">
        <v>286</v>
      </c>
      <c r="C30" s="52" t="s">
        <v>287</v>
      </c>
      <c r="D30" s="53" t="s">
        <v>250</v>
      </c>
      <c r="E30" s="13"/>
      <c r="F30" s="13"/>
      <c r="G30" s="13" t="str">
        <f t="shared" si="0"/>
        <v>Không XL</v>
      </c>
      <c r="H30" s="16">
        <v>1</v>
      </c>
      <c r="I30" s="55"/>
    </row>
    <row r="31" spans="1:10" ht="18.75" customHeight="1">
      <c r="A31" s="23">
        <v>11</v>
      </c>
      <c r="B31" s="14" t="s">
        <v>288</v>
      </c>
      <c r="C31" s="52" t="s">
        <v>289</v>
      </c>
      <c r="D31" s="53" t="s">
        <v>250</v>
      </c>
      <c r="E31" s="13"/>
      <c r="F31" s="13"/>
      <c r="G31" s="13" t="str">
        <f t="shared" si="0"/>
        <v>Không XL</v>
      </c>
      <c r="H31" s="16">
        <v>1</v>
      </c>
      <c r="I31" s="55"/>
    </row>
    <row r="32" spans="1:10" ht="18.75" customHeight="1">
      <c r="A32" s="23">
        <v>12</v>
      </c>
      <c r="B32" s="14" t="s">
        <v>290</v>
      </c>
      <c r="C32" s="52" t="s">
        <v>291</v>
      </c>
      <c r="D32" s="53" t="s">
        <v>292</v>
      </c>
      <c r="E32" s="13"/>
      <c r="F32" s="13"/>
      <c r="G32" s="13" t="str">
        <f t="shared" si="0"/>
        <v>Không XL</v>
      </c>
      <c r="H32" s="16">
        <v>1</v>
      </c>
      <c r="I32" s="55"/>
    </row>
    <row r="33" spans="1:9" ht="18.75" customHeight="1">
      <c r="A33" s="23">
        <v>13</v>
      </c>
      <c r="B33" s="14" t="s">
        <v>293</v>
      </c>
      <c r="C33" s="52" t="s">
        <v>294</v>
      </c>
      <c r="D33" s="53" t="s">
        <v>203</v>
      </c>
      <c r="E33" s="13"/>
      <c r="F33" s="13"/>
      <c r="G33" s="13" t="str">
        <f t="shared" si="0"/>
        <v>Không XL</v>
      </c>
      <c r="H33" s="16">
        <v>1</v>
      </c>
      <c r="I33" s="55"/>
    </row>
    <row r="34" spans="1:9" ht="18.75" customHeight="1">
      <c r="A34" s="23">
        <v>14</v>
      </c>
      <c r="B34" s="14" t="s">
        <v>295</v>
      </c>
      <c r="C34" s="52" t="s">
        <v>296</v>
      </c>
      <c r="D34" s="53" t="s">
        <v>155</v>
      </c>
      <c r="E34" s="13"/>
      <c r="F34" s="13"/>
      <c r="G34" s="13" t="str">
        <f t="shared" si="0"/>
        <v>Không XL</v>
      </c>
      <c r="H34" s="16">
        <v>1</v>
      </c>
      <c r="I34" s="55"/>
    </row>
    <row r="35" spans="1:9" ht="18.75" customHeight="1">
      <c r="A35" s="23">
        <v>15</v>
      </c>
      <c r="B35" s="14" t="s">
        <v>297</v>
      </c>
      <c r="C35" s="52" t="s">
        <v>298</v>
      </c>
      <c r="D35" s="53" t="s">
        <v>155</v>
      </c>
      <c r="E35" s="13"/>
      <c r="F35" s="13"/>
      <c r="G35" s="13" t="str">
        <f t="shared" si="0"/>
        <v>Không XL</v>
      </c>
      <c r="H35" s="16">
        <v>1</v>
      </c>
      <c r="I35" s="55" t="s">
        <v>353</v>
      </c>
    </row>
    <row r="36" spans="1:9" ht="18.75" customHeight="1">
      <c r="A36" s="23">
        <v>16</v>
      </c>
      <c r="B36" s="14" t="s">
        <v>299</v>
      </c>
      <c r="C36" s="52" t="s">
        <v>300</v>
      </c>
      <c r="D36" s="53" t="s">
        <v>253</v>
      </c>
      <c r="E36" s="13"/>
      <c r="F36" s="13"/>
      <c r="G36" s="13" t="str">
        <f t="shared" si="0"/>
        <v>Không XL</v>
      </c>
      <c r="H36" s="16">
        <v>1</v>
      </c>
      <c r="I36" s="55"/>
    </row>
    <row r="37" spans="1:9" ht="18.75" customHeight="1">
      <c r="A37" s="23">
        <v>17</v>
      </c>
      <c r="B37" s="14" t="s">
        <v>301</v>
      </c>
      <c r="C37" s="52" t="s">
        <v>302</v>
      </c>
      <c r="D37" s="53" t="s">
        <v>173</v>
      </c>
      <c r="E37" s="13"/>
      <c r="F37" s="13"/>
      <c r="G37" s="13" t="str">
        <f t="shared" si="0"/>
        <v>Không XL</v>
      </c>
      <c r="H37" s="16">
        <v>1</v>
      </c>
      <c r="I37" s="55"/>
    </row>
    <row r="38" spans="1:9" ht="18.75" customHeight="1">
      <c r="A38" s="23">
        <v>18</v>
      </c>
      <c r="B38" s="14" t="s">
        <v>303</v>
      </c>
      <c r="C38" s="52" t="s">
        <v>304</v>
      </c>
      <c r="D38" s="53" t="s">
        <v>305</v>
      </c>
      <c r="E38" s="13"/>
      <c r="F38" s="13"/>
      <c r="G38" s="13" t="str">
        <f t="shared" si="0"/>
        <v>Không XL</v>
      </c>
      <c r="H38" s="16">
        <v>1</v>
      </c>
      <c r="I38" s="55"/>
    </row>
    <row r="39" spans="1:9" ht="18.75" customHeight="1">
      <c r="A39" s="23">
        <v>19</v>
      </c>
      <c r="B39" s="14" t="s">
        <v>306</v>
      </c>
      <c r="C39" s="52" t="s">
        <v>307</v>
      </c>
      <c r="D39" s="53" t="s">
        <v>308</v>
      </c>
      <c r="E39" s="13"/>
      <c r="F39" s="13"/>
      <c r="G39" s="13" t="str">
        <f t="shared" si="0"/>
        <v>Không XL</v>
      </c>
      <c r="H39" s="16">
        <v>1</v>
      </c>
      <c r="I39" s="55"/>
    </row>
    <row r="40" spans="1:9" ht="18.75" customHeight="1">
      <c r="A40" s="23">
        <v>20</v>
      </c>
      <c r="B40" s="14" t="s">
        <v>309</v>
      </c>
      <c r="C40" s="52" t="s">
        <v>310</v>
      </c>
      <c r="D40" s="53" t="s">
        <v>311</v>
      </c>
      <c r="E40" s="13"/>
      <c r="F40" s="13"/>
      <c r="G40" s="13" t="str">
        <f t="shared" si="0"/>
        <v>Không XL</v>
      </c>
      <c r="H40" s="16">
        <v>1</v>
      </c>
      <c r="I40" s="55"/>
    </row>
    <row r="41" spans="1:9" ht="18.75" customHeight="1">
      <c r="A41" s="23">
        <v>21</v>
      </c>
      <c r="B41" s="14" t="s">
        <v>312</v>
      </c>
      <c r="C41" s="52" t="s">
        <v>313</v>
      </c>
      <c r="D41" s="53" t="s">
        <v>125</v>
      </c>
      <c r="E41" s="13"/>
      <c r="F41" s="13"/>
      <c r="G41" s="13" t="str">
        <f t="shared" si="0"/>
        <v>Không XL</v>
      </c>
      <c r="H41" s="16">
        <v>1</v>
      </c>
      <c r="I41" s="55"/>
    </row>
    <row r="42" spans="1:9" ht="18.75" customHeight="1">
      <c r="A42" s="23">
        <v>22</v>
      </c>
      <c r="B42" s="14" t="s">
        <v>314</v>
      </c>
      <c r="C42" s="52" t="s">
        <v>315</v>
      </c>
      <c r="D42" s="53" t="s">
        <v>128</v>
      </c>
      <c r="E42" s="13"/>
      <c r="F42" s="13"/>
      <c r="G42" s="13" t="str">
        <f t="shared" si="0"/>
        <v>Không XL</v>
      </c>
      <c r="H42" s="16">
        <v>1</v>
      </c>
      <c r="I42" s="55"/>
    </row>
    <row r="43" spans="1:9" ht="18.75" customHeight="1">
      <c r="A43" s="23">
        <v>23</v>
      </c>
      <c r="B43" s="14" t="s">
        <v>316</v>
      </c>
      <c r="C43" s="52" t="s">
        <v>317</v>
      </c>
      <c r="D43" s="53" t="s">
        <v>318</v>
      </c>
      <c r="E43" s="13"/>
      <c r="F43" s="13"/>
      <c r="G43" s="13" t="str">
        <f t="shared" si="0"/>
        <v>Không XL</v>
      </c>
      <c r="H43" s="16">
        <v>1</v>
      </c>
      <c r="I43" s="55"/>
    </row>
    <row r="44" spans="1:9" ht="18.75" customHeight="1">
      <c r="A44" s="23">
        <v>24</v>
      </c>
      <c r="B44" s="14" t="s">
        <v>319</v>
      </c>
      <c r="C44" s="52" t="s">
        <v>320</v>
      </c>
      <c r="D44" s="53" t="s">
        <v>321</v>
      </c>
      <c r="E44" s="13"/>
      <c r="F44" s="13"/>
      <c r="G44" s="13" t="str">
        <f t="shared" si="0"/>
        <v>Không XL</v>
      </c>
      <c r="H44" s="16">
        <v>1</v>
      </c>
      <c r="I44" s="55" t="s">
        <v>142</v>
      </c>
    </row>
    <row r="45" spans="1:9" ht="18.75" customHeight="1">
      <c r="A45" s="23">
        <v>25</v>
      </c>
      <c r="B45" s="14" t="s">
        <v>322</v>
      </c>
      <c r="C45" s="52" t="s">
        <v>323</v>
      </c>
      <c r="D45" s="53" t="s">
        <v>324</v>
      </c>
      <c r="E45" s="13"/>
      <c r="F45" s="13"/>
      <c r="G45" s="13" t="str">
        <f t="shared" si="0"/>
        <v>Không XL</v>
      </c>
      <c r="H45" s="16">
        <v>1</v>
      </c>
      <c r="I45" s="55"/>
    </row>
    <row r="46" spans="1:9" ht="18.75" customHeight="1">
      <c r="A46" s="23">
        <v>26</v>
      </c>
      <c r="B46" s="14" t="s">
        <v>325</v>
      </c>
      <c r="C46" s="52" t="s">
        <v>326</v>
      </c>
      <c r="D46" s="53" t="s">
        <v>327</v>
      </c>
      <c r="E46" s="13"/>
      <c r="F46" s="13"/>
      <c r="G46" s="13" t="str">
        <f t="shared" si="0"/>
        <v>Không XL</v>
      </c>
      <c r="H46" s="16">
        <v>1</v>
      </c>
      <c r="I46" s="55"/>
    </row>
    <row r="47" spans="1:9" ht="18.75" customHeight="1">
      <c r="A47" s="23">
        <v>27</v>
      </c>
      <c r="B47" s="14" t="s">
        <v>328</v>
      </c>
      <c r="C47" s="52" t="s">
        <v>329</v>
      </c>
      <c r="D47" s="53" t="s">
        <v>327</v>
      </c>
      <c r="E47" s="13"/>
      <c r="F47" s="13"/>
      <c r="G47" s="13" t="str">
        <f t="shared" si="0"/>
        <v>Không XL</v>
      </c>
      <c r="H47" s="16">
        <v>1</v>
      </c>
      <c r="I47" s="55"/>
    </row>
    <row r="48" spans="1:9" ht="18.75" customHeight="1">
      <c r="A48" s="23">
        <v>28</v>
      </c>
      <c r="B48" s="14" t="s">
        <v>330</v>
      </c>
      <c r="C48" s="52" t="s">
        <v>331</v>
      </c>
      <c r="D48" s="53" t="s">
        <v>131</v>
      </c>
      <c r="E48" s="13"/>
      <c r="F48" s="13"/>
      <c r="G48" s="13" t="str">
        <f t="shared" si="0"/>
        <v>Không XL</v>
      </c>
      <c r="H48" s="16">
        <v>1</v>
      </c>
      <c r="I48" s="55"/>
    </row>
    <row r="49" spans="1:9" ht="18.75" customHeight="1">
      <c r="A49" s="23">
        <v>29</v>
      </c>
      <c r="B49" s="14" t="s">
        <v>332</v>
      </c>
      <c r="C49" s="52" t="s">
        <v>333</v>
      </c>
      <c r="D49" s="53" t="s">
        <v>334</v>
      </c>
      <c r="E49" s="13"/>
      <c r="F49" s="13"/>
      <c r="G49" s="13" t="str">
        <f t="shared" si="0"/>
        <v>Không XL</v>
      </c>
      <c r="H49" s="16">
        <v>1</v>
      </c>
      <c r="I49" s="55"/>
    </row>
    <row r="50" spans="1:9" ht="18.75" customHeight="1">
      <c r="A50" s="23">
        <v>30</v>
      </c>
      <c r="B50" s="14" t="s">
        <v>335</v>
      </c>
      <c r="C50" s="52" t="s">
        <v>336</v>
      </c>
      <c r="D50" s="53" t="s">
        <v>337</v>
      </c>
      <c r="E50" s="13"/>
      <c r="F50" s="13"/>
      <c r="G50" s="13" t="str">
        <f t="shared" si="0"/>
        <v>Không XL</v>
      </c>
      <c r="H50" s="16">
        <v>1</v>
      </c>
      <c r="I50" s="55"/>
    </row>
    <row r="51" spans="1:9" ht="18.75" customHeight="1">
      <c r="A51" s="23">
        <v>31</v>
      </c>
      <c r="B51" s="14" t="s">
        <v>338</v>
      </c>
      <c r="C51" s="52" t="s">
        <v>339</v>
      </c>
      <c r="D51" s="53" t="s">
        <v>340</v>
      </c>
      <c r="E51" s="13"/>
      <c r="F51" s="13"/>
      <c r="G51" s="13" t="str">
        <f t="shared" si="0"/>
        <v>Không XL</v>
      </c>
      <c r="H51" s="16">
        <v>1</v>
      </c>
      <c r="I51" s="55" t="s">
        <v>354</v>
      </c>
    </row>
    <row r="52" spans="1:9" ht="18.75" customHeight="1">
      <c r="A52" s="23">
        <v>32</v>
      </c>
      <c r="B52" s="14" t="s">
        <v>341</v>
      </c>
      <c r="C52" s="52" t="s">
        <v>342</v>
      </c>
      <c r="D52" s="53" t="s">
        <v>343</v>
      </c>
      <c r="E52" s="13"/>
      <c r="F52" s="13"/>
      <c r="G52" s="13" t="str">
        <f t="shared" si="0"/>
        <v>Không XL</v>
      </c>
      <c r="H52" s="16">
        <v>1</v>
      </c>
      <c r="I52" s="55"/>
    </row>
    <row r="53" spans="1:9" ht="18.75" customHeight="1">
      <c r="A53" s="23">
        <v>33</v>
      </c>
      <c r="B53" s="14" t="s">
        <v>344</v>
      </c>
      <c r="C53" s="52" t="s">
        <v>345</v>
      </c>
      <c r="D53" s="53" t="s">
        <v>346</v>
      </c>
      <c r="E53" s="13"/>
      <c r="F53" s="13"/>
      <c r="G53" s="13" t="str">
        <f t="shared" si="0"/>
        <v>Không XL</v>
      </c>
      <c r="H53" s="16">
        <v>1</v>
      </c>
      <c r="I53" s="55"/>
    </row>
    <row r="54" spans="1:9" ht="18.75" customHeight="1">
      <c r="A54" s="23">
        <v>34</v>
      </c>
      <c r="B54" s="14" t="s">
        <v>347</v>
      </c>
      <c r="C54" s="52" t="s">
        <v>348</v>
      </c>
      <c r="D54" s="53" t="s">
        <v>349</v>
      </c>
      <c r="E54" s="13"/>
      <c r="F54" s="13"/>
      <c r="G54" s="13" t="str">
        <f t="shared" si="0"/>
        <v>Không XL</v>
      </c>
      <c r="H54" s="16">
        <v>1</v>
      </c>
      <c r="I54" s="55"/>
    </row>
    <row r="55" spans="1:9" ht="18.75" customHeight="1">
      <c r="A55" s="23">
        <v>35</v>
      </c>
      <c r="B55" s="14" t="s">
        <v>350</v>
      </c>
      <c r="C55" s="52" t="s">
        <v>351</v>
      </c>
      <c r="D55" s="53" t="s">
        <v>352</v>
      </c>
      <c r="E55" s="13"/>
      <c r="F55" s="13"/>
      <c r="G55" s="13" t="str">
        <f t="shared" si="0"/>
        <v>Không XL</v>
      </c>
      <c r="H55" s="16">
        <v>1</v>
      </c>
      <c r="I55" s="55"/>
    </row>
    <row r="56" spans="1:9" ht="10.5" customHeight="1"/>
    <row r="57" spans="1:9" s="1" customFormat="1" ht="26.25" customHeight="1">
      <c r="B57" s="3" t="s">
        <v>73</v>
      </c>
      <c r="D57" s="24"/>
      <c r="E57" s="24"/>
      <c r="F57" s="24"/>
      <c r="G57" s="24"/>
      <c r="H57" s="24"/>
    </row>
    <row r="58" spans="1:9" s="1" customFormat="1" ht="41.25" customHeight="1">
      <c r="C58" s="41" t="s">
        <v>74</v>
      </c>
      <c r="D58" s="42"/>
      <c r="E58" s="28" t="s">
        <v>75</v>
      </c>
      <c r="F58" s="28" t="s">
        <v>76</v>
      </c>
      <c r="G58" s="24"/>
      <c r="H58" s="24"/>
    </row>
    <row r="59" spans="1:9" s="1" customFormat="1" ht="15.75">
      <c r="C59" s="17" t="s">
        <v>77</v>
      </c>
      <c r="D59" s="18"/>
      <c r="E59" s="19">
        <f>COUNTIF($G$21:$G$55,"Xuất sắc")</f>
        <v>0</v>
      </c>
      <c r="F59" s="20">
        <f>E59/$A$55</f>
        <v>0</v>
      </c>
      <c r="G59" s="24"/>
      <c r="H59" s="24"/>
    </row>
    <row r="60" spans="1:9" s="1" customFormat="1" ht="15.75">
      <c r="C60" s="17" t="s">
        <v>78</v>
      </c>
      <c r="D60" s="18"/>
      <c r="E60" s="19">
        <f>COUNTIF($G$21:$G$55,"Tốt")</f>
        <v>0</v>
      </c>
      <c r="F60" s="20">
        <f t="shared" ref="F60:F64" si="1">E60/$A$55</f>
        <v>0</v>
      </c>
      <c r="G60" s="24"/>
      <c r="H60" s="24"/>
    </row>
    <row r="61" spans="1:9" s="1" customFormat="1" ht="15.75">
      <c r="C61" s="17" t="s">
        <v>79</v>
      </c>
      <c r="D61" s="18"/>
      <c r="E61" s="19">
        <f>COUNTIF($G$21:$G$55,"Khá")</f>
        <v>0</v>
      </c>
      <c r="F61" s="20">
        <f t="shared" si="1"/>
        <v>0</v>
      </c>
      <c r="G61" s="24"/>
      <c r="H61" s="24"/>
    </row>
    <row r="62" spans="1:9" s="1" customFormat="1" ht="15.75">
      <c r="C62" s="17" t="s">
        <v>80</v>
      </c>
      <c r="D62" s="18"/>
      <c r="E62" s="19">
        <f>COUNTIF($G$21:$G$55,"Trung bình")</f>
        <v>0</v>
      </c>
      <c r="F62" s="20">
        <f t="shared" si="1"/>
        <v>0</v>
      </c>
      <c r="G62" s="24"/>
      <c r="H62" s="24"/>
    </row>
    <row r="63" spans="1:9" s="1" customFormat="1" ht="15.75">
      <c r="C63" s="17" t="s">
        <v>81</v>
      </c>
      <c r="D63" s="18"/>
      <c r="E63" s="19">
        <f>COUNTIF($G$21:$G$55,"Yếu")</f>
        <v>0</v>
      </c>
      <c r="F63" s="20">
        <f t="shared" si="1"/>
        <v>0</v>
      </c>
      <c r="G63" s="24"/>
      <c r="H63" s="24"/>
    </row>
    <row r="64" spans="1:9" s="1" customFormat="1" ht="15.75">
      <c r="C64" s="17" t="s">
        <v>82</v>
      </c>
      <c r="D64" s="18"/>
      <c r="E64" s="19">
        <f>COUNTIF($G$21:$G$55,"Không XL")</f>
        <v>35</v>
      </c>
      <c r="F64" s="20">
        <f t="shared" si="1"/>
        <v>1</v>
      </c>
      <c r="G64" s="24"/>
      <c r="H64" s="24"/>
    </row>
    <row r="66" spans="1:10" ht="57" customHeight="1">
      <c r="A66" s="43" t="s">
        <v>83</v>
      </c>
      <c r="B66" s="43"/>
      <c r="C66" s="43"/>
      <c r="D66" s="43"/>
      <c r="E66" s="43"/>
      <c r="F66" s="43"/>
      <c r="G66" s="43"/>
      <c r="H66" s="43"/>
      <c r="I66" s="43"/>
      <c r="J66" s="21"/>
    </row>
    <row r="68" spans="1:10" s="2" customFormat="1">
      <c r="B68" s="33" t="s">
        <v>84</v>
      </c>
      <c r="C68" s="33"/>
      <c r="D68" s="33"/>
      <c r="E68" s="33"/>
      <c r="F68" s="33" t="s">
        <v>85</v>
      </c>
      <c r="G68" s="33"/>
      <c r="H68" s="33"/>
      <c r="I68" s="33"/>
    </row>
    <row r="73" spans="1:10">
      <c r="B73" s="54" t="s">
        <v>359</v>
      </c>
      <c r="C73" s="33"/>
      <c r="D73" s="33"/>
      <c r="E73" s="33"/>
      <c r="F73" s="54" t="s">
        <v>360</v>
      </c>
      <c r="G73" s="33"/>
      <c r="H73" s="33"/>
      <c r="I73" s="33"/>
    </row>
    <row r="74" spans="1:10">
      <c r="B74" s="4"/>
      <c r="C74" s="4"/>
      <c r="I74" s="4"/>
    </row>
    <row r="75" spans="1:10">
      <c r="B75" s="4"/>
      <c r="C75" s="4"/>
      <c r="I75" s="4"/>
    </row>
    <row r="76" spans="1:10">
      <c r="B76" s="4"/>
      <c r="C76" s="4"/>
      <c r="I76" s="4"/>
    </row>
    <row r="77" spans="1:10">
      <c r="A77" s="30" t="s">
        <v>86</v>
      </c>
      <c r="B77" s="30"/>
      <c r="C77" s="30"/>
      <c r="D77" s="30"/>
      <c r="E77" s="30"/>
      <c r="F77" s="30"/>
      <c r="G77" s="30"/>
      <c r="H77" s="30"/>
      <c r="I77" s="30"/>
    </row>
    <row r="78" spans="1:10" ht="42" customHeight="1">
      <c r="A78" s="31" t="s">
        <v>87</v>
      </c>
      <c r="B78" s="32"/>
      <c r="C78" s="32"/>
      <c r="D78" s="32"/>
      <c r="E78" s="32"/>
      <c r="F78" s="32"/>
      <c r="G78" s="32"/>
      <c r="H78" s="32"/>
      <c r="I78" s="32"/>
    </row>
    <row r="80" spans="1:10">
      <c r="I80" s="22" t="s">
        <v>88</v>
      </c>
    </row>
    <row r="81" spans="6:8">
      <c r="F81" s="33" t="s">
        <v>89</v>
      </c>
      <c r="G81" s="33"/>
      <c r="H81" s="33"/>
    </row>
    <row r="86" spans="6:8">
      <c r="G86" s="29" t="s">
        <v>92</v>
      </c>
    </row>
    <row r="87" spans="6:8">
      <c r="F87" s="33"/>
      <c r="G87" s="33"/>
      <c r="H87" s="33"/>
    </row>
  </sheetData>
  <mergeCells count="25">
    <mergeCell ref="A77:I77"/>
    <mergeCell ref="A78:I78"/>
    <mergeCell ref="F81:H81"/>
    <mergeCell ref="F87:H87"/>
    <mergeCell ref="C58:D58"/>
    <mergeCell ref="A66:I66"/>
    <mergeCell ref="B68:E68"/>
    <mergeCell ref="F68:I68"/>
    <mergeCell ref="B73:E73"/>
    <mergeCell ref="F73:I73"/>
    <mergeCell ref="B9:F9"/>
    <mergeCell ref="B15:I15"/>
    <mergeCell ref="A17:I17"/>
    <mergeCell ref="A19:A20"/>
    <mergeCell ref="B19:B20"/>
    <mergeCell ref="C19:D20"/>
    <mergeCell ref="E19:E20"/>
    <mergeCell ref="F19:H19"/>
    <mergeCell ref="I19:I20"/>
    <mergeCell ref="A1:D1"/>
    <mergeCell ref="A2:D2"/>
    <mergeCell ref="E2:I2"/>
    <mergeCell ref="A3:D3"/>
    <mergeCell ref="F3:I3"/>
    <mergeCell ref="A5:I5"/>
  </mergeCells>
  <pageMargins left="0.51" right="0.3" top="0.70866141732283505" bottom="0.39370078740157499" header="0.31496062992126" footer="0.15748031496063"/>
  <pageSetup paperSize="9" orientation="portrait" r:id="rId1"/>
  <headerFooter differentFirst="1">
    <oddHeader>&amp;C&amp;"Times New Roman,Regular"&amp;P</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526AF6-5DC4-4CD9-8435-EA5111117F96}">
  <sheetPr>
    <tabColor theme="8" tint="0.59999389629810485"/>
  </sheetPr>
  <dimension ref="A1:J57"/>
  <sheetViews>
    <sheetView topLeftCell="A12" zoomScale="130" zoomScaleNormal="130" workbookViewId="0">
      <selection activeCell="C19" sqref="C19:D20"/>
    </sheetView>
  </sheetViews>
  <sheetFormatPr defaultColWidth="9.140625" defaultRowHeight="16.5"/>
  <cols>
    <col min="1" max="1" width="5.5703125" style="3" customWidth="1"/>
    <col min="2" max="2" width="10.85546875" style="3" customWidth="1"/>
    <col min="3" max="3" width="20.7109375" style="3" customWidth="1"/>
    <col min="4" max="4" width="8.5703125" style="4" customWidth="1"/>
    <col min="5" max="5" width="9.5703125" style="4" customWidth="1"/>
    <col min="6" max="6" width="9.42578125" style="4" customWidth="1"/>
    <col min="7" max="7" width="10.5703125" style="4" customWidth="1"/>
    <col min="8" max="8" width="8.7109375" style="4" customWidth="1"/>
    <col min="9" max="9" width="10" style="3" customWidth="1"/>
    <col min="10" max="16384" width="9.140625" style="3"/>
  </cols>
  <sheetData>
    <row r="1" spans="1:9" s="1" customFormat="1" ht="15.75">
      <c r="A1" s="46" t="s">
        <v>0</v>
      </c>
      <c r="B1" s="46"/>
      <c r="C1" s="46"/>
      <c r="D1" s="46"/>
      <c r="E1" s="6" t="s">
        <v>1</v>
      </c>
      <c r="F1" s="6"/>
      <c r="G1" s="6"/>
      <c r="H1" s="26"/>
      <c r="I1" s="6"/>
    </row>
    <row r="2" spans="1:9" s="1" customFormat="1">
      <c r="A2" s="46" t="s">
        <v>2</v>
      </c>
      <c r="B2" s="46"/>
      <c r="C2" s="46"/>
      <c r="D2" s="46"/>
      <c r="E2" s="33" t="s">
        <v>3</v>
      </c>
      <c r="F2" s="33"/>
      <c r="G2" s="33"/>
      <c r="H2" s="33"/>
      <c r="I2" s="33"/>
    </row>
    <row r="3" spans="1:9" s="1" customFormat="1">
      <c r="A3" s="47" t="s">
        <v>90</v>
      </c>
      <c r="B3" s="47"/>
      <c r="C3" s="47"/>
      <c r="D3" s="47"/>
      <c r="E3" s="6"/>
      <c r="F3" s="33"/>
      <c r="G3" s="33"/>
      <c r="H3" s="33"/>
      <c r="I3" s="33"/>
    </row>
    <row r="4" spans="1:9" s="1" customFormat="1">
      <c r="A4" s="26"/>
      <c r="B4" s="26"/>
      <c r="C4" s="26"/>
      <c r="D4" s="26"/>
      <c r="E4" s="26"/>
      <c r="F4" s="25"/>
      <c r="G4" s="25"/>
      <c r="H4" s="25"/>
      <c r="I4" s="25"/>
    </row>
    <row r="5" spans="1:9" ht="23.25" customHeight="1">
      <c r="A5" s="33" t="s">
        <v>4</v>
      </c>
      <c r="B5" s="33"/>
      <c r="C5" s="33"/>
      <c r="D5" s="33"/>
      <c r="E5" s="33"/>
      <c r="F5" s="33"/>
      <c r="G5" s="33"/>
      <c r="H5" s="33"/>
      <c r="I5" s="33"/>
    </row>
    <row r="6" spans="1:9" s="2" customFormat="1">
      <c r="B6" s="48" t="s">
        <v>361</v>
      </c>
      <c r="D6" s="29" t="s">
        <v>94</v>
      </c>
      <c r="F6" s="27" t="s">
        <v>91</v>
      </c>
      <c r="H6" s="25"/>
    </row>
    <row r="7" spans="1:9" s="2" customFormat="1">
      <c r="D7" s="25"/>
      <c r="E7" s="25"/>
      <c r="F7" s="25"/>
      <c r="G7" s="25"/>
      <c r="H7" s="25"/>
    </row>
    <row r="8" spans="1:9" ht="21.75" customHeight="1">
      <c r="A8" s="10" t="s">
        <v>6</v>
      </c>
      <c r="B8" s="49" t="s">
        <v>262</v>
      </c>
    </row>
    <row r="9" spans="1:9" ht="21.75" customHeight="1">
      <c r="A9" s="10" t="s">
        <v>8</v>
      </c>
      <c r="B9" s="50" t="s">
        <v>263</v>
      </c>
      <c r="C9" s="44"/>
      <c r="D9" s="44"/>
      <c r="E9" s="44"/>
      <c r="F9" s="44"/>
    </row>
    <row r="10" spans="1:9" ht="21.75" customHeight="1">
      <c r="A10" s="10" t="s">
        <v>10</v>
      </c>
      <c r="B10" s="2" t="s">
        <v>11</v>
      </c>
    </row>
    <row r="11" spans="1:9" ht="22.5" customHeight="1">
      <c r="A11" s="10"/>
      <c r="B11" s="49" t="s">
        <v>264</v>
      </c>
    </row>
    <row r="12" spans="1:9" ht="22.5" customHeight="1">
      <c r="A12" s="10"/>
      <c r="B12" s="49" t="s">
        <v>373</v>
      </c>
    </row>
    <row r="13" spans="1:9" ht="22.5" customHeight="1">
      <c r="A13" s="10"/>
      <c r="B13" s="49" t="s">
        <v>374</v>
      </c>
      <c r="H13" s="4" t="s">
        <v>15</v>
      </c>
    </row>
    <row r="14" spans="1:9" ht="22.5" customHeight="1">
      <c r="A14" s="10"/>
      <c r="B14" s="49" t="s">
        <v>375</v>
      </c>
    </row>
    <row r="15" spans="1:9" ht="28.5" customHeight="1">
      <c r="A15" s="10"/>
      <c r="B15" s="51" t="s">
        <v>141</v>
      </c>
      <c r="C15" s="45"/>
      <c r="D15" s="45"/>
      <c r="E15" s="45"/>
      <c r="F15" s="45"/>
      <c r="G15" s="45"/>
      <c r="H15" s="45"/>
      <c r="I15" s="45"/>
    </row>
    <row r="16" spans="1:9">
      <c r="A16" s="10" t="s">
        <v>18</v>
      </c>
      <c r="B16" s="2" t="s">
        <v>19</v>
      </c>
    </row>
    <row r="17" spans="1:10" ht="56.25" customHeight="1">
      <c r="A17" s="43" t="s">
        <v>20</v>
      </c>
      <c r="B17" s="43"/>
      <c r="C17" s="43"/>
      <c r="D17" s="43"/>
      <c r="E17" s="43"/>
      <c r="F17" s="43"/>
      <c r="G17" s="43"/>
      <c r="H17" s="43"/>
      <c r="I17" s="43"/>
      <c r="J17" s="21"/>
    </row>
    <row r="18" spans="1:10">
      <c r="A18" s="11"/>
    </row>
    <row r="19" spans="1:10" ht="33" customHeight="1">
      <c r="A19" s="34" t="s">
        <v>21</v>
      </c>
      <c r="B19" s="34" t="s">
        <v>22</v>
      </c>
      <c r="C19" s="37" t="s">
        <v>23</v>
      </c>
      <c r="D19" s="38"/>
      <c r="E19" s="35" t="s">
        <v>24</v>
      </c>
      <c r="F19" s="34" t="s">
        <v>25</v>
      </c>
      <c r="G19" s="34"/>
      <c r="H19" s="34"/>
      <c r="I19" s="34" t="s">
        <v>26</v>
      </c>
    </row>
    <row r="20" spans="1:10" ht="36" customHeight="1">
      <c r="A20" s="34"/>
      <c r="B20" s="34"/>
      <c r="C20" s="39"/>
      <c r="D20" s="40"/>
      <c r="E20" s="36"/>
      <c r="F20" s="28" t="s">
        <v>27</v>
      </c>
      <c r="G20" s="28" t="s">
        <v>28</v>
      </c>
      <c r="H20" s="28" t="s">
        <v>29</v>
      </c>
      <c r="I20" s="34"/>
    </row>
    <row r="21" spans="1:10" ht="22.5" customHeight="1">
      <c r="A21" s="23">
        <v>1</v>
      </c>
      <c r="B21" s="14" t="s">
        <v>362</v>
      </c>
      <c r="C21" s="52" t="s">
        <v>363</v>
      </c>
      <c r="D21" s="53" t="s">
        <v>146</v>
      </c>
      <c r="E21" s="13"/>
      <c r="F21" s="13"/>
      <c r="G21" s="13" t="str">
        <f>IF(F21=0,"Không XL",IF(F21&lt;50,"Yếu",IF(F21&lt;70,"Trung bình",IF(F21&lt;80,"Khá",IF(F21&lt;90,"Tốt","Xuất sắc")))))</f>
        <v>Không XL</v>
      </c>
      <c r="H21" s="16">
        <v>1</v>
      </c>
      <c r="I21" s="55"/>
    </row>
    <row r="22" spans="1:10" ht="22.5" customHeight="1">
      <c r="A22" s="23">
        <v>2</v>
      </c>
      <c r="B22" s="14" t="s">
        <v>364</v>
      </c>
      <c r="C22" s="52" t="s">
        <v>365</v>
      </c>
      <c r="D22" s="53" t="s">
        <v>152</v>
      </c>
      <c r="E22" s="13"/>
      <c r="F22" s="13"/>
      <c r="G22" s="13" t="str">
        <f>IF(F22=0,"Không XL",IF(F22&lt;50,"Yếu",IF(F22&lt;70,"Trung bình",IF(F22&lt;80,"Khá",IF(F22&lt;90,"Tốt","Xuất sắc")))))</f>
        <v>Không XL</v>
      </c>
      <c r="H22" s="16">
        <v>1</v>
      </c>
      <c r="I22" s="55" t="s">
        <v>142</v>
      </c>
    </row>
    <row r="23" spans="1:10" ht="22.5" customHeight="1">
      <c r="A23" s="23">
        <v>3</v>
      </c>
      <c r="B23" s="14" t="s">
        <v>366</v>
      </c>
      <c r="C23" s="52" t="s">
        <v>367</v>
      </c>
      <c r="D23" s="53" t="s">
        <v>368</v>
      </c>
      <c r="E23" s="13"/>
      <c r="F23" s="13"/>
      <c r="G23" s="13" t="str">
        <f t="shared" ref="G23:G25" si="0">IF(F23=0,"Không XL",IF(F23&lt;50,"Yếu",IF(F23&lt;70,"Trung bình",IF(F23&lt;80,"Khá",IF(F23&lt;90,"Tốt","Xuất sắc")))))</f>
        <v>Không XL</v>
      </c>
      <c r="H23" s="16">
        <v>1</v>
      </c>
      <c r="I23" s="55"/>
    </row>
    <row r="24" spans="1:10" ht="22.5" customHeight="1">
      <c r="A24" s="23">
        <v>4</v>
      </c>
      <c r="B24" s="14" t="s">
        <v>369</v>
      </c>
      <c r="C24" s="52" t="s">
        <v>370</v>
      </c>
      <c r="D24" s="53" t="s">
        <v>225</v>
      </c>
      <c r="E24" s="13"/>
      <c r="F24" s="13"/>
      <c r="G24" s="13" t="str">
        <f t="shared" si="0"/>
        <v>Không XL</v>
      </c>
      <c r="H24" s="16">
        <v>1</v>
      </c>
      <c r="I24" s="55"/>
    </row>
    <row r="25" spans="1:10" ht="22.5" customHeight="1">
      <c r="A25" s="23">
        <v>5</v>
      </c>
      <c r="B25" s="14" t="s">
        <v>371</v>
      </c>
      <c r="C25" s="52" t="s">
        <v>372</v>
      </c>
      <c r="D25" s="53" t="s">
        <v>352</v>
      </c>
      <c r="E25" s="13"/>
      <c r="F25" s="13"/>
      <c r="G25" s="13" t="str">
        <f t="shared" si="0"/>
        <v>Không XL</v>
      </c>
      <c r="H25" s="16">
        <v>1</v>
      </c>
      <c r="I25" s="55"/>
    </row>
    <row r="26" spans="1:10" ht="10.5" customHeight="1"/>
    <row r="27" spans="1:10" s="1" customFormat="1" ht="26.25" customHeight="1">
      <c r="B27" s="3" t="s">
        <v>73</v>
      </c>
      <c r="D27" s="24"/>
      <c r="E27" s="24"/>
      <c r="F27" s="24"/>
      <c r="G27" s="24"/>
      <c r="H27" s="24"/>
    </row>
    <row r="28" spans="1:10" s="1" customFormat="1" ht="41.25" customHeight="1">
      <c r="C28" s="41" t="s">
        <v>74</v>
      </c>
      <c r="D28" s="42"/>
      <c r="E28" s="28" t="s">
        <v>75</v>
      </c>
      <c r="F28" s="28" t="s">
        <v>76</v>
      </c>
      <c r="G28" s="24"/>
      <c r="H28" s="24"/>
    </row>
    <row r="29" spans="1:10" s="1" customFormat="1" ht="15.75">
      <c r="C29" s="17" t="s">
        <v>77</v>
      </c>
      <c r="D29" s="18"/>
      <c r="E29" s="19">
        <f>COUNTIF($G$21:$G$25,"Xuất sắc")</f>
        <v>0</v>
      </c>
      <c r="F29" s="20">
        <f>E29/$A$25</f>
        <v>0</v>
      </c>
      <c r="G29" s="24"/>
      <c r="H29" s="24"/>
    </row>
    <row r="30" spans="1:10" s="1" customFormat="1" ht="15.75">
      <c r="C30" s="17" t="s">
        <v>78</v>
      </c>
      <c r="D30" s="18"/>
      <c r="E30" s="19">
        <f>COUNTIF($G$21:$G$25,"Tốt")</f>
        <v>0</v>
      </c>
      <c r="F30" s="20">
        <f t="shared" ref="F30:F34" si="1">E30/$A$25</f>
        <v>0</v>
      </c>
      <c r="G30" s="24"/>
      <c r="H30" s="24"/>
    </row>
    <row r="31" spans="1:10" s="1" customFormat="1" ht="15.75">
      <c r="C31" s="17" t="s">
        <v>79</v>
      </c>
      <c r="D31" s="18"/>
      <c r="E31" s="19">
        <f>COUNTIF($G$21:$G$25,"Khá")</f>
        <v>0</v>
      </c>
      <c r="F31" s="20">
        <f t="shared" si="1"/>
        <v>0</v>
      </c>
      <c r="G31" s="24"/>
      <c r="H31" s="24"/>
    </row>
    <row r="32" spans="1:10" s="1" customFormat="1" ht="15.75">
      <c r="C32" s="17" t="s">
        <v>80</v>
      </c>
      <c r="D32" s="18"/>
      <c r="E32" s="19">
        <f>COUNTIF($G$21:$G$25,"Trung bình")</f>
        <v>0</v>
      </c>
      <c r="F32" s="20">
        <f t="shared" si="1"/>
        <v>0</v>
      </c>
      <c r="G32" s="24"/>
      <c r="H32" s="24"/>
    </row>
    <row r="33" spans="1:10" s="1" customFormat="1" ht="15.75">
      <c r="C33" s="17" t="s">
        <v>81</v>
      </c>
      <c r="D33" s="18"/>
      <c r="E33" s="19">
        <f>COUNTIF($G$21:$G$25,"Yếu")</f>
        <v>0</v>
      </c>
      <c r="F33" s="20">
        <f t="shared" si="1"/>
        <v>0</v>
      </c>
      <c r="G33" s="24"/>
      <c r="H33" s="24"/>
    </row>
    <row r="34" spans="1:10" s="1" customFormat="1" ht="15.75">
      <c r="C34" s="17" t="s">
        <v>82</v>
      </c>
      <c r="D34" s="18"/>
      <c r="E34" s="19">
        <f>COUNTIF($G$21:$G$25,"Không XL")</f>
        <v>5</v>
      </c>
      <c r="F34" s="20">
        <f t="shared" si="1"/>
        <v>1</v>
      </c>
      <c r="G34" s="24"/>
      <c r="H34" s="24"/>
    </row>
    <row r="36" spans="1:10" ht="57" customHeight="1">
      <c r="A36" s="43" t="s">
        <v>83</v>
      </c>
      <c r="B36" s="43"/>
      <c r="C36" s="43"/>
      <c r="D36" s="43"/>
      <c r="E36" s="43"/>
      <c r="F36" s="43"/>
      <c r="G36" s="43"/>
      <c r="H36" s="43"/>
      <c r="I36" s="43"/>
      <c r="J36" s="21"/>
    </row>
    <row r="38" spans="1:10" s="2" customFormat="1">
      <c r="B38" s="33" t="s">
        <v>84</v>
      </c>
      <c r="C38" s="33"/>
      <c r="D38" s="33"/>
      <c r="E38" s="33"/>
      <c r="F38" s="33" t="s">
        <v>85</v>
      </c>
      <c r="G38" s="33"/>
      <c r="H38" s="33"/>
      <c r="I38" s="33"/>
    </row>
    <row r="43" spans="1:10">
      <c r="B43" s="54" t="s">
        <v>376</v>
      </c>
      <c r="C43" s="33"/>
      <c r="D43" s="33"/>
      <c r="E43" s="33"/>
      <c r="F43" s="54" t="s">
        <v>360</v>
      </c>
      <c r="G43" s="33"/>
      <c r="H43" s="33"/>
      <c r="I43" s="33"/>
    </row>
    <row r="44" spans="1:10">
      <c r="B44" s="4"/>
      <c r="C44" s="4"/>
      <c r="I44" s="4"/>
    </row>
    <row r="45" spans="1:10">
      <c r="B45" s="4"/>
      <c r="C45" s="4"/>
      <c r="I45" s="4"/>
    </row>
    <row r="46" spans="1:10">
      <c r="B46" s="4"/>
      <c r="C46" s="4"/>
      <c r="I46" s="4"/>
    </row>
    <row r="47" spans="1:10">
      <c r="A47" s="30" t="s">
        <v>86</v>
      </c>
      <c r="B47" s="30"/>
      <c r="C47" s="30"/>
      <c r="D47" s="30"/>
      <c r="E47" s="30"/>
      <c r="F47" s="30"/>
      <c r="G47" s="30"/>
      <c r="H47" s="30"/>
      <c r="I47" s="30"/>
    </row>
    <row r="48" spans="1:10" ht="42" customHeight="1">
      <c r="A48" s="31" t="s">
        <v>87</v>
      </c>
      <c r="B48" s="32"/>
      <c r="C48" s="32"/>
      <c r="D48" s="32"/>
      <c r="E48" s="32"/>
      <c r="F48" s="32"/>
      <c r="G48" s="32"/>
      <c r="H48" s="32"/>
      <c r="I48" s="32"/>
    </row>
    <row r="50" spans="6:9">
      <c r="I50" s="22" t="s">
        <v>88</v>
      </c>
    </row>
    <row r="51" spans="6:9">
      <c r="F51" s="33" t="s">
        <v>89</v>
      </c>
      <c r="G51" s="33"/>
      <c r="H51" s="33"/>
    </row>
    <row r="56" spans="6:9">
      <c r="G56" s="29" t="s">
        <v>92</v>
      </c>
    </row>
    <row r="57" spans="6:9">
      <c r="F57" s="33"/>
      <c r="G57" s="33"/>
      <c r="H57" s="33"/>
    </row>
  </sheetData>
  <mergeCells count="25">
    <mergeCell ref="A47:I47"/>
    <mergeCell ref="A48:I48"/>
    <mergeCell ref="F51:H51"/>
    <mergeCell ref="F57:H57"/>
    <mergeCell ref="C28:D28"/>
    <mergeCell ref="A36:I36"/>
    <mergeCell ref="B38:E38"/>
    <mergeCell ref="F38:I38"/>
    <mergeCell ref="B43:E43"/>
    <mergeCell ref="F43:I43"/>
    <mergeCell ref="B9:F9"/>
    <mergeCell ref="B15:I15"/>
    <mergeCell ref="A17:I17"/>
    <mergeCell ref="A19:A20"/>
    <mergeCell ref="B19:B20"/>
    <mergeCell ref="C19:D20"/>
    <mergeCell ref="E19:E20"/>
    <mergeCell ref="F19:H19"/>
    <mergeCell ref="I19:I20"/>
    <mergeCell ref="A1:D1"/>
    <mergeCell ref="A2:D2"/>
    <mergeCell ref="E2:I2"/>
    <mergeCell ref="A3:D3"/>
    <mergeCell ref="F3:I3"/>
    <mergeCell ref="A5:I5"/>
  </mergeCells>
  <pageMargins left="0.51181102362204722" right="0.31496062992125984" top="0.70866141732283472" bottom="0.39370078740157483" header="0.31496062992125984" footer="0.15748031496062992"/>
  <pageSetup paperSize="9" orientation="portrait" r:id="rId1"/>
  <headerFooter differentFirst="1">
    <oddHeader>&amp;C&amp;"Times New Roman,Regular"&amp;P</oddHead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97CC1C-5695-4ADE-885C-67606EEAF0F5}">
  <sheetPr>
    <tabColor theme="8" tint="0.59999389629810485"/>
  </sheetPr>
  <dimension ref="A1:J57"/>
  <sheetViews>
    <sheetView zoomScale="130" zoomScaleNormal="130" workbookViewId="0">
      <selection activeCell="C10" sqref="C10"/>
    </sheetView>
  </sheetViews>
  <sheetFormatPr defaultColWidth="9.140625" defaultRowHeight="16.5"/>
  <cols>
    <col min="1" max="1" width="5.5703125" style="3" customWidth="1"/>
    <col min="2" max="2" width="10.85546875" style="3" customWidth="1"/>
    <col min="3" max="3" width="20.7109375" style="3" customWidth="1"/>
    <col min="4" max="4" width="8.5703125" style="4" customWidth="1"/>
    <col min="5" max="5" width="9.5703125" style="4" customWidth="1"/>
    <col min="6" max="6" width="9.42578125" style="4" customWidth="1"/>
    <col min="7" max="7" width="10.5703125" style="4" customWidth="1"/>
    <col min="8" max="8" width="8.7109375" style="4" customWidth="1"/>
    <col min="9" max="9" width="10" style="3" customWidth="1"/>
    <col min="10" max="16384" width="9.140625" style="3"/>
  </cols>
  <sheetData>
    <row r="1" spans="1:9" s="1" customFormat="1" ht="15.75">
      <c r="A1" s="46" t="s">
        <v>0</v>
      </c>
      <c r="B1" s="46"/>
      <c r="C1" s="46"/>
      <c r="D1" s="46"/>
      <c r="E1" s="6" t="s">
        <v>1</v>
      </c>
      <c r="F1" s="6"/>
      <c r="G1" s="6"/>
      <c r="H1" s="26"/>
      <c r="I1" s="6"/>
    </row>
    <row r="2" spans="1:9" s="1" customFormat="1">
      <c r="A2" s="46" t="s">
        <v>2</v>
      </c>
      <c r="B2" s="46"/>
      <c r="C2" s="46"/>
      <c r="D2" s="46"/>
      <c r="E2" s="33" t="s">
        <v>3</v>
      </c>
      <c r="F2" s="33"/>
      <c r="G2" s="33"/>
      <c r="H2" s="33"/>
      <c r="I2" s="33"/>
    </row>
    <row r="3" spans="1:9" s="1" customFormat="1">
      <c r="A3" s="47" t="s">
        <v>90</v>
      </c>
      <c r="B3" s="47"/>
      <c r="C3" s="47"/>
      <c r="D3" s="47"/>
      <c r="E3" s="6"/>
      <c r="F3" s="33"/>
      <c r="G3" s="33"/>
      <c r="H3" s="33"/>
      <c r="I3" s="33"/>
    </row>
    <row r="4" spans="1:9" s="1" customFormat="1">
      <c r="A4" s="26"/>
      <c r="B4" s="26"/>
      <c r="C4" s="26"/>
      <c r="D4" s="26"/>
      <c r="E4" s="26"/>
      <c r="F4" s="25"/>
      <c r="G4" s="25"/>
      <c r="H4" s="25"/>
      <c r="I4" s="25"/>
    </row>
    <row r="5" spans="1:9" ht="23.25" customHeight="1">
      <c r="A5" s="33" t="s">
        <v>4</v>
      </c>
      <c r="B5" s="33"/>
      <c r="C5" s="33"/>
      <c r="D5" s="33"/>
      <c r="E5" s="33"/>
      <c r="F5" s="33"/>
      <c r="G5" s="33"/>
      <c r="H5" s="33"/>
      <c r="I5" s="33"/>
    </row>
    <row r="6" spans="1:9" s="2" customFormat="1">
      <c r="B6" s="48" t="s">
        <v>377</v>
      </c>
      <c r="D6" s="29" t="s">
        <v>94</v>
      </c>
      <c r="F6" s="27" t="s">
        <v>91</v>
      </c>
      <c r="H6" s="25"/>
    </row>
    <row r="7" spans="1:9" s="2" customFormat="1">
      <c r="D7" s="25"/>
      <c r="E7" s="25"/>
      <c r="F7" s="25"/>
      <c r="G7" s="25"/>
      <c r="H7" s="25"/>
    </row>
    <row r="8" spans="1:9" ht="21.75" customHeight="1">
      <c r="A8" s="10" t="s">
        <v>6</v>
      </c>
      <c r="B8" s="49" t="s">
        <v>262</v>
      </c>
    </row>
    <row r="9" spans="1:9" ht="21.75" customHeight="1">
      <c r="A9" s="10" t="s">
        <v>8</v>
      </c>
      <c r="B9" s="50" t="s">
        <v>263</v>
      </c>
      <c r="C9" s="44"/>
      <c r="D9" s="44"/>
      <c r="E9" s="44"/>
      <c r="F9" s="44"/>
    </row>
    <row r="10" spans="1:9" ht="21.75" customHeight="1">
      <c r="A10" s="10" t="s">
        <v>10</v>
      </c>
      <c r="B10" s="2" t="s">
        <v>11</v>
      </c>
    </row>
    <row r="11" spans="1:9" ht="22.5" customHeight="1">
      <c r="A11" s="10"/>
      <c r="B11" s="49" t="s">
        <v>264</v>
      </c>
    </row>
    <row r="12" spans="1:9" ht="22.5" customHeight="1">
      <c r="A12" s="10"/>
      <c r="B12" s="49" t="s">
        <v>390</v>
      </c>
    </row>
    <row r="13" spans="1:9" ht="22.5" customHeight="1">
      <c r="A13" s="10"/>
      <c r="B13" s="49" t="s">
        <v>391</v>
      </c>
      <c r="H13" s="4" t="s">
        <v>15</v>
      </c>
    </row>
    <row r="14" spans="1:9" ht="22.5" customHeight="1">
      <c r="A14" s="10"/>
      <c r="B14" s="49" t="s">
        <v>375</v>
      </c>
    </row>
    <row r="15" spans="1:9" ht="28.5" customHeight="1">
      <c r="A15" s="10"/>
      <c r="B15" s="51" t="s">
        <v>141</v>
      </c>
      <c r="C15" s="45"/>
      <c r="D15" s="45"/>
      <c r="E15" s="45"/>
      <c r="F15" s="45"/>
      <c r="G15" s="45"/>
      <c r="H15" s="45"/>
      <c r="I15" s="45"/>
    </row>
    <row r="16" spans="1:9">
      <c r="A16" s="10" t="s">
        <v>18</v>
      </c>
      <c r="B16" s="2" t="s">
        <v>19</v>
      </c>
    </row>
    <row r="17" spans="1:10" ht="56.25" customHeight="1">
      <c r="A17" s="43" t="s">
        <v>20</v>
      </c>
      <c r="B17" s="43"/>
      <c r="C17" s="43"/>
      <c r="D17" s="43"/>
      <c r="E17" s="43"/>
      <c r="F17" s="43"/>
      <c r="G17" s="43"/>
      <c r="H17" s="43"/>
      <c r="I17" s="43"/>
      <c r="J17" s="21"/>
    </row>
    <row r="18" spans="1:10">
      <c r="A18" s="11"/>
    </row>
    <row r="19" spans="1:10" ht="33" customHeight="1">
      <c r="A19" s="34" t="s">
        <v>21</v>
      </c>
      <c r="B19" s="34" t="s">
        <v>22</v>
      </c>
      <c r="C19" s="37" t="s">
        <v>23</v>
      </c>
      <c r="D19" s="38"/>
      <c r="E19" s="35" t="s">
        <v>24</v>
      </c>
      <c r="F19" s="34" t="s">
        <v>25</v>
      </c>
      <c r="G19" s="34"/>
      <c r="H19" s="34"/>
      <c r="I19" s="34" t="s">
        <v>26</v>
      </c>
    </row>
    <row r="20" spans="1:10" ht="36" customHeight="1">
      <c r="A20" s="34"/>
      <c r="B20" s="34"/>
      <c r="C20" s="39"/>
      <c r="D20" s="40"/>
      <c r="E20" s="36"/>
      <c r="F20" s="28" t="s">
        <v>27</v>
      </c>
      <c r="G20" s="28" t="s">
        <v>28</v>
      </c>
      <c r="H20" s="28" t="s">
        <v>29</v>
      </c>
      <c r="I20" s="34"/>
    </row>
    <row r="21" spans="1:10" ht="22.5" customHeight="1">
      <c r="A21" s="23">
        <v>1</v>
      </c>
      <c r="B21" s="14" t="s">
        <v>378</v>
      </c>
      <c r="C21" s="52" t="s">
        <v>379</v>
      </c>
      <c r="D21" s="53" t="s">
        <v>103</v>
      </c>
      <c r="E21" s="13"/>
      <c r="F21" s="13"/>
      <c r="G21" s="13" t="str">
        <f>IF(F21=0,"Không XL",IF(F21&lt;50,"Yếu",IF(F21&lt;70,"Trung bình",IF(F21&lt;80,"Khá",IF(F21&lt;90,"Tốt","Xuất sắc")))))</f>
        <v>Không XL</v>
      </c>
      <c r="H21" s="16">
        <v>1</v>
      </c>
      <c r="I21" s="55"/>
    </row>
    <row r="22" spans="1:10" ht="22.5" customHeight="1">
      <c r="A22" s="23">
        <v>2</v>
      </c>
      <c r="B22" s="14" t="s">
        <v>380</v>
      </c>
      <c r="C22" s="52" t="s">
        <v>381</v>
      </c>
      <c r="D22" s="53" t="s">
        <v>382</v>
      </c>
      <c r="E22" s="13"/>
      <c r="F22" s="13"/>
      <c r="G22" s="13" t="str">
        <f>IF(F22=0,"Không XL",IF(F22&lt;50,"Yếu",IF(F22&lt;70,"Trung bình",IF(F22&lt;80,"Khá",IF(F22&lt;90,"Tốt","Xuất sắc")))))</f>
        <v>Không XL</v>
      </c>
      <c r="H22" s="16">
        <v>1</v>
      </c>
      <c r="I22" s="55"/>
    </row>
    <row r="23" spans="1:10" ht="22.5" customHeight="1">
      <c r="A23" s="23">
        <v>3</v>
      </c>
      <c r="B23" s="14" t="s">
        <v>383</v>
      </c>
      <c r="C23" s="52" t="s">
        <v>384</v>
      </c>
      <c r="D23" s="53" t="s">
        <v>385</v>
      </c>
      <c r="E23" s="13"/>
      <c r="F23" s="13"/>
      <c r="G23" s="13" t="str">
        <f t="shared" ref="G23:G25" si="0">IF(F23=0,"Không XL",IF(F23&lt;50,"Yếu",IF(F23&lt;70,"Trung bình",IF(F23&lt;80,"Khá",IF(F23&lt;90,"Tốt","Xuất sắc")))))</f>
        <v>Không XL</v>
      </c>
      <c r="H23" s="16">
        <v>1</v>
      </c>
      <c r="I23" s="55" t="s">
        <v>142</v>
      </c>
    </row>
    <row r="24" spans="1:10" ht="22.5" customHeight="1">
      <c r="A24" s="23">
        <v>4</v>
      </c>
      <c r="B24" s="14" t="s">
        <v>386</v>
      </c>
      <c r="C24" s="52" t="s">
        <v>387</v>
      </c>
      <c r="D24" s="53" t="s">
        <v>327</v>
      </c>
      <c r="E24" s="13"/>
      <c r="F24" s="13"/>
      <c r="G24" s="13" t="str">
        <f t="shared" si="0"/>
        <v>Không XL</v>
      </c>
      <c r="H24" s="16">
        <v>1</v>
      </c>
      <c r="I24" s="55"/>
    </row>
    <row r="25" spans="1:10" ht="22.5" customHeight="1">
      <c r="A25" s="23">
        <v>5</v>
      </c>
      <c r="B25" s="14" t="s">
        <v>388</v>
      </c>
      <c r="C25" s="52" t="s">
        <v>389</v>
      </c>
      <c r="D25" s="53" t="s">
        <v>327</v>
      </c>
      <c r="E25" s="13"/>
      <c r="F25" s="13"/>
      <c r="G25" s="13" t="str">
        <f t="shared" si="0"/>
        <v>Không XL</v>
      </c>
      <c r="H25" s="16">
        <v>1</v>
      </c>
      <c r="I25" s="55"/>
    </row>
    <row r="26" spans="1:10" ht="10.5" customHeight="1"/>
    <row r="27" spans="1:10" s="1" customFormat="1" ht="26.25" customHeight="1">
      <c r="B27" s="3" t="s">
        <v>73</v>
      </c>
      <c r="D27" s="24"/>
      <c r="E27" s="24"/>
      <c r="F27" s="24"/>
      <c r="G27" s="24"/>
      <c r="H27" s="24"/>
    </row>
    <row r="28" spans="1:10" s="1" customFormat="1" ht="41.25" customHeight="1">
      <c r="C28" s="41" t="s">
        <v>74</v>
      </c>
      <c r="D28" s="42"/>
      <c r="E28" s="28" t="s">
        <v>75</v>
      </c>
      <c r="F28" s="28" t="s">
        <v>76</v>
      </c>
      <c r="G28" s="24"/>
      <c r="H28" s="24"/>
    </row>
    <row r="29" spans="1:10" s="1" customFormat="1" ht="15.75">
      <c r="C29" s="17" t="s">
        <v>77</v>
      </c>
      <c r="D29" s="18"/>
      <c r="E29" s="19">
        <f>COUNTIF($G$21:$G$25,"Xuất sắc")</f>
        <v>0</v>
      </c>
      <c r="F29" s="20">
        <f>E29/$A$25</f>
        <v>0</v>
      </c>
      <c r="G29" s="24"/>
      <c r="H29" s="24"/>
    </row>
    <row r="30" spans="1:10" s="1" customFormat="1" ht="15.75">
      <c r="C30" s="17" t="s">
        <v>78</v>
      </c>
      <c r="D30" s="18"/>
      <c r="E30" s="19">
        <f>COUNTIF($G$21:$G$25,"Tốt")</f>
        <v>0</v>
      </c>
      <c r="F30" s="20">
        <f t="shared" ref="F30:F34" si="1">E30/$A$25</f>
        <v>0</v>
      </c>
      <c r="G30" s="24"/>
      <c r="H30" s="24"/>
    </row>
    <row r="31" spans="1:10" s="1" customFormat="1" ht="15.75">
      <c r="C31" s="17" t="s">
        <v>79</v>
      </c>
      <c r="D31" s="18"/>
      <c r="E31" s="19">
        <f>COUNTIF($G$21:$G$25,"Khá")</f>
        <v>0</v>
      </c>
      <c r="F31" s="20">
        <f t="shared" si="1"/>
        <v>0</v>
      </c>
      <c r="G31" s="24"/>
      <c r="H31" s="24"/>
    </row>
    <row r="32" spans="1:10" s="1" customFormat="1" ht="15.75">
      <c r="C32" s="17" t="s">
        <v>80</v>
      </c>
      <c r="D32" s="18"/>
      <c r="E32" s="19">
        <f>COUNTIF($G$21:$G$25,"Trung bình")</f>
        <v>0</v>
      </c>
      <c r="F32" s="20">
        <f t="shared" si="1"/>
        <v>0</v>
      </c>
      <c r="G32" s="24"/>
      <c r="H32" s="24"/>
    </row>
    <row r="33" spans="1:10" s="1" customFormat="1" ht="15.75">
      <c r="C33" s="17" t="s">
        <v>81</v>
      </c>
      <c r="D33" s="18"/>
      <c r="E33" s="19">
        <f>COUNTIF($G$21:$G$25,"Yếu")</f>
        <v>0</v>
      </c>
      <c r="F33" s="20">
        <f t="shared" si="1"/>
        <v>0</v>
      </c>
      <c r="G33" s="24"/>
      <c r="H33" s="24"/>
    </row>
    <row r="34" spans="1:10" s="1" customFormat="1" ht="15.75">
      <c r="C34" s="17" t="s">
        <v>82</v>
      </c>
      <c r="D34" s="18"/>
      <c r="E34" s="19">
        <f>COUNTIF($G$21:$G$25,"Không XL")</f>
        <v>5</v>
      </c>
      <c r="F34" s="20">
        <f t="shared" si="1"/>
        <v>1</v>
      </c>
      <c r="G34" s="24"/>
      <c r="H34" s="24"/>
    </row>
    <row r="36" spans="1:10" ht="57" customHeight="1">
      <c r="A36" s="43" t="s">
        <v>83</v>
      </c>
      <c r="B36" s="43"/>
      <c r="C36" s="43"/>
      <c r="D36" s="43"/>
      <c r="E36" s="43"/>
      <c r="F36" s="43"/>
      <c r="G36" s="43"/>
      <c r="H36" s="43"/>
      <c r="I36" s="43"/>
      <c r="J36" s="21"/>
    </row>
    <row r="38" spans="1:10" s="2" customFormat="1">
      <c r="B38" s="33" t="s">
        <v>84</v>
      </c>
      <c r="C38" s="33"/>
      <c r="D38" s="33"/>
      <c r="E38" s="33"/>
      <c r="F38" s="33" t="s">
        <v>85</v>
      </c>
      <c r="G38" s="33"/>
      <c r="H38" s="33"/>
      <c r="I38" s="33"/>
    </row>
    <row r="43" spans="1:10">
      <c r="B43" s="54" t="s">
        <v>392</v>
      </c>
      <c r="C43" s="33"/>
      <c r="D43" s="33"/>
      <c r="E43" s="33"/>
      <c r="F43" s="54" t="s">
        <v>360</v>
      </c>
      <c r="G43" s="33"/>
      <c r="H43" s="33"/>
      <c r="I43" s="33"/>
    </row>
    <row r="44" spans="1:10">
      <c r="B44" s="4"/>
      <c r="C44" s="4"/>
      <c r="I44" s="4"/>
    </row>
    <row r="45" spans="1:10">
      <c r="B45" s="4"/>
      <c r="C45" s="4"/>
      <c r="I45" s="4"/>
    </row>
    <row r="46" spans="1:10">
      <c r="B46" s="4"/>
      <c r="C46" s="4"/>
      <c r="I46" s="4"/>
    </row>
    <row r="47" spans="1:10">
      <c r="A47" s="30" t="s">
        <v>86</v>
      </c>
      <c r="B47" s="30"/>
      <c r="C47" s="30"/>
      <c r="D47" s="30"/>
      <c r="E47" s="30"/>
      <c r="F47" s="30"/>
      <c r="G47" s="30"/>
      <c r="H47" s="30"/>
      <c r="I47" s="30"/>
    </row>
    <row r="48" spans="1:10" ht="42" customHeight="1">
      <c r="A48" s="31" t="s">
        <v>87</v>
      </c>
      <c r="B48" s="32"/>
      <c r="C48" s="32"/>
      <c r="D48" s="32"/>
      <c r="E48" s="32"/>
      <c r="F48" s="32"/>
      <c r="G48" s="32"/>
      <c r="H48" s="32"/>
      <c r="I48" s="32"/>
    </row>
    <row r="50" spans="6:9">
      <c r="I50" s="22" t="s">
        <v>88</v>
      </c>
    </row>
    <row r="51" spans="6:9">
      <c r="F51" s="33" t="s">
        <v>89</v>
      </c>
      <c r="G51" s="33"/>
      <c r="H51" s="33"/>
    </row>
    <row r="56" spans="6:9">
      <c r="G56" s="29" t="s">
        <v>92</v>
      </c>
    </row>
    <row r="57" spans="6:9">
      <c r="F57" s="33"/>
      <c r="G57" s="33"/>
      <c r="H57" s="33"/>
    </row>
  </sheetData>
  <mergeCells count="25">
    <mergeCell ref="A47:I47"/>
    <mergeCell ref="A48:I48"/>
    <mergeCell ref="F51:H51"/>
    <mergeCell ref="F57:H57"/>
    <mergeCell ref="C28:D28"/>
    <mergeCell ref="A36:I36"/>
    <mergeCell ref="B38:E38"/>
    <mergeCell ref="F38:I38"/>
    <mergeCell ref="B43:E43"/>
    <mergeCell ref="F43:I43"/>
    <mergeCell ref="B9:F9"/>
    <mergeCell ref="B15:I15"/>
    <mergeCell ref="A17:I17"/>
    <mergeCell ref="A19:A20"/>
    <mergeCell ref="B19:B20"/>
    <mergeCell ref="C19:D20"/>
    <mergeCell ref="E19:E20"/>
    <mergeCell ref="F19:H19"/>
    <mergeCell ref="I19:I20"/>
    <mergeCell ref="A1:D1"/>
    <mergeCell ref="A2:D2"/>
    <mergeCell ref="E2:I2"/>
    <mergeCell ref="A3:D3"/>
    <mergeCell ref="F3:I3"/>
    <mergeCell ref="A5:I5"/>
  </mergeCells>
  <pageMargins left="0.51181102362204722" right="0.31496062992125984" top="0.70866141732283472" bottom="0.39370078740157483" header="0.31496062992125984" footer="0.15748031496062992"/>
  <pageSetup paperSize="9" orientation="portrait" r:id="rId1"/>
  <headerFooter differentFirst="1">
    <oddHeader>&amp;C&amp;"Times New Roman,Regular"&amp;P</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2</vt:i4>
      </vt:variant>
    </vt:vector>
  </HeadingPairs>
  <TitlesOfParts>
    <vt:vector size="11" baseType="lpstr">
      <vt:lpstr>MAU BIEN BAN</vt:lpstr>
      <vt:lpstr>23C1-NNA1</vt:lpstr>
      <vt:lpstr>23C1-NHQ1</vt:lpstr>
      <vt:lpstr>23C1-NTN1</vt:lpstr>
      <vt:lpstr>24C1-NNA1</vt:lpstr>
      <vt:lpstr>24C1-NHQ1</vt:lpstr>
      <vt:lpstr>24C2-NNA1</vt:lpstr>
      <vt:lpstr>24C2-NHQ1</vt:lpstr>
      <vt:lpstr>24C2-NTN1</vt:lpstr>
      <vt:lpstr>'24C2-NNA1'!Print_Titles</vt:lpstr>
      <vt:lpstr>'MAU BIEN BAN'!Print_Titles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LTT</cp:lastModifiedBy>
  <cp:lastPrinted>2026-01-06T04:27:04Z</cp:lastPrinted>
  <dcterms:created xsi:type="dcterms:W3CDTF">2023-12-01T01:41:00Z</dcterms:created>
  <dcterms:modified xsi:type="dcterms:W3CDTF">2026-01-06T04:27:09Z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46630A2CDE604AF8AD615ABC8F454B5B_13</vt:lpwstr>
  </property>
  <property fmtid="{D5CDD505-2E9C-101B-9397-08002B2CF9AE}" pid="3" name="KSOProductBuildVer">
    <vt:lpwstr>1033-12.2.0.18283</vt:lpwstr>
  </property>
</Properties>
</file>