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rive\3. REN LUYEN\RL_24-25\HO SO CONG NHAN KQRL HK2+NH.24-25_LOP_23C1-CCK1\"/>
    </mc:Choice>
  </mc:AlternateContent>
  <xr:revisionPtr revIDLastSave="0" documentId="13_ncr:1_{E85BAF41-4EE2-44CA-895B-6BBCB50F7308}" xr6:coauthVersionLast="47" xr6:coauthVersionMax="47" xr10:uidLastSave="{00000000-0000-0000-0000-000000000000}"/>
  <bookViews>
    <workbookView xWindow="-120" yWindow="-120" windowWidth="20730" windowHeight="11160" tabRatio="847" firstSheet="1" activeTab="2" xr2:uid="{00000000-000D-0000-FFFF-FFFF00000000}"/>
  </bookViews>
  <sheets>
    <sheet name="Kangatang" sheetId="150" state="veryHidden" r:id="rId1"/>
    <sheet name="HK2" sheetId="197" r:id="rId2"/>
    <sheet name="NH24-25" sheetId="215" r:id="rId3"/>
    <sheet name="00000000" sheetId="14" state="veryHidden" r:id="rId4"/>
  </sheets>
  <definedNames>
    <definedName name="_Fill" localSheetId="1" hidden="1">#REF!</definedName>
    <definedName name="_Fill" hidden="1">#REF!</definedName>
    <definedName name="_xlnm.Print_Titles" localSheetId="1">'HK2'!#REF!</definedName>
  </definedNames>
  <calcPr calcId="181029"/>
</workbook>
</file>

<file path=xl/calcChain.xml><?xml version="1.0" encoding="utf-8"?>
<calcChain xmlns="http://schemas.openxmlformats.org/spreadsheetml/2006/main">
  <c r="G24" i="197" l="1"/>
  <c r="G25" i="197"/>
  <c r="G26" i="197"/>
  <c r="G27" i="197"/>
  <c r="G28" i="197"/>
  <c r="G29" i="197"/>
  <c r="G30" i="197"/>
  <c r="G31" i="197"/>
  <c r="G32" i="197"/>
  <c r="G33" i="197"/>
  <c r="G34" i="197"/>
  <c r="G35" i="197"/>
  <c r="G36" i="197"/>
  <c r="G37" i="197"/>
  <c r="G38" i="197"/>
  <c r="G39" i="197"/>
  <c r="G40" i="197"/>
  <c r="G41" i="197"/>
  <c r="G42" i="197"/>
  <c r="G43" i="197"/>
  <c r="G44" i="197"/>
  <c r="G45" i="197"/>
  <c r="G46" i="197"/>
  <c r="G47" i="197"/>
  <c r="G48" i="197"/>
  <c r="G49" i="197"/>
  <c r="G50" i="197"/>
  <c r="G51" i="197"/>
  <c r="G52" i="197"/>
  <c r="G53" i="197"/>
  <c r="G54" i="197"/>
  <c r="D55" i="197" l="1"/>
  <c r="G23" i="197"/>
  <c r="G22" i="197"/>
  <c r="G21" i="197"/>
  <c r="G20" i="197"/>
  <c r="G19" i="197"/>
  <c r="G18" i="197"/>
  <c r="G17" i="197"/>
  <c r="G16" i="197"/>
  <c r="G15" i="197"/>
  <c r="G14" i="197"/>
  <c r="G13" i="197"/>
  <c r="G12" i="197"/>
  <c r="G11" i="197"/>
  <c r="G10" i="197"/>
  <c r="G9" i="197"/>
  <c r="D62" i="197" l="1"/>
  <c r="E62" i="197" s="1"/>
  <c r="D59" i="197"/>
  <c r="E59" i="197" s="1"/>
  <c r="D61" i="197"/>
  <c r="E61" i="197" s="1"/>
  <c r="D63" i="197"/>
  <c r="E63" i="197" s="1"/>
  <c r="D58" i="197"/>
  <c r="D60" i="197"/>
  <c r="E60" i="197" s="1"/>
  <c r="E58" i="197" l="1"/>
  <c r="E64" i="197" s="1"/>
  <c r="D64" i="197"/>
</calcChain>
</file>

<file path=xl/sharedStrings.xml><?xml version="1.0" encoding="utf-8"?>
<sst xmlns="http://schemas.openxmlformats.org/spreadsheetml/2006/main" count="606" uniqueCount="212">
  <si>
    <t>THÀNH PHỐ HỒ CHÍ MINH</t>
  </si>
  <si>
    <t>UBND THÀNH PHỐ HỒ CHÍ MINH</t>
  </si>
  <si>
    <t>LỚP</t>
  </si>
  <si>
    <t>TRƯỜNG CAO ĐẲNG LÝ TỰ TRỌNG</t>
  </si>
  <si>
    <t>CỘNG HÒA XÃ HỘI CHỦ NGHĨA VIỆT NAM</t>
  </si>
  <si>
    <t>GHI CHÚ</t>
  </si>
  <si>
    <t>STT</t>
  </si>
  <si>
    <t>TỔNG CỘNG</t>
  </si>
  <si>
    <t>Nguyễn Hoàng</t>
  </si>
  <si>
    <t>Nguyễn Đức</t>
  </si>
  <si>
    <t>Đạt</t>
  </si>
  <si>
    <t>Đức</t>
  </si>
  <si>
    <t>Hoàng</t>
  </si>
  <si>
    <t>Phúc</t>
  </si>
  <si>
    <t>Cường</t>
  </si>
  <si>
    <t>Duy</t>
  </si>
  <si>
    <t>Nguyễn Thanh</t>
  </si>
  <si>
    <t>Phương</t>
  </si>
  <si>
    <t>Quang</t>
  </si>
  <si>
    <t>Tâm</t>
  </si>
  <si>
    <t>Tú</t>
  </si>
  <si>
    <t>Nguyễn Văn</t>
  </si>
  <si>
    <t>Độc lập - Tự do - Hạnh phúc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</si>
  <si>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</si>
  <si>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</si>
  <si>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</si>
  <si>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</si>
  <si>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</si>
  <si>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</si>
  <si>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</si>
  <si>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</si>
  <si>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</si>
  <si>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</si>
  <si>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</si>
  <si>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</si>
  <si>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</si>
  <si>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</si>
  <si>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</si>
  <si>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</si>
  <si>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</si>
  <si>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</si>
  <si>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</si>
  <si>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</si>
  <si>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</si>
  <si>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</si>
  <si>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</si>
  <si>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</si>
  <si>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</si>
  <si>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</si>
  <si>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</si>
  <si>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</si>
  <si>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</si>
  <si>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</si>
  <si>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</si>
  <si>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</si>
  <si>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</si>
  <si>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</si>
  <si>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</si>
  <si>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</si>
  <si>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</si>
  <si>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</si>
  <si>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</si>
  <si>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</si>
  <si>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</si>
  <si>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</si>
  <si>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</si>
  <si>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</si>
  <si>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</si>
  <si>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</si>
  <si>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HỌ VÀ TÊN</t>
  </si>
  <si>
    <t>Khá</t>
  </si>
  <si>
    <t>Mã số SV</t>
  </si>
  <si>
    <t>ĐIỂM</t>
  </si>
  <si>
    <t>XẾP LOẠI</t>
  </si>
  <si>
    <t>THỐNG KÊ</t>
  </si>
  <si>
    <t>Xuất sắc</t>
  </si>
  <si>
    <t>Tốt</t>
  </si>
  <si>
    <t>Trung bình</t>
  </si>
  <si>
    <t>Yếu</t>
  </si>
  <si>
    <t>Không xếp loại</t>
  </si>
  <si>
    <t xml:space="preserve">KẾT QUẢ RÈN LUYỆN NĂM HỌC 2024-2025  </t>
  </si>
  <si>
    <t>Mã HSSV</t>
  </si>
  <si>
    <t>Họ</t>
  </si>
  <si>
    <t>Tên</t>
  </si>
  <si>
    <t>Lớp học</t>
  </si>
  <si>
    <t>Học kỳ I</t>
  </si>
  <si>
    <t>Học kỳ II</t>
  </si>
  <si>
    <t>Năm học</t>
  </si>
  <si>
    <t>Ghi chú</t>
  </si>
  <si>
    <t>Điểm</t>
  </si>
  <si>
    <t>Xếp loại</t>
  </si>
  <si>
    <t>Trong đó:</t>
  </si>
  <si>
    <t>Loại</t>
  </si>
  <si>
    <t>SL</t>
  </si>
  <si>
    <t>Tỉ lệ(%)</t>
  </si>
  <si>
    <t>0</t>
  </si>
  <si>
    <t>23001674</t>
  </si>
  <si>
    <t>23002218</t>
  </si>
  <si>
    <t>Lê Tuấn</t>
  </si>
  <si>
    <t>23001967</t>
  </si>
  <si>
    <t>Trần Thanh Huy</t>
  </si>
  <si>
    <t>23001603</t>
  </si>
  <si>
    <t>Võ Hoàng</t>
  </si>
  <si>
    <t>23001702</t>
  </si>
  <si>
    <t>Đặng Thành</t>
  </si>
  <si>
    <t>23000589</t>
  </si>
  <si>
    <t>Nguyễn Đình</t>
  </si>
  <si>
    <t>23001570</t>
  </si>
  <si>
    <t>Phan Tấn</t>
  </si>
  <si>
    <t>23000516</t>
  </si>
  <si>
    <t>Phan Nhật</t>
  </si>
  <si>
    <t>23001616</t>
  </si>
  <si>
    <t>Trần Văn</t>
  </si>
  <si>
    <t>23002024</t>
  </si>
  <si>
    <t>Bùi Minh Tấn</t>
  </si>
  <si>
    <t>23001682</t>
  </si>
  <si>
    <t>Lương Thành</t>
  </si>
  <si>
    <t>23001768</t>
  </si>
  <si>
    <t>Nguyễn Khánh</t>
  </si>
  <si>
    <t>23001644</t>
  </si>
  <si>
    <t>Nguyễn Nhất</t>
  </si>
  <si>
    <t>23001973</t>
  </si>
  <si>
    <t>Trần Trung</t>
  </si>
  <si>
    <t>23002110</t>
  </si>
  <si>
    <t>Cao Thế</t>
  </si>
  <si>
    <t>23001805</t>
  </si>
  <si>
    <t>Phạm Thanh</t>
  </si>
  <si>
    <t>23002112</t>
  </si>
  <si>
    <t>Trịnh Huy</t>
  </si>
  <si>
    <t>23002257</t>
  </si>
  <si>
    <t>Lê Nguyễn Thịnh</t>
  </si>
  <si>
    <t>23002111</t>
  </si>
  <si>
    <t>Hồ Quốc</t>
  </si>
  <si>
    <t>23001638</t>
  </si>
  <si>
    <t>23002119</t>
  </si>
  <si>
    <t>Nguyễn Lê Trường</t>
  </si>
  <si>
    <t>23001156</t>
  </si>
  <si>
    <t>Phạm Gia</t>
  </si>
  <si>
    <t>23001478</t>
  </si>
  <si>
    <t>Trương Nguyễn Đăng</t>
  </si>
  <si>
    <t>23001945</t>
  </si>
  <si>
    <t>23004788</t>
  </si>
  <si>
    <t>Đinh Thái</t>
  </si>
  <si>
    <t>23002196</t>
  </si>
  <si>
    <t>23001886</t>
  </si>
  <si>
    <t>Võ Văn</t>
  </si>
  <si>
    <t>23000012</t>
  </si>
  <si>
    <t>Trần Thành</t>
  </si>
  <si>
    <t>23002197</t>
  </si>
  <si>
    <t>Bùi Đức</t>
  </si>
  <si>
    <t>23001887</t>
  </si>
  <si>
    <t>Ngô Thanh</t>
  </si>
  <si>
    <t>23001974</t>
  </si>
  <si>
    <t>Mai Thanh</t>
  </si>
  <si>
    <t>23002209</t>
  </si>
  <si>
    <t>Tường Minh</t>
  </si>
  <si>
    <t>23001697</t>
  </si>
  <si>
    <t>Lê Hoàng</t>
  </si>
  <si>
    <t>23001975</t>
  </si>
  <si>
    <t>Trương Hoài</t>
  </si>
  <si>
    <t>23006368</t>
  </si>
  <si>
    <t>Trần Lê Hữu</t>
  </si>
  <si>
    <t>23002059</t>
  </si>
  <si>
    <t>Lê Chí</t>
  </si>
  <si>
    <t>23002028</t>
  </si>
  <si>
    <t>Nguyễn Anh</t>
  </si>
  <si>
    <t>23002198</t>
  </si>
  <si>
    <t>23001516</t>
  </si>
  <si>
    <t>Nguyễn Trọng</t>
  </si>
  <si>
    <t>23001534</t>
  </si>
  <si>
    <t>Đinh Xuân Cường</t>
  </si>
  <si>
    <t>23002013</t>
  </si>
  <si>
    <t>Hồ Đoàn Thanh</t>
  </si>
  <si>
    <t>23002190</t>
  </si>
  <si>
    <t>23001932</t>
  </si>
  <si>
    <t>23002246</t>
  </si>
  <si>
    <t>23002132</t>
  </si>
  <si>
    <t>Khương Đại</t>
  </si>
  <si>
    <t>23002128</t>
  </si>
  <si>
    <t>Trương Đại</t>
  </si>
  <si>
    <t>Á</t>
  </si>
  <si>
    <t>Anh</t>
  </si>
  <si>
    <t>Bảo</t>
  </si>
  <si>
    <t>Công</t>
  </si>
  <si>
    <t>Đông</t>
  </si>
  <si>
    <t>Được</t>
  </si>
  <si>
    <t>Dương</t>
  </si>
  <si>
    <t>Hậu</t>
  </si>
  <si>
    <t>Hiễn</t>
  </si>
  <si>
    <t>Hoài</t>
  </si>
  <si>
    <t>Hưng</t>
  </si>
  <si>
    <t>Huy</t>
  </si>
  <si>
    <t>Khoa</t>
  </si>
  <si>
    <t>Kiệt</t>
  </si>
  <si>
    <t>Linh</t>
  </si>
  <si>
    <t>Long</t>
  </si>
  <si>
    <t>Luân</t>
  </si>
  <si>
    <t>Lưu</t>
  </si>
  <si>
    <t>Sang</t>
  </si>
  <si>
    <t>Sơn</t>
  </si>
  <si>
    <t>Tài</t>
  </si>
  <si>
    <t>Thi</t>
  </si>
  <si>
    <t>Tiên</t>
  </si>
  <si>
    <t>Tín</t>
  </si>
  <si>
    <t>Trí</t>
  </si>
  <si>
    <t>Trọng</t>
  </si>
  <si>
    <t>Vệ</t>
  </si>
  <si>
    <t>23C1-CCK1</t>
  </si>
  <si>
    <t>LỚP 23C1-CCK1</t>
  </si>
  <si>
    <t>KẾT QUẢ RÈN LUYỆN HỌC KỲ 2 NĂM HỌC 2024-2025</t>
  </si>
  <si>
    <t>Ngành: Công nghệ kỹ thuật cơ khí</t>
  </si>
  <si>
    <t>Lớp: 23C1-CCK1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</si>
</sst>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₫_-;\-* #,##0.00\ _₫_-;_-* &quot;-&quot;??\ _₫_-;_-@_-"/>
    <numFmt numFmtId="165" formatCode="&quot;\&quot;#,##0;[Red]&quot;\&quot;\-#,##0"/>
    <numFmt numFmtId="166" formatCode="&quot;\&quot;#,##0.00;[Red]&quot;\&quot;\-#,##0.0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_-* #,##0\ _₫_-;\-* #,##0\ _₫_-;_-* &quot;-&quot;??\ _₫_-;_-@_-"/>
    <numFmt numFmtId="171" formatCode="0.0%"/>
  </numFmts>
  <fonts count="47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3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i/>
      <sz val="13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1"/>
      <color indexed="8"/>
      <name val="Arial"/>
      <family val="2"/>
    </font>
    <font>
      <i/>
      <sz val="10"/>
      <color indexed="8"/>
      <name val="Times New Roman"/>
      <family val="1"/>
    </font>
    <font>
      <b/>
      <sz val="11"/>
      <color indexed="8"/>
      <name val="Tahoma"/>
      <family val="2"/>
    </font>
    <font>
      <i/>
      <sz val="12"/>
      <color indexed="8"/>
      <name val="Times New Roman"/>
      <family val="1"/>
    </font>
    <font>
      <sz val="11"/>
      <color indexed="8"/>
      <name val="Tahoma"/>
      <family val="2"/>
    </font>
    <font>
      <b/>
      <sz val="10.5"/>
      <color indexed="8"/>
      <name val="Times New Roman"/>
      <family val="1"/>
    </font>
    <font>
      <sz val="13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4">
    <xf numFmtId="0" fontId="0" fillId="0" borderId="0"/>
    <xf numFmtId="164" fontId="1" fillId="0" borderId="0" applyFont="0" applyFill="0" applyBorder="0" applyAlignment="0" applyProtection="0"/>
    <xf numFmtId="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6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0" fillId="0" borderId="0"/>
    <xf numFmtId="0" fontId="4" fillId="0" borderId="0"/>
    <xf numFmtId="0" fontId="14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20" borderId="0" applyNumberFormat="0" applyBorder="0" applyAlignment="0" applyProtection="0"/>
    <xf numFmtId="0" fontId="16" fillId="4" borderId="0" applyNumberFormat="0" applyBorder="0" applyAlignment="0" applyProtection="0"/>
    <xf numFmtId="0" fontId="17" fillId="21" borderId="10" applyNumberFormat="0" applyAlignment="0" applyProtection="0"/>
    <xf numFmtId="0" fontId="18" fillId="22" borderId="11" applyNumberFormat="0" applyAlignment="0" applyProtection="0"/>
    <xf numFmtId="0" fontId="19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21" fillId="0" borderId="12" applyNumberFormat="0" applyFill="0" applyAlignment="0" applyProtection="0"/>
    <xf numFmtId="0" fontId="22" fillId="0" borderId="13" applyNumberFormat="0" applyFill="0" applyAlignment="0" applyProtection="0"/>
    <xf numFmtId="0" fontId="23" fillId="0" borderId="14" applyNumberFormat="0" applyFill="0" applyAlignment="0" applyProtection="0"/>
    <xf numFmtId="0" fontId="23" fillId="0" borderId="0" applyNumberFormat="0" applyFill="0" applyBorder="0" applyAlignment="0" applyProtection="0"/>
    <xf numFmtId="0" fontId="24" fillId="8" borderId="10" applyNumberFormat="0" applyAlignment="0" applyProtection="0"/>
    <xf numFmtId="0" fontId="25" fillId="0" borderId="15" applyNumberFormat="0" applyFill="0" applyAlignment="0" applyProtection="0"/>
    <xf numFmtId="0" fontId="26" fillId="23" borderId="0" applyNumberFormat="0" applyBorder="0" applyAlignment="0" applyProtection="0"/>
    <xf numFmtId="0" fontId="14" fillId="24" borderId="16" applyNumberFormat="0" applyFont="0" applyAlignment="0" applyProtection="0"/>
    <xf numFmtId="0" fontId="27" fillId="21" borderId="17" applyNumberFormat="0" applyAlignment="0" applyProtection="0"/>
    <xf numFmtId="0" fontId="28" fillId="0" borderId="0" applyNumberFormat="0" applyFill="0" applyBorder="0" applyAlignment="0" applyProtection="0"/>
    <xf numFmtId="0" fontId="29" fillId="0" borderId="18" applyNumberFormat="0" applyFill="0" applyAlignment="0" applyProtection="0"/>
    <xf numFmtId="0" fontId="30" fillId="0" borderId="0" applyNumberFormat="0" applyFill="0" applyBorder="0" applyAlignment="0" applyProtection="0"/>
    <xf numFmtId="0" fontId="17" fillId="21" borderId="10" applyNumberFormat="0" applyBorder="0" applyAlignment="0" applyProtection="0"/>
    <xf numFmtId="0" fontId="18" fillId="22" borderId="11" applyNumberFormat="0" applyBorder="0" applyAlignment="0" applyProtection="0"/>
    <xf numFmtId="0" fontId="21" fillId="0" borderId="12" applyNumberFormat="0" applyFill="0" applyBorder="0" applyAlignment="0" applyProtection="0"/>
    <xf numFmtId="0" fontId="22" fillId="0" borderId="13" applyNumberFormat="0" applyFill="0" applyBorder="0" applyAlignment="0" applyProtection="0"/>
    <xf numFmtId="0" fontId="23" fillId="0" borderId="14" applyNumberFormat="0" applyFill="0" applyBorder="0" applyAlignment="0" applyProtection="0"/>
    <xf numFmtId="0" fontId="24" fillId="8" borderId="10" applyNumberFormat="0" applyBorder="0" applyAlignment="0" applyProtection="0"/>
    <xf numFmtId="0" fontId="25" fillId="0" borderId="15" applyNumberFormat="0" applyFill="0" applyBorder="0" applyAlignment="0" applyProtection="0"/>
    <xf numFmtId="0" fontId="14" fillId="24" borderId="16" applyNumberFormat="0" applyFont="0" applyBorder="0" applyAlignment="0" applyProtection="0"/>
    <xf numFmtId="0" fontId="27" fillId="21" borderId="17" applyNumberFormat="0" applyBorder="0" applyAlignment="0" applyProtection="0"/>
    <xf numFmtId="0" fontId="29" fillId="0" borderId="18" applyNumberFormat="0" applyFill="0" applyBorder="0" applyAlignment="0" applyProtection="0"/>
  </cellStyleXfs>
  <cellXfs count="133">
    <xf numFmtId="0" fontId="0" fillId="0" borderId="0" xfId="0"/>
    <xf numFmtId="0" fontId="4" fillId="0" borderId="0" xfId="21"/>
    <xf numFmtId="0" fontId="12" fillId="0" borderId="0" xfId="0" applyFont="1"/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4" fontId="31" fillId="0" borderId="2" xfId="0" applyNumberFormat="1" applyFont="1" applyBorder="1" applyAlignment="1">
      <alignment horizontal="center" vertical="center"/>
    </xf>
    <xf numFmtId="0" fontId="11" fillId="0" borderId="22" xfId="0" applyFont="1" applyBorder="1" applyAlignment="1">
      <alignment vertical="center"/>
    </xf>
    <xf numFmtId="3" fontId="31" fillId="0" borderId="4" xfId="0" applyNumberFormat="1" applyFont="1" applyBorder="1" applyAlignment="1">
      <alignment vertical="center"/>
    </xf>
    <xf numFmtId="10" fontId="31" fillId="0" borderId="23" xfId="1" applyNumberFormat="1" applyFont="1" applyFill="1" applyBorder="1" applyAlignment="1">
      <alignment vertical="center"/>
    </xf>
    <xf numFmtId="0" fontId="11" fillId="0" borderId="24" xfId="0" applyFont="1" applyBorder="1" applyAlignment="1">
      <alignment vertical="center"/>
    </xf>
    <xf numFmtId="3" fontId="31" fillId="0" borderId="2" xfId="0" applyNumberFormat="1" applyFont="1" applyBorder="1" applyAlignment="1">
      <alignment vertical="center"/>
    </xf>
    <xf numFmtId="0" fontId="11" fillId="0" borderId="25" xfId="0" applyFont="1" applyBorder="1" applyAlignment="1">
      <alignment vertical="center"/>
    </xf>
    <xf numFmtId="3" fontId="31" fillId="0" borderId="5" xfId="0" applyNumberFormat="1" applyFont="1" applyBorder="1" applyAlignment="1">
      <alignment vertical="center"/>
    </xf>
    <xf numFmtId="0" fontId="11" fillId="0" borderId="25" xfId="0" applyFont="1" applyBorder="1" applyAlignment="1">
      <alignment vertical="center" wrapText="1"/>
    </xf>
    <xf numFmtId="0" fontId="11" fillId="0" borderId="26" xfId="0" applyFont="1" applyBorder="1" applyAlignment="1">
      <alignment vertical="center"/>
    </xf>
    <xf numFmtId="170" fontId="11" fillId="0" borderId="27" xfId="1" applyNumberFormat="1" applyFont="1" applyFill="1" applyBorder="1" applyAlignment="1">
      <alignment vertical="center"/>
    </xf>
    <xf numFmtId="9" fontId="11" fillId="0" borderId="28" xfId="1" applyNumberFormat="1" applyFont="1" applyFill="1" applyBorder="1" applyAlignment="1">
      <alignment vertical="center"/>
    </xf>
    <xf numFmtId="0" fontId="31" fillId="0" borderId="0" xfId="0" applyFont="1" applyAlignment="1">
      <alignment horizontal="center"/>
    </xf>
    <xf numFmtId="0" fontId="31" fillId="0" borderId="0" xfId="0" applyFont="1"/>
    <xf numFmtId="0" fontId="11" fillId="0" borderId="0" xfId="0" applyFont="1"/>
    <xf numFmtId="0" fontId="31" fillId="0" borderId="0" xfId="0" applyFont="1" applyAlignment="1">
      <alignment wrapText="1"/>
    </xf>
    <xf numFmtId="0" fontId="32" fillId="0" borderId="0" xfId="0" applyFont="1"/>
    <xf numFmtId="0" fontId="32" fillId="0" borderId="0" xfId="0" applyFont="1" applyAlignment="1">
      <alignment wrapText="1"/>
    </xf>
    <xf numFmtId="0" fontId="33" fillId="0" borderId="3" xfId="0" applyFont="1" applyBorder="1" applyAlignment="1">
      <alignment horizontal="center"/>
    </xf>
    <xf numFmtId="0" fontId="31" fillId="0" borderId="2" xfId="0" quotePrefix="1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31" fillId="0" borderId="6" xfId="0" applyFont="1" applyBorder="1" applyAlignment="1">
      <alignment vertical="center"/>
    </xf>
    <xf numFmtId="0" fontId="34" fillId="0" borderId="0" xfId="0" applyFont="1" applyAlignment="1">
      <alignment horizontal="center" vertical="center"/>
    </xf>
    <xf numFmtId="0" fontId="34" fillId="0" borderId="0" xfId="0" applyFont="1"/>
    <xf numFmtId="0" fontId="36" fillId="0" borderId="0" xfId="0" applyFont="1"/>
    <xf numFmtId="0" fontId="36" fillId="0" borderId="0" xfId="0" applyFont="1" applyAlignment="1">
      <alignment horizontal="center"/>
    </xf>
    <xf numFmtId="0" fontId="40" fillId="0" borderId="0" xfId="0" applyFont="1" applyAlignment="1">
      <alignment wrapText="1"/>
    </xf>
    <xf numFmtId="0" fontId="40" fillId="0" borderId="0" xfId="0" applyFont="1"/>
    <xf numFmtId="0" fontId="34" fillId="0" borderId="0" xfId="0" applyFont="1" applyAlignment="1">
      <alignment horizontal="left" vertical="center"/>
    </xf>
    <xf numFmtId="0" fontId="34" fillId="0" borderId="0" xfId="0" applyFont="1" applyAlignment="1">
      <alignment horizontal="center"/>
    </xf>
    <xf numFmtId="0" fontId="45" fillId="0" borderId="0" xfId="0" applyFont="1" applyAlignment="1">
      <alignment vertical="center"/>
    </xf>
    <xf numFmtId="0" fontId="45" fillId="0" borderId="0" xfId="0" applyFont="1" applyAlignment="1">
      <alignment horizontal="center" vertical="center"/>
    </xf>
    <xf numFmtId="0" fontId="44" fillId="0" borderId="0" xfId="0" applyFont="1" applyAlignment="1">
      <alignment horizontal="center"/>
    </xf>
    <xf numFmtId="0" fontId="44" fillId="0" borderId="0" xfId="0" applyFont="1"/>
    <xf numFmtId="0" fontId="35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3" fontId="11" fillId="0" borderId="8" xfId="0" applyNumberFormat="1" applyFont="1" applyBorder="1" applyAlignment="1">
      <alignment horizontal="center" vertical="center"/>
    </xf>
    <xf numFmtId="0" fontId="31" fillId="0" borderId="9" xfId="0" applyFont="1" applyBorder="1" applyAlignment="1">
      <alignment vertical="center"/>
    </xf>
    <xf numFmtId="0" fontId="31" fillId="0" borderId="8" xfId="0" applyFont="1" applyBorder="1" applyAlignment="1">
      <alignment vertical="center" wrapText="1"/>
    </xf>
    <xf numFmtId="0" fontId="35" fillId="2" borderId="0" xfId="0" applyFont="1" applyFill="1" applyAlignment="1">
      <alignment horizontal="center"/>
    </xf>
    <xf numFmtId="0" fontId="41" fillId="2" borderId="0" xfId="0" applyFont="1" applyFill="1" applyAlignment="1">
      <alignment horizontal="center"/>
    </xf>
    <xf numFmtId="0" fontId="33" fillId="0" borderId="3" xfId="0" applyFont="1" applyBorder="1" applyAlignment="1">
      <alignment horizontal="center" wrapText="1"/>
    </xf>
    <xf numFmtId="0" fontId="31" fillId="2" borderId="4" xfId="0" applyFont="1" applyFill="1" applyBorder="1" applyAlignment="1">
      <alignment horizontal="center" vertical="center" wrapText="1"/>
    </xf>
    <xf numFmtId="0" fontId="31" fillId="2" borderId="2" xfId="0" applyFont="1" applyFill="1" applyBorder="1" applyAlignment="1">
      <alignment horizontal="left" vertical="center" wrapText="1"/>
    </xf>
    <xf numFmtId="0" fontId="31" fillId="2" borderId="4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46" fillId="0" borderId="2" xfId="0" quotePrefix="1" applyFont="1" applyBorder="1" applyAlignment="1">
      <alignment horizontal="center" vertical="center"/>
    </xf>
    <xf numFmtId="0" fontId="46" fillId="0" borderId="9" xfId="0" applyFont="1" applyBorder="1" applyAlignment="1">
      <alignment vertical="center"/>
    </xf>
    <xf numFmtId="0" fontId="46" fillId="0" borderId="8" xfId="0" applyFont="1" applyBorder="1" applyAlignment="1">
      <alignment horizontal="left" vertical="center"/>
    </xf>
    <xf numFmtId="0" fontId="46" fillId="0" borderId="2" xfId="0" applyFont="1" applyBorder="1" applyAlignment="1">
      <alignment horizontal="center" vertical="center"/>
    </xf>
    <xf numFmtId="0" fontId="46" fillId="0" borderId="9" xfId="0" applyFont="1" applyBorder="1" applyAlignment="1">
      <alignment horizontal="left" vertical="center"/>
    </xf>
    <xf numFmtId="0" fontId="14" fillId="0" borderId="0" xfId="22"/>
    <xf numFmtId="0" fontId="36" fillId="0" borderId="0" xfId="22" applyFont="1" applyAlignment="1">
      <alignment horizontal="left" vertical="center"/>
    </xf>
    <xf numFmtId="0" fontId="13" fillId="0" borderId="0" xfId="22" applyFont="1" applyAlignment="1">
      <alignment horizontal="center" vertical="center"/>
    </xf>
    <xf numFmtId="0" fontId="36" fillId="0" borderId="0" xfId="22" applyFont="1" applyAlignment="1">
      <alignment horizontal="center"/>
    </xf>
    <xf numFmtId="0" fontId="34" fillId="0" borderId="0" xfId="22" applyFont="1" applyAlignment="1">
      <alignment horizontal="center"/>
    </xf>
    <xf numFmtId="0" fontId="34" fillId="0" borderId="0" xfId="22" applyFont="1" applyAlignment="1">
      <alignment vertical="center"/>
    </xf>
    <xf numFmtId="0" fontId="35" fillId="0" borderId="0" xfId="22" applyFont="1" applyAlignment="1">
      <alignment horizontal="center" vertical="center"/>
    </xf>
    <xf numFmtId="0" fontId="36" fillId="0" borderId="0" xfId="22" applyFont="1"/>
    <xf numFmtId="0" fontId="12" fillId="0" borderId="0" xfId="22" applyFont="1"/>
    <xf numFmtId="0" fontId="41" fillId="0" borderId="0" xfId="22" applyFont="1"/>
    <xf numFmtId="0" fontId="41" fillId="0" borderId="0" xfId="22" applyFont="1" applyAlignment="1">
      <alignment horizontal="left" vertical="center" wrapText="1"/>
    </xf>
    <xf numFmtId="0" fontId="35" fillId="0" borderId="0" xfId="22" applyFont="1" applyAlignment="1">
      <alignment horizontal="center"/>
    </xf>
    <xf numFmtId="0" fontId="41" fillId="0" borderId="0" xfId="22" applyFont="1" applyAlignment="1">
      <alignment horizontal="center"/>
    </xf>
    <xf numFmtId="0" fontId="34" fillId="0" borderId="0" xfId="22" quotePrefix="1" applyFont="1" applyAlignment="1">
      <alignment horizontal="left" vertical="top"/>
    </xf>
    <xf numFmtId="0" fontId="35" fillId="0" borderId="0" xfId="22" quotePrefix="1" applyFont="1" applyAlignment="1">
      <alignment horizontal="center" vertical="top"/>
    </xf>
    <xf numFmtId="0" fontId="37" fillId="0" borderId="0" xfId="22" applyFont="1" applyAlignment="1">
      <alignment vertical="center"/>
    </xf>
    <xf numFmtId="0" fontId="38" fillId="0" borderId="0" xfId="22" applyFont="1" applyAlignment="1">
      <alignment horizontal="center" vertical="center"/>
    </xf>
    <xf numFmtId="0" fontId="38" fillId="0" borderId="0" xfId="22" applyFont="1" applyAlignment="1">
      <alignment horizontal="left" vertical="center"/>
    </xf>
    <xf numFmtId="0" fontId="35" fillId="0" borderId="0" xfId="22" applyFont="1" applyAlignment="1">
      <alignment vertical="center"/>
    </xf>
    <xf numFmtId="0" fontId="36" fillId="0" borderId="0" xfId="22" applyFont="1" applyAlignment="1">
      <alignment vertical="center"/>
    </xf>
    <xf numFmtId="0" fontId="38" fillId="0" borderId="0" xfId="22" applyFont="1" applyAlignment="1">
      <alignment vertical="center"/>
    </xf>
    <xf numFmtId="0" fontId="36" fillId="0" borderId="0" xfId="22" applyFont="1" applyAlignment="1">
      <alignment vertical="center" wrapText="1"/>
    </xf>
    <xf numFmtId="0" fontId="40" fillId="0" borderId="0" xfId="22" applyFont="1" applyAlignment="1">
      <alignment wrapText="1"/>
    </xf>
    <xf numFmtId="0" fontId="40" fillId="0" borderId="0" xfId="22" applyFont="1"/>
    <xf numFmtId="0" fontId="44" fillId="0" borderId="0" xfId="22" applyFont="1" applyAlignment="1">
      <alignment horizontal="center"/>
    </xf>
    <xf numFmtId="0" fontId="44" fillId="0" borderId="0" xfId="22" applyFont="1"/>
    <xf numFmtId="0" fontId="35" fillId="0" borderId="0" xfId="22" applyFont="1" applyAlignment="1">
      <alignment horizontal="center" vertical="center" wrapText="1"/>
    </xf>
    <xf numFmtId="0" fontId="37" fillId="0" borderId="0" xfId="22" applyFont="1" applyAlignment="1">
      <alignment horizontal="center" vertical="center"/>
    </xf>
    <xf numFmtId="0" fontId="41" fillId="0" borderId="0" xfId="22" applyFont="1" applyAlignment="1">
      <alignment horizontal="center" vertical="center" wrapText="1"/>
    </xf>
    <xf numFmtId="0" fontId="42" fillId="0" borderId="0" xfId="22" applyFont="1" applyAlignment="1">
      <alignment horizontal="center" vertical="center" wrapText="1"/>
    </xf>
    <xf numFmtId="0" fontId="12" fillId="0" borderId="0" xfId="22" applyFont="1" applyAlignment="1">
      <alignment horizontal="center" vertical="center"/>
    </xf>
    <xf numFmtId="0" fontId="36" fillId="0" borderId="0" xfId="22" applyFont="1" applyAlignment="1">
      <alignment horizontal="center" wrapText="1"/>
    </xf>
    <xf numFmtId="0" fontId="35" fillId="0" borderId="0" xfId="22" applyFont="1" applyAlignment="1">
      <alignment horizontal="left" vertical="center" wrapText="1"/>
    </xf>
    <xf numFmtId="0" fontId="12" fillId="0" borderId="0" xfId="22" applyFont="1" applyAlignment="1">
      <alignment horizontal="left" vertical="center"/>
    </xf>
    <xf numFmtId="0" fontId="37" fillId="0" borderId="0" xfId="22" applyFont="1" applyAlignment="1">
      <alignment horizontal="left" vertical="center"/>
    </xf>
    <xf numFmtId="0" fontId="35" fillId="0" borderId="0" xfId="22" applyFont="1" applyAlignment="1">
      <alignment horizontal="left" vertical="center"/>
    </xf>
    <xf numFmtId="0" fontId="42" fillId="0" borderId="0" xfId="22" applyFont="1" applyAlignment="1">
      <alignment horizontal="center"/>
    </xf>
    <xf numFmtId="0" fontId="44" fillId="0" borderId="0" xfId="22" applyFont="1" applyAlignment="1">
      <alignment horizontal="center" vertical="center"/>
    </xf>
    <xf numFmtId="0" fontId="38" fillId="2" borderId="2" xfId="22" applyFont="1" applyFill="1" applyBorder="1" applyAlignment="1">
      <alignment horizontal="center" vertical="center" wrapText="1"/>
    </xf>
    <xf numFmtId="0" fontId="36" fillId="0" borderId="2" xfId="22" applyFont="1" applyBorder="1" applyAlignment="1">
      <alignment horizontal="center" vertical="center" wrapText="1"/>
    </xf>
    <xf numFmtId="0" fontId="36" fillId="0" borderId="2" xfId="22" applyFont="1" applyBorder="1" applyAlignment="1">
      <alignment horizontal="left" vertical="center" wrapText="1"/>
    </xf>
    <xf numFmtId="0" fontId="38" fillId="0" borderId="2" xfId="22" applyFont="1" applyBorder="1" applyAlignment="1">
      <alignment horizontal="left" vertical="center" wrapText="1"/>
    </xf>
    <xf numFmtId="0" fontId="38" fillId="0" borderId="2" xfId="22" applyFont="1" applyBorder="1" applyAlignment="1">
      <alignment horizontal="center"/>
    </xf>
    <xf numFmtId="0" fontId="36" fillId="0" borderId="2" xfId="22" applyFont="1" applyBorder="1" applyAlignment="1">
      <alignment horizontal="left" vertical="center"/>
    </xf>
    <xf numFmtId="0" fontId="36" fillId="0" borderId="2" xfId="22" applyFont="1" applyBorder="1" applyAlignment="1">
      <alignment horizontal="center" vertical="center"/>
    </xf>
    <xf numFmtId="0" fontId="38" fillId="0" borderId="0" xfId="22" applyFont="1" applyAlignment="1">
      <alignment horizontal="center"/>
    </xf>
    <xf numFmtId="0" fontId="36" fillId="0" borderId="0" xfId="22" applyFont="1" applyAlignment="1">
      <alignment horizontal="center" vertical="center"/>
    </xf>
    <xf numFmtId="0" fontId="36" fillId="0" borderId="2" xfId="22" quotePrefix="1" applyFont="1" applyBorder="1" applyAlignment="1">
      <alignment horizontal="left" vertical="center" wrapText="1"/>
    </xf>
    <xf numFmtId="171" fontId="36" fillId="0" borderId="2" xfId="22" quotePrefix="1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43" fillId="0" borderId="0" xfId="22" applyFont="1" applyAlignment="1">
      <alignment horizontal="center" vertical="center"/>
    </xf>
    <xf numFmtId="0" fontId="13" fillId="0" borderId="0" xfId="22" applyFont="1" applyAlignment="1">
      <alignment horizontal="center" vertical="center"/>
    </xf>
    <xf numFmtId="0" fontId="38" fillId="2" borderId="5" xfId="22" applyFont="1" applyFill="1" applyBorder="1" applyAlignment="1">
      <alignment horizontal="center" vertical="center" wrapText="1"/>
    </xf>
    <xf numFmtId="0" fontId="38" fillId="2" borderId="4" xfId="22" applyFont="1" applyFill="1" applyBorder="1" applyAlignment="1">
      <alignment horizontal="center" vertical="center" wrapText="1"/>
    </xf>
    <xf numFmtId="0" fontId="41" fillId="2" borderId="0" xfId="22" applyFont="1" applyFill="1" applyAlignment="1">
      <alignment horizontal="center"/>
    </xf>
    <xf numFmtId="0" fontId="34" fillId="0" borderId="0" xfId="22" applyFont="1" applyAlignment="1">
      <alignment horizontal="center"/>
    </xf>
    <xf numFmtId="0" fontId="35" fillId="2" borderId="0" xfId="22" applyFont="1" applyFill="1" applyAlignment="1">
      <alignment horizontal="center"/>
    </xf>
    <xf numFmtId="0" fontId="36" fillId="0" borderId="0" xfId="22" applyFont="1" applyAlignment="1">
      <alignment horizontal="left" vertical="center" wrapText="1"/>
    </xf>
    <xf numFmtId="0" fontId="38" fillId="2" borderId="9" xfId="22" applyFont="1" applyFill="1" applyBorder="1" applyAlignment="1">
      <alignment horizontal="center" vertical="center" wrapText="1"/>
    </xf>
    <xf numFmtId="0" fontId="38" fillId="2" borderId="8" xfId="22" applyFont="1" applyFill="1" applyBorder="1" applyAlignment="1">
      <alignment horizontal="center" vertical="center" wrapText="1"/>
    </xf>
    <xf numFmtId="0" fontId="36" fillId="0" borderId="0" xfId="22" applyFont="1" applyAlignment="1">
      <alignment horizontal="left" wrapText="1"/>
    </xf>
    <xf numFmtId="0" fontId="39" fillId="0" borderId="0" xfId="22" applyFont="1" applyAlignment="1">
      <alignment horizontal="center" vertical="center"/>
    </xf>
    <xf numFmtId="0" fontId="36" fillId="0" borderId="0" xfId="22" applyFont="1" applyAlignment="1">
      <alignment horizontal="left" vertical="center"/>
    </xf>
    <xf numFmtId="0" fontId="36" fillId="0" borderId="0" xfId="22" applyFont="1" applyAlignment="1">
      <alignment horizontal="center"/>
    </xf>
    <xf numFmtId="0" fontId="34" fillId="0" borderId="0" xfId="0" applyFont="1" applyAlignment="1">
      <alignment horizontal="center"/>
    </xf>
  </cellXfs>
  <cellStyles count="74">
    <cellStyle name="20% - Accent1 2" xfId="23" xr:uid="{00000000-0005-0000-0000-000000000000}"/>
    <cellStyle name="20% - Accent2 2" xfId="24" xr:uid="{00000000-0005-0000-0000-000001000000}"/>
    <cellStyle name="20% - Accent3 2" xfId="25" xr:uid="{00000000-0005-0000-0000-000002000000}"/>
    <cellStyle name="20% - Accent4 2" xfId="26" xr:uid="{00000000-0005-0000-0000-000003000000}"/>
    <cellStyle name="20% - Accent5 2" xfId="27" xr:uid="{00000000-0005-0000-0000-000004000000}"/>
    <cellStyle name="20% - Accent6 2" xfId="28" xr:uid="{00000000-0005-0000-0000-000005000000}"/>
    <cellStyle name="40% - Accent1 2" xfId="29" xr:uid="{00000000-0005-0000-0000-000006000000}"/>
    <cellStyle name="40% - Accent2 2" xfId="30" xr:uid="{00000000-0005-0000-0000-000007000000}"/>
    <cellStyle name="40% - Accent3 2" xfId="31" xr:uid="{00000000-0005-0000-0000-000008000000}"/>
    <cellStyle name="40% - Accent4 2" xfId="32" xr:uid="{00000000-0005-0000-0000-000009000000}"/>
    <cellStyle name="40% - Accent5 2" xfId="33" xr:uid="{00000000-0005-0000-0000-00000A000000}"/>
    <cellStyle name="40% - Accent6 2" xfId="34" xr:uid="{00000000-0005-0000-0000-00000B000000}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 2" xfId="41" xr:uid="{00000000-0005-0000-0000-000012000000}"/>
    <cellStyle name="Accent2 2" xfId="42" xr:uid="{00000000-0005-0000-0000-000013000000}"/>
    <cellStyle name="Accent3 2" xfId="43" xr:uid="{00000000-0005-0000-0000-000014000000}"/>
    <cellStyle name="Accent4 2" xfId="44" xr:uid="{00000000-0005-0000-0000-000015000000}"/>
    <cellStyle name="Accent5 2" xfId="45" xr:uid="{00000000-0005-0000-0000-000016000000}"/>
    <cellStyle name="Accent6 2" xfId="46" xr:uid="{00000000-0005-0000-0000-000017000000}"/>
    <cellStyle name="Bad 2" xfId="47" xr:uid="{00000000-0005-0000-0000-000018000000}"/>
    <cellStyle name="Calculation 2" xfId="48" xr:uid="{00000000-0005-0000-0000-000019000000}"/>
    <cellStyle name="Calculation 3" xfId="64" xr:uid="{00000000-0005-0000-0000-00001A000000}"/>
    <cellStyle name="Check Cell 2" xfId="49" xr:uid="{00000000-0005-0000-0000-00001E000000}"/>
    <cellStyle name="Check Cell 3" xfId="65" xr:uid="{00000000-0005-0000-0000-00001F000000}"/>
    <cellStyle name="Comma" xfId="1" builtinId="3"/>
    <cellStyle name="Comma0" xfId="2" xr:uid="{00000000-0005-0000-0000-00001C000000}"/>
    <cellStyle name="Currency0" xfId="3" xr:uid="{00000000-0005-0000-0000-00001D000000}"/>
    <cellStyle name="Date" xfId="4" xr:uid="{00000000-0005-0000-0000-000020000000}"/>
    <cellStyle name="Explanatory Text 2" xfId="50" xr:uid="{00000000-0005-0000-0000-000021000000}"/>
    <cellStyle name="Fixed" xfId="5" xr:uid="{00000000-0005-0000-0000-000022000000}"/>
    <cellStyle name="Good 2" xfId="51" xr:uid="{00000000-0005-0000-0000-000023000000}"/>
    <cellStyle name="Heading 1" xfId="6" builtinId="16" customBuiltin="1"/>
    <cellStyle name="Heading 1 2" xfId="52" xr:uid="{00000000-0005-0000-0000-000025000000}"/>
    <cellStyle name="Heading 1 3" xfId="66" xr:uid="{00000000-0005-0000-0000-000026000000}"/>
    <cellStyle name="Heading 2" xfId="7" builtinId="17" customBuiltin="1"/>
    <cellStyle name="Heading 2 2" xfId="53" xr:uid="{00000000-0005-0000-0000-000028000000}"/>
    <cellStyle name="Heading 2 3" xfId="67" xr:uid="{00000000-0005-0000-0000-000029000000}"/>
    <cellStyle name="Heading 3 2" xfId="54" xr:uid="{00000000-0005-0000-0000-00002A000000}"/>
    <cellStyle name="Heading 3 3" xfId="68" xr:uid="{00000000-0005-0000-0000-00002B000000}"/>
    <cellStyle name="Heading 4 2" xfId="55" xr:uid="{00000000-0005-0000-0000-00002C000000}"/>
    <cellStyle name="Input 2" xfId="56" xr:uid="{00000000-0005-0000-0000-00002D000000}"/>
    <cellStyle name="Input 3" xfId="69" xr:uid="{00000000-0005-0000-0000-00002E000000}"/>
    <cellStyle name="Linked Cell 2" xfId="57" xr:uid="{00000000-0005-0000-0000-00002F000000}"/>
    <cellStyle name="Linked Cell 3" xfId="70" xr:uid="{00000000-0005-0000-0000-000030000000}"/>
    <cellStyle name="Neutral 2" xfId="58" xr:uid="{00000000-0005-0000-0000-000031000000}"/>
    <cellStyle name="Normal" xfId="0" builtinId="0"/>
    <cellStyle name="Normal 2" xfId="8" xr:uid="{00000000-0005-0000-0000-000033000000}"/>
    <cellStyle name="Normal 3" xfId="22" xr:uid="{00000000-0005-0000-0000-000034000000}"/>
    <cellStyle name="Note 2" xfId="59" xr:uid="{00000000-0005-0000-0000-000036000000}"/>
    <cellStyle name="Note 3" xfId="71" xr:uid="{00000000-0005-0000-0000-000037000000}"/>
    <cellStyle name="Output 2" xfId="60" xr:uid="{00000000-0005-0000-0000-000038000000}"/>
    <cellStyle name="Output 3" xfId="72" xr:uid="{00000000-0005-0000-0000-000039000000}"/>
    <cellStyle name="Title 2" xfId="61" xr:uid="{00000000-0005-0000-0000-00003A000000}"/>
    <cellStyle name="Total" xfId="9" builtinId="25" customBuiltin="1"/>
    <cellStyle name="Total 2" xfId="62" xr:uid="{00000000-0005-0000-0000-00003C000000}"/>
    <cellStyle name="Total 3" xfId="73" xr:uid="{00000000-0005-0000-0000-00003D000000}"/>
    <cellStyle name="Warning Text 2" xfId="63" xr:uid="{00000000-0005-0000-0000-00003E000000}"/>
    <cellStyle name="똿뗦먛귟 [0.00]_PRODUCT DETAIL Q1" xfId="10" xr:uid="{00000000-0005-0000-0000-00003F000000}"/>
    <cellStyle name="똿뗦먛귟_PRODUCT DETAIL Q1" xfId="11" xr:uid="{00000000-0005-0000-0000-000040000000}"/>
    <cellStyle name="믅됞 [0.00]_PRODUCT DETAIL Q1" xfId="12" xr:uid="{00000000-0005-0000-0000-000041000000}"/>
    <cellStyle name="믅됞_PRODUCT DETAIL Q1" xfId="13" xr:uid="{00000000-0005-0000-0000-000042000000}"/>
    <cellStyle name="백분율_HOBONG" xfId="14" xr:uid="{00000000-0005-0000-0000-000043000000}"/>
    <cellStyle name="뷭?_BOOKSHIP" xfId="15" xr:uid="{00000000-0005-0000-0000-000044000000}"/>
    <cellStyle name="콤마 [0]_1202" xfId="16" xr:uid="{00000000-0005-0000-0000-000045000000}"/>
    <cellStyle name="콤마_1202" xfId="17" xr:uid="{00000000-0005-0000-0000-000046000000}"/>
    <cellStyle name="통화 [0]_1202" xfId="18" xr:uid="{00000000-0005-0000-0000-000047000000}"/>
    <cellStyle name="통화_1202" xfId="19" xr:uid="{00000000-0005-0000-0000-000048000000}"/>
    <cellStyle name="표준_(정보부문)월별인원계획" xfId="20" xr:uid="{00000000-0005-0000-0000-000049000000}"/>
    <cellStyle name="표준_kc-elec system check list" xfId="21" xr:uid="{00000000-0005-0000-0000-00004A000000}"/>
  </cellStyles>
  <dxfs count="0"/>
  <tableStyles count="0" defaultTableStyle="TableStyleMedium2" defaultPivotStyle="PivotStyleLight16"/>
  <colors>
    <mruColors>
      <color rgb="FFFFFF99"/>
      <color rgb="FFECF2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522631</xdr:colOff>
      <xdr:row>3</xdr:row>
      <xdr:rowOff>10583</xdr:rowOff>
    </xdr:from>
    <xdr:to>
      <xdr:col>2</xdr:col>
      <xdr:colOff>704338</xdr:colOff>
      <xdr:row>3</xdr:row>
      <xdr:rowOff>10583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4A91429-8166-48B3-8824-36C3780DD038}"/>
            </a:ext>
          </a:extLst>
        </xdr:cNvPr>
        <xdr:cNvCxnSpPr/>
      </xdr:nvCxnSpPr>
      <xdr:spPr>
        <a:xfrm>
          <a:off x="951256" y="696383"/>
          <a:ext cx="10580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41414</xdr:colOff>
      <xdr:row>2</xdr:row>
      <xdr:rowOff>33131</xdr:rowOff>
    </xdr:from>
    <xdr:to>
      <xdr:col>7</xdr:col>
      <xdr:colOff>33131</xdr:colOff>
      <xdr:row>2</xdr:row>
      <xdr:rowOff>33132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BC411292-E9EB-47A0-A719-4B2F13F6567B}"/>
            </a:ext>
          </a:extLst>
        </xdr:cNvPr>
        <xdr:cNvCxnSpPr/>
      </xdr:nvCxnSpPr>
      <xdr:spPr>
        <a:xfrm>
          <a:off x="4318139" y="490331"/>
          <a:ext cx="182051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522631</xdr:colOff>
      <xdr:row>3</xdr:row>
      <xdr:rowOff>10583</xdr:rowOff>
    </xdr:from>
    <xdr:to>
      <xdr:col>2</xdr:col>
      <xdr:colOff>704338</xdr:colOff>
      <xdr:row>3</xdr:row>
      <xdr:rowOff>10583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3866B47B-AD10-4A45-BC3E-5B603AF249B7}"/>
            </a:ext>
          </a:extLst>
        </xdr:cNvPr>
        <xdr:cNvCxnSpPr/>
      </xdr:nvCxnSpPr>
      <xdr:spPr>
        <a:xfrm>
          <a:off x="951256" y="696383"/>
          <a:ext cx="91513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209699</xdr:colOff>
      <xdr:row>0</xdr:row>
      <xdr:rowOff>0</xdr:rowOff>
    </xdr:from>
    <xdr:to>
      <xdr:col>11</xdr:col>
      <xdr:colOff>790770</xdr:colOff>
      <xdr:row>3</xdr:row>
      <xdr:rowOff>28575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20F629D8-2424-4F95-893C-069F70EDD66D}"/>
            </a:ext>
          </a:extLst>
        </xdr:cNvPr>
        <xdr:cNvSpPr txBox="1"/>
      </xdr:nvSpPr>
      <xdr:spPr>
        <a:xfrm>
          <a:off x="6734324" y="0"/>
          <a:ext cx="3381421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1</xdr:col>
      <xdr:colOff>229045</xdr:colOff>
      <xdr:row>0</xdr:row>
      <xdr:rowOff>47625</xdr:rowOff>
    </xdr:from>
    <xdr:to>
      <xdr:col>4</xdr:col>
      <xdr:colOff>962024</xdr:colOff>
      <xdr:row>3</xdr:row>
      <xdr:rowOff>85725</xdr:rowOff>
    </xdr:to>
    <xdr:sp macro="" textlink="">
      <xdr:nvSpPr>
        <xdr:cNvPr id="3" name="TextBox 8">
          <a:extLst>
            <a:ext uri="{FF2B5EF4-FFF2-40B4-BE49-F238E27FC236}">
              <a16:creationId xmlns:a16="http://schemas.microsoft.com/office/drawing/2014/main" id="{AE1BBEF4-38D6-4A53-92C1-0E12A7195761}"/>
            </a:ext>
          </a:extLst>
        </xdr:cNvPr>
        <xdr:cNvSpPr txBox="1"/>
      </xdr:nvSpPr>
      <xdr:spPr>
        <a:xfrm>
          <a:off x="610045" y="47625"/>
          <a:ext cx="4314379" cy="6381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TP. HỒ CHÍ MINH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>
            <a:solidFill>
              <a:srgbClr val="000000"/>
            </a:solidFill>
            <a:latin typeface="Calibri"/>
          </a:endParaRP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123899</xdr:colOff>
      <xdr:row>0</xdr:row>
      <xdr:rowOff>104775</xdr:rowOff>
    </xdr:from>
    <xdr:to>
      <xdr:col>1</xdr:col>
      <xdr:colOff>371140</xdr:colOff>
      <xdr:row>2</xdr:row>
      <xdr:rowOff>142875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BFF8408B-94D1-4867-8E9F-536F7C7E6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3899" y="104775"/>
          <a:ext cx="628241" cy="428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"/>
  <dimension ref="A1:H64"/>
  <sheetViews>
    <sheetView view="pageBreakPreview" topLeftCell="A44" zoomScale="115" zoomScaleNormal="100" zoomScaleSheetLayoutView="115" workbookViewId="0">
      <selection activeCell="F9" sqref="F9:F54"/>
    </sheetView>
  </sheetViews>
  <sheetFormatPr defaultRowHeight="16.5"/>
  <cols>
    <col min="1" max="1" width="5.625" style="21" customWidth="1"/>
    <col min="2" max="2" width="10.875" style="21" customWidth="1"/>
    <col min="3" max="3" width="21.375" style="21" bestFit="1" customWidth="1"/>
    <col min="4" max="4" width="7.625" style="21" customWidth="1"/>
    <col min="5" max="5" width="11.875" style="21" customWidth="1"/>
    <col min="6" max="6" width="8.375" style="21" customWidth="1"/>
    <col min="7" max="7" width="15.625" style="20" customWidth="1"/>
    <col min="8" max="8" width="12.875" style="23" bestFit="1" customWidth="1"/>
    <col min="9" max="16384" width="9" style="21"/>
  </cols>
  <sheetData>
    <row r="1" spans="1:8" ht="18" customHeight="1">
      <c r="A1" s="113" t="s">
        <v>1</v>
      </c>
      <c r="B1" s="113"/>
      <c r="C1" s="113"/>
      <c r="E1" s="114" t="s">
        <v>4</v>
      </c>
      <c r="F1" s="114"/>
      <c r="G1" s="114"/>
      <c r="H1" s="114"/>
    </row>
    <row r="2" spans="1:8" ht="18" customHeight="1">
      <c r="A2" s="114" t="s">
        <v>3</v>
      </c>
      <c r="B2" s="114"/>
      <c r="C2" s="114"/>
      <c r="D2" s="22"/>
      <c r="E2" s="114" t="s">
        <v>22</v>
      </c>
      <c r="F2" s="114"/>
      <c r="G2" s="114"/>
      <c r="H2" s="114"/>
    </row>
    <row r="3" spans="1:8" ht="18" customHeight="1">
      <c r="A3" s="114" t="s">
        <v>0</v>
      </c>
      <c r="B3" s="114"/>
      <c r="C3" s="114"/>
      <c r="D3" s="22"/>
      <c r="E3" s="22"/>
      <c r="G3" s="21"/>
    </row>
    <row r="4" spans="1:8" s="24" customFormat="1" ht="18" customHeight="1">
      <c r="A4" s="117"/>
      <c r="B4" s="117"/>
      <c r="C4" s="117"/>
      <c r="D4" s="117"/>
      <c r="E4" s="117"/>
      <c r="H4" s="25"/>
    </row>
    <row r="5" spans="1:8">
      <c r="A5" s="114" t="s">
        <v>209</v>
      </c>
      <c r="B5" s="114"/>
      <c r="C5" s="114"/>
      <c r="D5" s="114"/>
      <c r="E5" s="114"/>
      <c r="F5" s="114"/>
      <c r="G5" s="114"/>
      <c r="H5" s="114"/>
    </row>
    <row r="6" spans="1:8" ht="24.95" customHeight="1">
      <c r="A6" s="114" t="s">
        <v>208</v>
      </c>
      <c r="B6" s="114"/>
      <c r="C6" s="114"/>
      <c r="D6" s="114"/>
      <c r="E6" s="114"/>
      <c r="F6" s="114"/>
      <c r="G6" s="114"/>
      <c r="H6" s="114"/>
    </row>
    <row r="7" spans="1:8" ht="15" customHeight="1">
      <c r="A7" s="26"/>
      <c r="B7" s="26"/>
      <c r="C7" s="26"/>
      <c r="D7" s="26"/>
      <c r="E7" s="26"/>
      <c r="F7" s="26"/>
      <c r="G7" s="26"/>
      <c r="H7" s="49"/>
    </row>
    <row r="8" spans="1:8">
      <c r="A8" s="4" t="s">
        <v>6</v>
      </c>
      <c r="B8" s="5" t="s">
        <v>71</v>
      </c>
      <c r="C8" s="115" t="s">
        <v>69</v>
      </c>
      <c r="D8" s="116"/>
      <c r="E8" s="6" t="s">
        <v>2</v>
      </c>
      <c r="F8" s="7" t="s">
        <v>72</v>
      </c>
      <c r="G8" s="5" t="s">
        <v>73</v>
      </c>
      <c r="H8" s="5" t="s">
        <v>5</v>
      </c>
    </row>
    <row r="9" spans="1:8" s="28" customFormat="1" ht="18" customHeight="1">
      <c r="A9" s="27" t="s">
        <v>23</v>
      </c>
      <c r="B9" s="54" t="s">
        <v>96</v>
      </c>
      <c r="C9" s="55" t="s">
        <v>21</v>
      </c>
      <c r="D9" s="56" t="s">
        <v>180</v>
      </c>
      <c r="E9" s="50" t="s">
        <v>207</v>
      </c>
      <c r="F9" s="57">
        <v>45</v>
      </c>
      <c r="G9" s="8" t="str">
        <f t="shared" ref="G9:G54" si="0">IF(F9&gt;=90,"Xuất sắc",IF(F9&gt;=80,"Tốt",IF(F9&gt;=70,"Khá",IF(F9&gt;=50,"Trung bình",IF(F9&gt;0,"Yếu","Không xếp loại")))))</f>
        <v>Yếu</v>
      </c>
      <c r="H9" s="51"/>
    </row>
    <row r="10" spans="1:8" s="28" customFormat="1" ht="18" customHeight="1">
      <c r="A10" s="27" t="s">
        <v>24</v>
      </c>
      <c r="B10" s="54" t="s">
        <v>97</v>
      </c>
      <c r="C10" s="58" t="s">
        <v>98</v>
      </c>
      <c r="D10" s="56" t="s">
        <v>181</v>
      </c>
      <c r="E10" s="50" t="s">
        <v>207</v>
      </c>
      <c r="F10" s="57">
        <v>45</v>
      </c>
      <c r="G10" s="8" t="str">
        <f t="shared" si="0"/>
        <v>Yếu</v>
      </c>
      <c r="H10" s="51"/>
    </row>
    <row r="11" spans="1:8" s="28" customFormat="1" ht="18" customHeight="1">
      <c r="A11" s="27" t="s">
        <v>25</v>
      </c>
      <c r="B11" s="54" t="s">
        <v>99</v>
      </c>
      <c r="C11" s="58" t="s">
        <v>100</v>
      </c>
      <c r="D11" s="56" t="s">
        <v>182</v>
      </c>
      <c r="E11" s="50" t="s">
        <v>207</v>
      </c>
      <c r="F11" s="57">
        <v>45</v>
      </c>
      <c r="G11" s="8" t="str">
        <f t="shared" si="0"/>
        <v>Yếu</v>
      </c>
      <c r="H11" s="51"/>
    </row>
    <row r="12" spans="1:8" s="28" customFormat="1" ht="33">
      <c r="A12" s="27" t="s">
        <v>26</v>
      </c>
      <c r="B12" s="54" t="s">
        <v>101</v>
      </c>
      <c r="C12" s="58" t="s">
        <v>102</v>
      </c>
      <c r="D12" s="56" t="s">
        <v>182</v>
      </c>
      <c r="E12" s="50" t="s">
        <v>207</v>
      </c>
      <c r="F12" s="57">
        <v>55</v>
      </c>
      <c r="G12" s="8" t="str">
        <f t="shared" si="0"/>
        <v>Trung bình</v>
      </c>
      <c r="H12" s="52"/>
    </row>
    <row r="13" spans="1:8" s="28" customFormat="1" ht="18" customHeight="1">
      <c r="A13" s="27" t="s">
        <v>27</v>
      </c>
      <c r="B13" s="54" t="s">
        <v>103</v>
      </c>
      <c r="C13" s="58" t="s">
        <v>104</v>
      </c>
      <c r="D13" s="56" t="s">
        <v>183</v>
      </c>
      <c r="E13" s="50" t="s">
        <v>207</v>
      </c>
      <c r="F13" s="57">
        <v>51</v>
      </c>
      <c r="G13" s="8" t="str">
        <f t="shared" si="0"/>
        <v>Trung bình</v>
      </c>
      <c r="H13" s="52"/>
    </row>
    <row r="14" spans="1:8" s="28" customFormat="1" ht="18" customHeight="1">
      <c r="A14" s="27" t="s">
        <v>28</v>
      </c>
      <c r="B14" s="54" t="s">
        <v>105</v>
      </c>
      <c r="C14" s="58" t="s">
        <v>106</v>
      </c>
      <c r="D14" s="56" t="s">
        <v>14</v>
      </c>
      <c r="E14" s="50" t="s">
        <v>207</v>
      </c>
      <c r="F14" s="57">
        <v>72</v>
      </c>
      <c r="G14" s="8" t="str">
        <f t="shared" si="0"/>
        <v>Khá</v>
      </c>
      <c r="H14" s="51"/>
    </row>
    <row r="15" spans="1:8" s="28" customFormat="1" ht="18" customHeight="1">
      <c r="A15" s="27" t="s">
        <v>29</v>
      </c>
      <c r="B15" s="54" t="s">
        <v>107</v>
      </c>
      <c r="C15" s="58" t="s">
        <v>108</v>
      </c>
      <c r="D15" s="56" t="s">
        <v>10</v>
      </c>
      <c r="E15" s="50" t="s">
        <v>207</v>
      </c>
      <c r="F15" s="57">
        <v>54</v>
      </c>
      <c r="G15" s="8" t="str">
        <f t="shared" si="0"/>
        <v>Trung bình</v>
      </c>
      <c r="H15" s="52"/>
    </row>
    <row r="16" spans="1:8" s="28" customFormat="1" ht="18" customHeight="1">
      <c r="A16" s="27" t="s">
        <v>30</v>
      </c>
      <c r="B16" s="54" t="s">
        <v>109</v>
      </c>
      <c r="C16" s="58" t="s">
        <v>110</v>
      </c>
      <c r="D16" s="56" t="s">
        <v>184</v>
      </c>
      <c r="E16" s="50" t="s">
        <v>207</v>
      </c>
      <c r="F16" s="57">
        <v>70</v>
      </c>
      <c r="G16" s="8" t="str">
        <f t="shared" si="0"/>
        <v>Khá</v>
      </c>
      <c r="H16" s="52"/>
    </row>
    <row r="17" spans="1:8" s="28" customFormat="1" ht="18" customHeight="1">
      <c r="A17" s="27" t="s">
        <v>31</v>
      </c>
      <c r="B17" s="54" t="s">
        <v>111</v>
      </c>
      <c r="C17" s="58" t="s">
        <v>112</v>
      </c>
      <c r="D17" s="56" t="s">
        <v>11</v>
      </c>
      <c r="E17" s="50" t="s">
        <v>207</v>
      </c>
      <c r="F17" s="57">
        <v>55</v>
      </c>
      <c r="G17" s="8" t="str">
        <f t="shared" si="0"/>
        <v>Trung bình</v>
      </c>
      <c r="H17" s="52"/>
    </row>
    <row r="18" spans="1:8" s="28" customFormat="1" ht="33">
      <c r="A18" s="27" t="s">
        <v>32</v>
      </c>
      <c r="B18" s="54" t="s">
        <v>113</v>
      </c>
      <c r="C18" s="58" t="s">
        <v>114</v>
      </c>
      <c r="D18" s="56" t="s">
        <v>185</v>
      </c>
      <c r="E18" s="50" t="s">
        <v>207</v>
      </c>
      <c r="F18" s="57">
        <v>61</v>
      </c>
      <c r="G18" s="8" t="str">
        <f t="shared" si="0"/>
        <v>Trung bình</v>
      </c>
      <c r="H18" s="52"/>
    </row>
    <row r="19" spans="1:8" s="28" customFormat="1" ht="18" customHeight="1">
      <c r="A19" s="27" t="s">
        <v>33</v>
      </c>
      <c r="B19" s="54" t="s">
        <v>115</v>
      </c>
      <c r="C19" s="58" t="s">
        <v>116</v>
      </c>
      <c r="D19" s="56" t="s">
        <v>186</v>
      </c>
      <c r="E19" s="50" t="s">
        <v>207</v>
      </c>
      <c r="F19" s="57">
        <v>59</v>
      </c>
      <c r="G19" s="8" t="str">
        <f t="shared" si="0"/>
        <v>Trung bình</v>
      </c>
      <c r="H19" s="52"/>
    </row>
    <row r="20" spans="1:8" s="28" customFormat="1" ht="18" customHeight="1">
      <c r="A20" s="27" t="s">
        <v>34</v>
      </c>
      <c r="B20" s="54" t="s">
        <v>117</v>
      </c>
      <c r="C20" s="58" t="s">
        <v>118</v>
      </c>
      <c r="D20" s="56" t="s">
        <v>15</v>
      </c>
      <c r="E20" s="50" t="s">
        <v>207</v>
      </c>
      <c r="F20" s="57">
        <v>60</v>
      </c>
      <c r="G20" s="8" t="str">
        <f t="shared" si="0"/>
        <v>Trung bình</v>
      </c>
      <c r="H20" s="52"/>
    </row>
    <row r="21" spans="1:8" s="28" customFormat="1" ht="33">
      <c r="A21" s="27" t="s">
        <v>35</v>
      </c>
      <c r="B21" s="54" t="s">
        <v>119</v>
      </c>
      <c r="C21" s="58" t="s">
        <v>120</v>
      </c>
      <c r="D21" s="56" t="s">
        <v>15</v>
      </c>
      <c r="E21" s="50" t="s">
        <v>207</v>
      </c>
      <c r="F21" s="57">
        <v>56</v>
      </c>
      <c r="G21" s="8" t="str">
        <f t="shared" si="0"/>
        <v>Trung bình</v>
      </c>
      <c r="H21" s="52"/>
    </row>
    <row r="22" spans="1:8" s="28" customFormat="1" ht="18" customHeight="1">
      <c r="A22" s="27" t="s">
        <v>36</v>
      </c>
      <c r="B22" s="54" t="s">
        <v>121</v>
      </c>
      <c r="C22" s="58" t="s">
        <v>122</v>
      </c>
      <c r="D22" s="56" t="s">
        <v>187</v>
      </c>
      <c r="E22" s="50" t="s">
        <v>207</v>
      </c>
      <c r="F22" s="57">
        <v>53</v>
      </c>
      <c r="G22" s="8" t="str">
        <f t="shared" si="0"/>
        <v>Trung bình</v>
      </c>
      <c r="H22" s="51"/>
    </row>
    <row r="23" spans="1:8" s="28" customFormat="1" ht="18" customHeight="1">
      <c r="A23" s="27" t="s">
        <v>37</v>
      </c>
      <c r="B23" s="54" t="s">
        <v>123</v>
      </c>
      <c r="C23" s="58" t="s">
        <v>124</v>
      </c>
      <c r="D23" s="56" t="s">
        <v>188</v>
      </c>
      <c r="E23" s="50" t="s">
        <v>207</v>
      </c>
      <c r="F23" s="57">
        <v>51</v>
      </c>
      <c r="G23" s="8" t="str">
        <f t="shared" si="0"/>
        <v>Trung bình</v>
      </c>
      <c r="H23" s="52"/>
    </row>
    <row r="24" spans="1:8" s="28" customFormat="1" ht="18" customHeight="1">
      <c r="A24" s="27" t="s">
        <v>38</v>
      </c>
      <c r="B24" s="54" t="s">
        <v>125</v>
      </c>
      <c r="C24" s="58" t="s">
        <v>126</v>
      </c>
      <c r="D24" s="56" t="s">
        <v>189</v>
      </c>
      <c r="E24" s="50" t="s">
        <v>207</v>
      </c>
      <c r="F24" s="57">
        <v>56</v>
      </c>
      <c r="G24" s="8" t="str">
        <f t="shared" si="0"/>
        <v>Trung bình</v>
      </c>
      <c r="H24" s="51"/>
    </row>
    <row r="25" spans="1:8" s="28" customFormat="1" ht="18" customHeight="1">
      <c r="A25" s="27" t="s">
        <v>39</v>
      </c>
      <c r="B25" s="54" t="s">
        <v>127</v>
      </c>
      <c r="C25" s="58" t="s">
        <v>128</v>
      </c>
      <c r="D25" s="56" t="s">
        <v>12</v>
      </c>
      <c r="E25" s="50" t="s">
        <v>207</v>
      </c>
      <c r="F25" s="57">
        <v>45</v>
      </c>
      <c r="G25" s="8" t="str">
        <f t="shared" si="0"/>
        <v>Yếu</v>
      </c>
      <c r="H25" s="51"/>
    </row>
    <row r="26" spans="1:8" s="28" customFormat="1" ht="18" customHeight="1">
      <c r="A26" s="27" t="s">
        <v>40</v>
      </c>
      <c r="B26" s="54" t="s">
        <v>129</v>
      </c>
      <c r="C26" s="58" t="s">
        <v>130</v>
      </c>
      <c r="D26" s="56" t="s">
        <v>190</v>
      </c>
      <c r="E26" s="50" t="s">
        <v>207</v>
      </c>
      <c r="F26" s="57">
        <v>56</v>
      </c>
      <c r="G26" s="8" t="str">
        <f t="shared" si="0"/>
        <v>Trung bình</v>
      </c>
      <c r="H26" s="51"/>
    </row>
    <row r="27" spans="1:8" s="28" customFormat="1" ht="18" customHeight="1">
      <c r="A27" s="27" t="s">
        <v>41</v>
      </c>
      <c r="B27" s="54" t="s">
        <v>131</v>
      </c>
      <c r="C27" s="58" t="s">
        <v>132</v>
      </c>
      <c r="D27" s="56" t="s">
        <v>191</v>
      </c>
      <c r="E27" s="50" t="s">
        <v>207</v>
      </c>
      <c r="F27" s="57">
        <v>53</v>
      </c>
      <c r="G27" s="8" t="str">
        <f t="shared" si="0"/>
        <v>Trung bình</v>
      </c>
      <c r="H27" s="51"/>
    </row>
    <row r="28" spans="1:8" s="28" customFormat="1" ht="18" customHeight="1">
      <c r="A28" s="27" t="s">
        <v>42</v>
      </c>
      <c r="B28" s="54" t="s">
        <v>133</v>
      </c>
      <c r="C28" s="58" t="s">
        <v>8</v>
      </c>
      <c r="D28" s="56" t="s">
        <v>191</v>
      </c>
      <c r="E28" s="50" t="s">
        <v>207</v>
      </c>
      <c r="F28" s="57">
        <v>50</v>
      </c>
      <c r="G28" s="8" t="str">
        <f t="shared" si="0"/>
        <v>Trung bình</v>
      </c>
      <c r="H28" s="51"/>
    </row>
    <row r="29" spans="1:8" s="28" customFormat="1" ht="18" customHeight="1">
      <c r="A29" s="27" t="s">
        <v>43</v>
      </c>
      <c r="B29" s="54" t="s">
        <v>134</v>
      </c>
      <c r="C29" s="58" t="s">
        <v>135</v>
      </c>
      <c r="D29" s="56" t="s">
        <v>191</v>
      </c>
      <c r="E29" s="50" t="s">
        <v>207</v>
      </c>
      <c r="F29" s="57">
        <v>45</v>
      </c>
      <c r="G29" s="8" t="str">
        <f t="shared" si="0"/>
        <v>Yếu</v>
      </c>
      <c r="H29" s="51"/>
    </row>
    <row r="30" spans="1:8" s="28" customFormat="1" ht="18" customHeight="1">
      <c r="A30" s="27" t="s">
        <v>44</v>
      </c>
      <c r="B30" s="54" t="s">
        <v>136</v>
      </c>
      <c r="C30" s="58" t="s">
        <v>137</v>
      </c>
      <c r="D30" s="56" t="s">
        <v>191</v>
      </c>
      <c r="E30" s="50" t="s">
        <v>207</v>
      </c>
      <c r="F30" s="57">
        <v>45</v>
      </c>
      <c r="G30" s="8" t="str">
        <f t="shared" si="0"/>
        <v>Yếu</v>
      </c>
      <c r="H30" s="51"/>
    </row>
    <row r="31" spans="1:8" s="28" customFormat="1" ht="18" customHeight="1">
      <c r="A31" s="27" t="s">
        <v>45</v>
      </c>
      <c r="B31" s="54" t="s">
        <v>138</v>
      </c>
      <c r="C31" s="58" t="s">
        <v>139</v>
      </c>
      <c r="D31" s="56" t="s">
        <v>192</v>
      </c>
      <c r="E31" s="50" t="s">
        <v>207</v>
      </c>
      <c r="F31" s="57">
        <v>57</v>
      </c>
      <c r="G31" s="8" t="str">
        <f t="shared" si="0"/>
        <v>Trung bình</v>
      </c>
      <c r="H31" s="51"/>
    </row>
    <row r="32" spans="1:8" s="28" customFormat="1" ht="18" customHeight="1">
      <c r="A32" s="27" t="s">
        <v>46</v>
      </c>
      <c r="B32" s="54" t="s">
        <v>140</v>
      </c>
      <c r="C32" s="58" t="s">
        <v>21</v>
      </c>
      <c r="D32" s="56" t="s">
        <v>193</v>
      </c>
      <c r="E32" s="50" t="s">
        <v>207</v>
      </c>
      <c r="F32" s="57">
        <v>70</v>
      </c>
      <c r="G32" s="8" t="str">
        <f t="shared" si="0"/>
        <v>Khá</v>
      </c>
      <c r="H32" s="51"/>
    </row>
    <row r="33" spans="1:8" s="28" customFormat="1" ht="18" customHeight="1">
      <c r="A33" s="27" t="s">
        <v>47</v>
      </c>
      <c r="B33" s="54" t="s">
        <v>141</v>
      </c>
      <c r="C33" s="58" t="s">
        <v>142</v>
      </c>
      <c r="D33" s="56" t="s">
        <v>194</v>
      </c>
      <c r="E33" s="50" t="s">
        <v>207</v>
      </c>
      <c r="F33" s="57">
        <v>57</v>
      </c>
      <c r="G33" s="8" t="str">
        <f t="shared" si="0"/>
        <v>Trung bình</v>
      </c>
      <c r="H33" s="51"/>
    </row>
    <row r="34" spans="1:8" s="28" customFormat="1" ht="18" customHeight="1">
      <c r="A34" s="27" t="s">
        <v>48</v>
      </c>
      <c r="B34" s="54" t="s">
        <v>143</v>
      </c>
      <c r="C34" s="58" t="s">
        <v>21</v>
      </c>
      <c r="D34" s="56" t="s">
        <v>195</v>
      </c>
      <c r="E34" s="50" t="s">
        <v>207</v>
      </c>
      <c r="F34" s="57">
        <v>45</v>
      </c>
      <c r="G34" s="8" t="str">
        <f t="shared" si="0"/>
        <v>Yếu</v>
      </c>
      <c r="H34" s="51"/>
    </row>
    <row r="35" spans="1:8" s="28" customFormat="1" ht="18" customHeight="1">
      <c r="A35" s="27" t="s">
        <v>49</v>
      </c>
      <c r="B35" s="54" t="s">
        <v>144</v>
      </c>
      <c r="C35" s="58" t="s">
        <v>145</v>
      </c>
      <c r="D35" s="56" t="s">
        <v>195</v>
      </c>
      <c r="E35" s="50" t="s">
        <v>207</v>
      </c>
      <c r="F35" s="57">
        <v>53</v>
      </c>
      <c r="G35" s="8" t="str">
        <f t="shared" si="0"/>
        <v>Trung bình</v>
      </c>
      <c r="H35" s="51"/>
    </row>
    <row r="36" spans="1:8" s="28" customFormat="1" ht="18" customHeight="1">
      <c r="A36" s="27" t="s">
        <v>50</v>
      </c>
      <c r="B36" s="54" t="s">
        <v>146</v>
      </c>
      <c r="C36" s="58" t="s">
        <v>147</v>
      </c>
      <c r="D36" s="56" t="s">
        <v>196</v>
      </c>
      <c r="E36" s="50" t="s">
        <v>207</v>
      </c>
      <c r="F36" s="57">
        <v>58</v>
      </c>
      <c r="G36" s="8" t="str">
        <f t="shared" si="0"/>
        <v>Trung bình</v>
      </c>
      <c r="H36" s="51"/>
    </row>
    <row r="37" spans="1:8" s="28" customFormat="1" ht="18" customHeight="1">
      <c r="A37" s="27" t="s">
        <v>51</v>
      </c>
      <c r="B37" s="54" t="s">
        <v>148</v>
      </c>
      <c r="C37" s="58" t="s">
        <v>149</v>
      </c>
      <c r="D37" s="56" t="s">
        <v>197</v>
      </c>
      <c r="E37" s="50" t="s">
        <v>207</v>
      </c>
      <c r="F37" s="57">
        <v>50</v>
      </c>
      <c r="G37" s="8" t="str">
        <f t="shared" si="0"/>
        <v>Trung bình</v>
      </c>
      <c r="H37" s="51"/>
    </row>
    <row r="38" spans="1:8" s="28" customFormat="1" ht="18" customHeight="1">
      <c r="A38" s="27" t="s">
        <v>52</v>
      </c>
      <c r="B38" s="54" t="s">
        <v>150</v>
      </c>
      <c r="C38" s="58" t="s">
        <v>151</v>
      </c>
      <c r="D38" s="56" t="s">
        <v>13</v>
      </c>
      <c r="E38" s="50" t="s">
        <v>207</v>
      </c>
      <c r="F38" s="57">
        <v>57</v>
      </c>
      <c r="G38" s="8" t="str">
        <f t="shared" si="0"/>
        <v>Trung bình</v>
      </c>
      <c r="H38" s="51"/>
    </row>
    <row r="39" spans="1:8" s="28" customFormat="1" ht="18" customHeight="1">
      <c r="A39" s="27" t="s">
        <v>53</v>
      </c>
      <c r="B39" s="54" t="s">
        <v>152</v>
      </c>
      <c r="C39" s="58" t="s">
        <v>153</v>
      </c>
      <c r="D39" s="56" t="s">
        <v>17</v>
      </c>
      <c r="E39" s="50" t="s">
        <v>207</v>
      </c>
      <c r="F39" s="57">
        <v>53</v>
      </c>
      <c r="G39" s="8" t="str">
        <f t="shared" si="0"/>
        <v>Trung bình</v>
      </c>
      <c r="H39" s="51"/>
    </row>
    <row r="40" spans="1:8" s="28" customFormat="1" ht="18" customHeight="1">
      <c r="A40" s="27" t="s">
        <v>54</v>
      </c>
      <c r="B40" s="54" t="s">
        <v>154</v>
      </c>
      <c r="C40" s="58" t="s">
        <v>155</v>
      </c>
      <c r="D40" s="56" t="s">
        <v>18</v>
      </c>
      <c r="E40" s="50" t="s">
        <v>207</v>
      </c>
      <c r="F40" s="57">
        <v>50</v>
      </c>
      <c r="G40" s="8" t="str">
        <f t="shared" si="0"/>
        <v>Trung bình</v>
      </c>
      <c r="H40" s="51"/>
    </row>
    <row r="41" spans="1:8" s="28" customFormat="1" ht="18" customHeight="1">
      <c r="A41" s="27" t="s">
        <v>55</v>
      </c>
      <c r="B41" s="54" t="s">
        <v>156</v>
      </c>
      <c r="C41" s="58" t="s">
        <v>157</v>
      </c>
      <c r="D41" s="56" t="s">
        <v>198</v>
      </c>
      <c r="E41" s="50" t="s">
        <v>207</v>
      </c>
      <c r="F41" s="57">
        <v>45</v>
      </c>
      <c r="G41" s="8" t="str">
        <f t="shared" si="0"/>
        <v>Yếu</v>
      </c>
      <c r="H41" s="51"/>
    </row>
    <row r="42" spans="1:8" s="28" customFormat="1" ht="18" customHeight="1">
      <c r="A42" s="27" t="s">
        <v>56</v>
      </c>
      <c r="B42" s="54" t="s">
        <v>158</v>
      </c>
      <c r="C42" s="58" t="s">
        <v>159</v>
      </c>
      <c r="D42" s="56" t="s">
        <v>199</v>
      </c>
      <c r="E42" s="50" t="s">
        <v>207</v>
      </c>
      <c r="F42" s="57">
        <v>52</v>
      </c>
      <c r="G42" s="8" t="str">
        <f t="shared" si="0"/>
        <v>Trung bình</v>
      </c>
      <c r="H42" s="51"/>
    </row>
    <row r="43" spans="1:8" s="28" customFormat="1" ht="18" customHeight="1">
      <c r="A43" s="27" t="s">
        <v>57</v>
      </c>
      <c r="B43" s="54" t="s">
        <v>160</v>
      </c>
      <c r="C43" s="58" t="s">
        <v>161</v>
      </c>
      <c r="D43" s="56" t="s">
        <v>200</v>
      </c>
      <c r="E43" s="50" t="s">
        <v>207</v>
      </c>
      <c r="F43" s="57">
        <v>51</v>
      </c>
      <c r="G43" s="8" t="str">
        <f t="shared" si="0"/>
        <v>Trung bình</v>
      </c>
      <c r="H43" s="51"/>
    </row>
    <row r="44" spans="1:8" s="28" customFormat="1" ht="18" customHeight="1">
      <c r="A44" s="27" t="s">
        <v>58</v>
      </c>
      <c r="B44" s="54" t="s">
        <v>162</v>
      </c>
      <c r="C44" s="58" t="s">
        <v>163</v>
      </c>
      <c r="D44" s="56" t="s">
        <v>19</v>
      </c>
      <c r="E44" s="50" t="s">
        <v>207</v>
      </c>
      <c r="F44" s="57">
        <v>45</v>
      </c>
      <c r="G44" s="8" t="str">
        <f t="shared" si="0"/>
        <v>Yếu</v>
      </c>
      <c r="H44" s="51"/>
    </row>
    <row r="45" spans="1:8" s="28" customFormat="1" ht="18" customHeight="1">
      <c r="A45" s="27" t="s">
        <v>59</v>
      </c>
      <c r="B45" s="54" t="s">
        <v>164</v>
      </c>
      <c r="C45" s="58" t="s">
        <v>165</v>
      </c>
      <c r="D45" s="56" t="s">
        <v>201</v>
      </c>
      <c r="E45" s="50" t="s">
        <v>207</v>
      </c>
      <c r="F45" s="57">
        <v>58</v>
      </c>
      <c r="G45" s="8" t="str">
        <f t="shared" si="0"/>
        <v>Trung bình</v>
      </c>
      <c r="H45" s="51"/>
    </row>
    <row r="46" spans="1:8" s="28" customFormat="1" ht="18" customHeight="1">
      <c r="A46" s="27" t="s">
        <v>60</v>
      </c>
      <c r="B46" s="54" t="s">
        <v>166</v>
      </c>
      <c r="C46" s="58" t="s">
        <v>145</v>
      </c>
      <c r="D46" s="56" t="s">
        <v>202</v>
      </c>
      <c r="E46" s="50" t="s">
        <v>207</v>
      </c>
      <c r="F46" s="57">
        <v>53</v>
      </c>
      <c r="G46" s="8" t="str">
        <f t="shared" si="0"/>
        <v>Trung bình</v>
      </c>
      <c r="H46" s="51"/>
    </row>
    <row r="47" spans="1:8" s="28" customFormat="1" ht="18" customHeight="1">
      <c r="A47" s="27" t="s">
        <v>61</v>
      </c>
      <c r="B47" s="54" t="s">
        <v>167</v>
      </c>
      <c r="C47" s="58" t="s">
        <v>168</v>
      </c>
      <c r="D47" s="56" t="s">
        <v>203</v>
      </c>
      <c r="E47" s="50" t="s">
        <v>207</v>
      </c>
      <c r="F47" s="57">
        <v>52</v>
      </c>
      <c r="G47" s="8" t="str">
        <f t="shared" si="0"/>
        <v>Trung bình</v>
      </c>
      <c r="H47" s="51"/>
    </row>
    <row r="48" spans="1:8" s="28" customFormat="1" ht="18" customHeight="1">
      <c r="A48" s="27" t="s">
        <v>62</v>
      </c>
      <c r="B48" s="54" t="s">
        <v>169</v>
      </c>
      <c r="C48" s="58" t="s">
        <v>170</v>
      </c>
      <c r="D48" s="56" t="s">
        <v>204</v>
      </c>
      <c r="E48" s="50" t="s">
        <v>207</v>
      </c>
      <c r="F48" s="57">
        <v>51</v>
      </c>
      <c r="G48" s="8" t="str">
        <f t="shared" si="0"/>
        <v>Trung bình</v>
      </c>
      <c r="H48" s="51"/>
    </row>
    <row r="49" spans="1:8" s="28" customFormat="1" ht="18" customHeight="1">
      <c r="A49" s="27" t="s">
        <v>63</v>
      </c>
      <c r="B49" s="54" t="s">
        <v>171</v>
      </c>
      <c r="C49" s="58" t="s">
        <v>172</v>
      </c>
      <c r="D49" s="56" t="s">
        <v>204</v>
      </c>
      <c r="E49" s="50" t="s">
        <v>207</v>
      </c>
      <c r="F49" s="57">
        <v>45</v>
      </c>
      <c r="G49" s="8" t="str">
        <f t="shared" si="0"/>
        <v>Yếu</v>
      </c>
      <c r="H49" s="51"/>
    </row>
    <row r="50" spans="1:8" s="28" customFormat="1" ht="18" customHeight="1">
      <c r="A50" s="27" t="s">
        <v>64</v>
      </c>
      <c r="B50" s="54" t="s">
        <v>173</v>
      </c>
      <c r="C50" s="58" t="s">
        <v>9</v>
      </c>
      <c r="D50" s="56" t="s">
        <v>205</v>
      </c>
      <c r="E50" s="50" t="s">
        <v>207</v>
      </c>
      <c r="F50" s="57">
        <v>60</v>
      </c>
      <c r="G50" s="8" t="str">
        <f t="shared" si="0"/>
        <v>Trung bình</v>
      </c>
      <c r="H50" s="51"/>
    </row>
    <row r="51" spans="1:8" s="28" customFormat="1" ht="18" customHeight="1">
      <c r="A51" s="27" t="s">
        <v>65</v>
      </c>
      <c r="B51" s="54" t="s">
        <v>174</v>
      </c>
      <c r="C51" s="58" t="s">
        <v>157</v>
      </c>
      <c r="D51" s="56" t="s">
        <v>20</v>
      </c>
      <c r="E51" s="50" t="s">
        <v>207</v>
      </c>
      <c r="F51" s="57">
        <v>52</v>
      </c>
      <c r="G51" s="8" t="str">
        <f t="shared" si="0"/>
        <v>Trung bình</v>
      </c>
      <c r="H51" s="51"/>
    </row>
    <row r="52" spans="1:8" s="28" customFormat="1" ht="18" customHeight="1">
      <c r="A52" s="27" t="s">
        <v>66</v>
      </c>
      <c r="B52" s="54" t="s">
        <v>175</v>
      </c>
      <c r="C52" s="58" t="s">
        <v>16</v>
      </c>
      <c r="D52" s="56" t="s">
        <v>20</v>
      </c>
      <c r="E52" s="50" t="s">
        <v>207</v>
      </c>
      <c r="F52" s="57">
        <v>53</v>
      </c>
      <c r="G52" s="8" t="str">
        <f t="shared" si="0"/>
        <v>Trung bình</v>
      </c>
      <c r="H52" s="51"/>
    </row>
    <row r="53" spans="1:8" s="28" customFormat="1" ht="18" customHeight="1">
      <c r="A53" s="27" t="s">
        <v>67</v>
      </c>
      <c r="B53" s="54" t="s">
        <v>176</v>
      </c>
      <c r="C53" s="58" t="s">
        <v>177</v>
      </c>
      <c r="D53" s="56" t="s">
        <v>206</v>
      </c>
      <c r="E53" s="50" t="s">
        <v>207</v>
      </c>
      <c r="F53" s="57">
        <v>50</v>
      </c>
      <c r="G53" s="8" t="str">
        <f t="shared" si="0"/>
        <v>Trung bình</v>
      </c>
      <c r="H53" s="51"/>
    </row>
    <row r="54" spans="1:8" s="28" customFormat="1" ht="18" customHeight="1">
      <c r="A54" s="27" t="s">
        <v>68</v>
      </c>
      <c r="B54" s="54" t="s">
        <v>178</v>
      </c>
      <c r="C54" s="58" t="s">
        <v>179</v>
      </c>
      <c r="D54" s="56" t="s">
        <v>206</v>
      </c>
      <c r="E54" s="50" t="s">
        <v>207</v>
      </c>
      <c r="F54" s="57">
        <v>52</v>
      </c>
      <c r="G54" s="8" t="str">
        <f t="shared" si="0"/>
        <v>Trung bình</v>
      </c>
      <c r="H54" s="51"/>
    </row>
    <row r="55" spans="1:8" s="28" customFormat="1" ht="24.95" customHeight="1">
      <c r="A55" s="111" t="s">
        <v>7</v>
      </c>
      <c r="B55" s="112"/>
      <c r="C55" s="112"/>
      <c r="D55" s="44">
        <f>COUNTA(E9:E54)</f>
        <v>46</v>
      </c>
      <c r="E55" s="45"/>
      <c r="F55" s="29"/>
      <c r="G55" s="29"/>
      <c r="H55" s="46"/>
    </row>
    <row r="56" spans="1:8" ht="18" customHeight="1" thickBot="1">
      <c r="A56" s="3"/>
      <c r="B56" s="3"/>
      <c r="C56" s="3"/>
      <c r="D56" s="3"/>
      <c r="E56" s="3"/>
      <c r="F56" s="3"/>
      <c r="H56" s="53"/>
    </row>
    <row r="57" spans="1:8" ht="17.25" thickBot="1">
      <c r="C57" s="108" t="s">
        <v>74</v>
      </c>
      <c r="D57" s="109"/>
      <c r="E57" s="110"/>
    </row>
    <row r="58" spans="1:8">
      <c r="C58" s="9" t="s">
        <v>75</v>
      </c>
      <c r="D58" s="10">
        <f>COUNTIF($G$9:G54,"Xuất sắc")</f>
        <v>0</v>
      </c>
      <c r="E58" s="11">
        <f>D58/$D$55*100%</f>
        <v>0</v>
      </c>
    </row>
    <row r="59" spans="1:8">
      <c r="C59" s="12" t="s">
        <v>76</v>
      </c>
      <c r="D59" s="13">
        <f>COUNTIF($G$9:$G$1304,"Tốt")</f>
        <v>0</v>
      </c>
      <c r="E59" s="11">
        <f>D59/D55*100%</f>
        <v>0</v>
      </c>
    </row>
    <row r="60" spans="1:8">
      <c r="C60" s="12" t="s">
        <v>70</v>
      </c>
      <c r="D60" s="13">
        <f>COUNTIF($G$9:G54,"Khá")</f>
        <v>3</v>
      </c>
      <c r="E60" s="11">
        <f>D60/D55*100%</f>
        <v>6.5217391304347824E-2</v>
      </c>
    </row>
    <row r="61" spans="1:8">
      <c r="C61" s="12" t="s">
        <v>77</v>
      </c>
      <c r="D61" s="13">
        <f>COUNTIF($G$9:G54,"Trung bình")</f>
        <v>33</v>
      </c>
      <c r="E61" s="11">
        <f>D61/D55*100%</f>
        <v>0.71739130434782605</v>
      </c>
    </row>
    <row r="62" spans="1:8">
      <c r="C62" s="14" t="s">
        <v>78</v>
      </c>
      <c r="D62" s="15">
        <f>COUNTIF($G$9:G54,"Yếu")</f>
        <v>10</v>
      </c>
      <c r="E62" s="11">
        <f>D62/D55*100%</f>
        <v>0.21739130434782608</v>
      </c>
    </row>
    <row r="63" spans="1:8" ht="17.25" thickBot="1">
      <c r="C63" s="16" t="s">
        <v>79</v>
      </c>
      <c r="D63" s="15">
        <f>COUNTIF($G$9:G54,"Không xếp loại")</f>
        <v>0</v>
      </c>
      <c r="E63" s="11">
        <f>D63/D55*100%</f>
        <v>0</v>
      </c>
    </row>
    <row r="64" spans="1:8" ht="17.25" thickBot="1">
      <c r="C64" s="17"/>
      <c r="D64" s="18">
        <f>SUM(D58:D63)</f>
        <v>46</v>
      </c>
      <c r="E64" s="19">
        <f>SUM(E58:E63)</f>
        <v>0.99999999999999989</v>
      </c>
    </row>
  </sheetData>
  <mergeCells count="11">
    <mergeCell ref="C57:E57"/>
    <mergeCell ref="A55:C55"/>
    <mergeCell ref="A1:C1"/>
    <mergeCell ref="E1:H1"/>
    <mergeCell ref="A2:C2"/>
    <mergeCell ref="E2:H2"/>
    <mergeCell ref="A3:C3"/>
    <mergeCell ref="A5:H5"/>
    <mergeCell ref="A6:H6"/>
    <mergeCell ref="C8:D8"/>
    <mergeCell ref="A4:E4"/>
  </mergeCells>
  <phoneticPr fontId="3" type="noConversion"/>
  <pageMargins left="0.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E61E0-2C8A-4D0F-8983-C22FF2916662}">
  <dimension ref="A1:M82"/>
  <sheetViews>
    <sheetView tabSelected="1" topLeftCell="A34" workbookViewId="0">
      <selection activeCell="M48" sqref="M48"/>
    </sheetView>
  </sheetViews>
  <sheetFormatPr defaultRowHeight="12.75"/>
  <cols>
    <col min="1" max="1" width="5" style="30" customWidth="1"/>
    <col min="2" max="2" width="14.25" style="36" customWidth="1"/>
    <col min="3" max="3" width="23.25" style="37" customWidth="1"/>
    <col min="4" max="4" width="9.5" style="37" customWidth="1"/>
    <col min="5" max="5" width="15.25" style="37" customWidth="1"/>
    <col min="6" max="6" width="5.75" style="37" customWidth="1"/>
    <col min="7" max="7" width="12.625" style="37" customWidth="1"/>
    <col min="8" max="8" width="5.75" style="37" customWidth="1"/>
    <col min="9" max="9" width="12.625" style="37" customWidth="1"/>
    <col min="10" max="10" width="5.75" style="31" customWidth="1"/>
    <col min="11" max="11" width="12.625" style="31" customWidth="1"/>
    <col min="12" max="12" width="13.375" style="31" customWidth="1"/>
    <col min="13" max="13" width="8" style="31" customWidth="1"/>
    <col min="14" max="16384" width="9" style="31"/>
  </cols>
  <sheetData>
    <row r="1" spans="1:13" ht="15">
      <c r="A1" s="59"/>
      <c r="B1" s="91"/>
      <c r="C1" s="85"/>
      <c r="D1" s="85"/>
      <c r="E1" s="85"/>
      <c r="F1" s="85"/>
      <c r="G1" s="85"/>
      <c r="H1" s="85"/>
      <c r="I1" s="85"/>
      <c r="J1" s="59"/>
      <c r="K1" s="59"/>
      <c r="L1" s="59"/>
      <c r="M1" s="59"/>
    </row>
    <row r="2" spans="1:13" s="2" customFormat="1" ht="15.75">
      <c r="A2" s="60"/>
      <c r="B2" s="92"/>
      <c r="C2" s="89"/>
      <c r="D2" s="86"/>
      <c r="E2" s="86"/>
      <c r="F2" s="86"/>
      <c r="G2" s="86"/>
      <c r="H2" s="86"/>
      <c r="I2" s="86"/>
      <c r="J2" s="75"/>
      <c r="K2" s="75"/>
      <c r="L2" s="67"/>
      <c r="M2" s="74"/>
    </row>
    <row r="3" spans="1:13" s="2" customFormat="1" ht="16.5">
      <c r="A3" s="76"/>
      <c r="B3" s="93"/>
      <c r="C3" s="86"/>
      <c r="D3" s="86"/>
      <c r="E3" s="86"/>
      <c r="F3" s="86"/>
      <c r="G3" s="86"/>
      <c r="H3" s="86"/>
      <c r="I3" s="86"/>
      <c r="J3" s="61"/>
      <c r="K3" s="61"/>
      <c r="L3" s="67"/>
      <c r="M3" s="74"/>
    </row>
    <row r="4" spans="1:13" ht="16.5" customHeight="1">
      <c r="A4" s="72"/>
      <c r="B4" s="94"/>
      <c r="C4" s="65"/>
      <c r="D4" s="65"/>
      <c r="E4" s="65"/>
      <c r="F4" s="65"/>
      <c r="G4" s="65"/>
      <c r="H4" s="65"/>
      <c r="I4" s="65"/>
      <c r="J4" s="65"/>
      <c r="K4" s="65"/>
      <c r="L4" s="73"/>
      <c r="M4" s="65"/>
    </row>
    <row r="5" spans="1:13" ht="15">
      <c r="A5" s="59"/>
      <c r="B5" s="94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</row>
    <row r="6" spans="1:13" ht="21.75" customHeight="1">
      <c r="A6" s="129" t="s">
        <v>80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64"/>
    </row>
    <row r="7" spans="1:13" s="32" customFormat="1" ht="15.75" customHeight="1">
      <c r="A7" s="79"/>
      <c r="B7" s="128" t="s">
        <v>210</v>
      </c>
      <c r="C7" s="128"/>
      <c r="D7" s="130"/>
      <c r="E7" s="130"/>
      <c r="F7" s="130"/>
      <c r="G7" s="130"/>
      <c r="H7" s="130"/>
      <c r="I7" s="130"/>
      <c r="J7" s="130"/>
      <c r="K7" s="130"/>
      <c r="L7" s="130"/>
      <c r="M7" s="66"/>
    </row>
    <row r="8" spans="1:13" s="32" customFormat="1" ht="15.75" customHeight="1">
      <c r="A8" s="78"/>
      <c r="B8" s="128" t="s">
        <v>211</v>
      </c>
      <c r="C8" s="128"/>
      <c r="D8" s="125"/>
      <c r="E8" s="125"/>
      <c r="F8" s="125"/>
      <c r="G8" s="125"/>
      <c r="H8" s="125"/>
      <c r="I8" s="125"/>
      <c r="J8" s="125"/>
      <c r="K8" s="125"/>
      <c r="L8" s="125"/>
      <c r="M8" s="80"/>
    </row>
    <row r="9" spans="1:13" s="32" customFormat="1" ht="15.75" customHeight="1">
      <c r="A9" s="66"/>
      <c r="B9" s="60"/>
      <c r="C9" s="90"/>
      <c r="D9" s="62"/>
      <c r="E9" s="62"/>
      <c r="F9" s="62"/>
      <c r="G9" s="62"/>
      <c r="H9" s="62"/>
      <c r="I9" s="62"/>
      <c r="J9" s="66"/>
      <c r="K9" s="66"/>
      <c r="L9" s="66"/>
      <c r="M9" s="66"/>
    </row>
    <row r="10" spans="1:13" s="34" customFormat="1" ht="15.75" customHeight="1">
      <c r="A10" s="120" t="s">
        <v>6</v>
      </c>
      <c r="B10" s="120" t="s">
        <v>81</v>
      </c>
      <c r="C10" s="120" t="s">
        <v>82</v>
      </c>
      <c r="D10" s="120" t="s">
        <v>83</v>
      </c>
      <c r="E10" s="120" t="s">
        <v>84</v>
      </c>
      <c r="F10" s="126" t="s">
        <v>85</v>
      </c>
      <c r="G10" s="127"/>
      <c r="H10" s="126" t="s">
        <v>86</v>
      </c>
      <c r="I10" s="127"/>
      <c r="J10" s="126" t="s">
        <v>87</v>
      </c>
      <c r="K10" s="127"/>
      <c r="L10" s="120" t="s">
        <v>88</v>
      </c>
      <c r="M10" s="81"/>
    </row>
    <row r="11" spans="1:13" s="34" customFormat="1" ht="24.75" customHeight="1">
      <c r="A11" s="121"/>
      <c r="B11" s="121"/>
      <c r="C11" s="121"/>
      <c r="D11" s="121"/>
      <c r="E11" s="121"/>
      <c r="F11" s="97" t="s">
        <v>89</v>
      </c>
      <c r="G11" s="97" t="s">
        <v>90</v>
      </c>
      <c r="H11" s="97" t="s">
        <v>89</v>
      </c>
      <c r="I11" s="97" t="s">
        <v>90</v>
      </c>
      <c r="J11" s="97" t="s">
        <v>89</v>
      </c>
      <c r="K11" s="97" t="s">
        <v>90</v>
      </c>
      <c r="L11" s="121"/>
      <c r="M11" s="81"/>
    </row>
    <row r="12" spans="1:13" s="35" customFormat="1" ht="15.75">
      <c r="A12" s="98">
        <v>1</v>
      </c>
      <c r="B12" s="106" t="s">
        <v>96</v>
      </c>
      <c r="C12" s="99" t="s">
        <v>21</v>
      </c>
      <c r="D12" s="99" t="s">
        <v>180</v>
      </c>
      <c r="E12" s="99" t="s">
        <v>207</v>
      </c>
      <c r="F12" s="98">
        <v>50</v>
      </c>
      <c r="G12" s="98" t="s">
        <v>77</v>
      </c>
      <c r="H12" s="98">
        <v>45</v>
      </c>
      <c r="I12" s="98" t="s">
        <v>78</v>
      </c>
      <c r="J12" s="98">
        <v>48</v>
      </c>
      <c r="K12" s="98" t="s">
        <v>78</v>
      </c>
      <c r="L12" s="98"/>
      <c r="M12" s="82"/>
    </row>
    <row r="13" spans="1:13" s="35" customFormat="1" ht="15.75">
      <c r="A13" s="98">
        <v>2</v>
      </c>
      <c r="B13" s="106" t="s">
        <v>97</v>
      </c>
      <c r="C13" s="99" t="s">
        <v>98</v>
      </c>
      <c r="D13" s="99" t="s">
        <v>181</v>
      </c>
      <c r="E13" s="99" t="s">
        <v>207</v>
      </c>
      <c r="F13" s="98">
        <v>50</v>
      </c>
      <c r="G13" s="98" t="s">
        <v>77</v>
      </c>
      <c r="H13" s="98">
        <v>45</v>
      </c>
      <c r="I13" s="98" t="s">
        <v>78</v>
      </c>
      <c r="J13" s="98">
        <v>48</v>
      </c>
      <c r="K13" s="98" t="s">
        <v>78</v>
      </c>
      <c r="L13" s="98"/>
      <c r="M13" s="82"/>
    </row>
    <row r="14" spans="1:13" s="35" customFormat="1" ht="15.75">
      <c r="A14" s="98">
        <v>3</v>
      </c>
      <c r="B14" s="106" t="s">
        <v>99</v>
      </c>
      <c r="C14" s="99" t="s">
        <v>100</v>
      </c>
      <c r="D14" s="99" t="s">
        <v>182</v>
      </c>
      <c r="E14" s="99" t="s">
        <v>207</v>
      </c>
      <c r="F14" s="98">
        <v>50</v>
      </c>
      <c r="G14" s="98" t="s">
        <v>77</v>
      </c>
      <c r="H14" s="98">
        <v>45</v>
      </c>
      <c r="I14" s="98" t="s">
        <v>78</v>
      </c>
      <c r="J14" s="98">
        <v>48</v>
      </c>
      <c r="K14" s="98" t="s">
        <v>78</v>
      </c>
      <c r="L14" s="98"/>
      <c r="M14" s="82"/>
    </row>
    <row r="15" spans="1:13" s="35" customFormat="1" ht="15.75">
      <c r="A15" s="98">
        <v>4</v>
      </c>
      <c r="B15" s="106" t="s">
        <v>101</v>
      </c>
      <c r="C15" s="99" t="s">
        <v>102</v>
      </c>
      <c r="D15" s="99" t="s">
        <v>182</v>
      </c>
      <c r="E15" s="99" t="s">
        <v>207</v>
      </c>
      <c r="F15" s="98">
        <v>55</v>
      </c>
      <c r="G15" s="98" t="s">
        <v>77</v>
      </c>
      <c r="H15" s="98">
        <v>55</v>
      </c>
      <c r="I15" s="98" t="s">
        <v>77</v>
      </c>
      <c r="J15" s="98">
        <v>55</v>
      </c>
      <c r="K15" s="98" t="s">
        <v>77</v>
      </c>
      <c r="L15" s="98"/>
      <c r="M15" s="82"/>
    </row>
    <row r="16" spans="1:13" s="35" customFormat="1" ht="15.75">
      <c r="A16" s="98">
        <v>5</v>
      </c>
      <c r="B16" s="106" t="s">
        <v>103</v>
      </c>
      <c r="C16" s="99" t="s">
        <v>104</v>
      </c>
      <c r="D16" s="99" t="s">
        <v>183</v>
      </c>
      <c r="E16" s="99" t="s">
        <v>207</v>
      </c>
      <c r="F16" s="98">
        <v>51</v>
      </c>
      <c r="G16" s="98" t="s">
        <v>77</v>
      </c>
      <c r="H16" s="98">
        <v>51</v>
      </c>
      <c r="I16" s="98" t="s">
        <v>77</v>
      </c>
      <c r="J16" s="98">
        <v>51</v>
      </c>
      <c r="K16" s="98" t="s">
        <v>77</v>
      </c>
      <c r="L16" s="98"/>
      <c r="M16" s="82"/>
    </row>
    <row r="17" spans="1:12" s="35" customFormat="1" ht="15.75">
      <c r="A17" s="98">
        <v>6</v>
      </c>
      <c r="B17" s="106" t="s">
        <v>105</v>
      </c>
      <c r="C17" s="99" t="s">
        <v>106</v>
      </c>
      <c r="D17" s="99" t="s">
        <v>14</v>
      </c>
      <c r="E17" s="99" t="s">
        <v>207</v>
      </c>
      <c r="F17" s="98">
        <v>72</v>
      </c>
      <c r="G17" s="98" t="s">
        <v>70</v>
      </c>
      <c r="H17" s="98">
        <v>72</v>
      </c>
      <c r="I17" s="98" t="s">
        <v>70</v>
      </c>
      <c r="J17" s="98">
        <v>72</v>
      </c>
      <c r="K17" s="98" t="s">
        <v>70</v>
      </c>
      <c r="L17" s="98"/>
    </row>
    <row r="18" spans="1:12" s="35" customFormat="1" ht="15.75">
      <c r="A18" s="98">
        <v>7</v>
      </c>
      <c r="B18" s="106" t="s">
        <v>107</v>
      </c>
      <c r="C18" s="99" t="s">
        <v>108</v>
      </c>
      <c r="D18" s="99" t="s">
        <v>10</v>
      </c>
      <c r="E18" s="99" t="s">
        <v>207</v>
      </c>
      <c r="F18" s="98">
        <v>54</v>
      </c>
      <c r="G18" s="98" t="s">
        <v>77</v>
      </c>
      <c r="H18" s="98">
        <v>54</v>
      </c>
      <c r="I18" s="98" t="s">
        <v>77</v>
      </c>
      <c r="J18" s="98">
        <v>54</v>
      </c>
      <c r="K18" s="98" t="s">
        <v>77</v>
      </c>
      <c r="L18" s="98"/>
    </row>
    <row r="19" spans="1:12" s="35" customFormat="1" ht="15.75">
      <c r="A19" s="98">
        <v>8</v>
      </c>
      <c r="B19" s="106" t="s">
        <v>109</v>
      </c>
      <c r="C19" s="99" t="s">
        <v>110</v>
      </c>
      <c r="D19" s="99" t="s">
        <v>184</v>
      </c>
      <c r="E19" s="99" t="s">
        <v>207</v>
      </c>
      <c r="F19" s="98">
        <v>70</v>
      </c>
      <c r="G19" s="98" t="s">
        <v>70</v>
      </c>
      <c r="H19" s="98">
        <v>70</v>
      </c>
      <c r="I19" s="98" t="s">
        <v>70</v>
      </c>
      <c r="J19" s="98">
        <v>70</v>
      </c>
      <c r="K19" s="98" t="s">
        <v>70</v>
      </c>
      <c r="L19" s="98"/>
    </row>
    <row r="20" spans="1:12" s="35" customFormat="1" ht="15.75">
      <c r="A20" s="98">
        <v>9</v>
      </c>
      <c r="B20" s="106" t="s">
        <v>111</v>
      </c>
      <c r="C20" s="99" t="s">
        <v>112</v>
      </c>
      <c r="D20" s="99" t="s">
        <v>11</v>
      </c>
      <c r="E20" s="99" t="s">
        <v>207</v>
      </c>
      <c r="F20" s="98">
        <v>55</v>
      </c>
      <c r="G20" s="98" t="s">
        <v>77</v>
      </c>
      <c r="H20" s="98">
        <v>55</v>
      </c>
      <c r="I20" s="98" t="s">
        <v>77</v>
      </c>
      <c r="J20" s="98">
        <v>55</v>
      </c>
      <c r="K20" s="98" t="s">
        <v>77</v>
      </c>
      <c r="L20" s="98"/>
    </row>
    <row r="21" spans="1:12" s="35" customFormat="1" ht="15.75">
      <c r="A21" s="98">
        <v>10</v>
      </c>
      <c r="B21" s="106" t="s">
        <v>113</v>
      </c>
      <c r="C21" s="99" t="s">
        <v>114</v>
      </c>
      <c r="D21" s="99" t="s">
        <v>185</v>
      </c>
      <c r="E21" s="99" t="s">
        <v>207</v>
      </c>
      <c r="F21" s="98">
        <v>61</v>
      </c>
      <c r="G21" s="98" t="s">
        <v>77</v>
      </c>
      <c r="H21" s="98">
        <v>61</v>
      </c>
      <c r="I21" s="98" t="s">
        <v>77</v>
      </c>
      <c r="J21" s="98">
        <v>61</v>
      </c>
      <c r="K21" s="98" t="s">
        <v>77</v>
      </c>
      <c r="L21" s="98"/>
    </row>
    <row r="22" spans="1:12" s="35" customFormat="1" ht="15.75">
      <c r="A22" s="98">
        <v>11</v>
      </c>
      <c r="B22" s="106" t="s">
        <v>115</v>
      </c>
      <c r="C22" s="99" t="s">
        <v>116</v>
      </c>
      <c r="D22" s="99" t="s">
        <v>186</v>
      </c>
      <c r="E22" s="99" t="s">
        <v>207</v>
      </c>
      <c r="F22" s="98">
        <v>59</v>
      </c>
      <c r="G22" s="98" t="s">
        <v>77</v>
      </c>
      <c r="H22" s="98">
        <v>59</v>
      </c>
      <c r="I22" s="98" t="s">
        <v>77</v>
      </c>
      <c r="J22" s="98">
        <v>59</v>
      </c>
      <c r="K22" s="98" t="s">
        <v>77</v>
      </c>
      <c r="L22" s="98"/>
    </row>
    <row r="23" spans="1:12" s="35" customFormat="1" ht="15.75">
      <c r="A23" s="98">
        <v>12</v>
      </c>
      <c r="B23" s="106" t="s">
        <v>117</v>
      </c>
      <c r="C23" s="99" t="s">
        <v>118</v>
      </c>
      <c r="D23" s="99" t="s">
        <v>15</v>
      </c>
      <c r="E23" s="99" t="s">
        <v>207</v>
      </c>
      <c r="F23" s="98">
        <v>60</v>
      </c>
      <c r="G23" s="98" t="s">
        <v>77</v>
      </c>
      <c r="H23" s="98">
        <v>60</v>
      </c>
      <c r="I23" s="98" t="s">
        <v>77</v>
      </c>
      <c r="J23" s="98">
        <v>60</v>
      </c>
      <c r="K23" s="98" t="s">
        <v>77</v>
      </c>
      <c r="L23" s="98"/>
    </row>
    <row r="24" spans="1:12" s="35" customFormat="1" ht="15.75">
      <c r="A24" s="98">
        <v>13</v>
      </c>
      <c r="B24" s="106" t="s">
        <v>119</v>
      </c>
      <c r="C24" s="99" t="s">
        <v>120</v>
      </c>
      <c r="D24" s="99" t="s">
        <v>15</v>
      </c>
      <c r="E24" s="99" t="s">
        <v>207</v>
      </c>
      <c r="F24" s="98">
        <v>56</v>
      </c>
      <c r="G24" s="98" t="s">
        <v>77</v>
      </c>
      <c r="H24" s="98">
        <v>56</v>
      </c>
      <c r="I24" s="98" t="s">
        <v>77</v>
      </c>
      <c r="J24" s="98">
        <v>56</v>
      </c>
      <c r="K24" s="98" t="s">
        <v>77</v>
      </c>
      <c r="L24" s="98"/>
    </row>
    <row r="25" spans="1:12" s="35" customFormat="1" ht="15.75">
      <c r="A25" s="98">
        <v>14</v>
      </c>
      <c r="B25" s="106" t="s">
        <v>121</v>
      </c>
      <c r="C25" s="99" t="s">
        <v>122</v>
      </c>
      <c r="D25" s="99" t="s">
        <v>187</v>
      </c>
      <c r="E25" s="99" t="s">
        <v>207</v>
      </c>
      <c r="F25" s="98">
        <v>53</v>
      </c>
      <c r="G25" s="98" t="s">
        <v>77</v>
      </c>
      <c r="H25" s="98">
        <v>53</v>
      </c>
      <c r="I25" s="98" t="s">
        <v>77</v>
      </c>
      <c r="J25" s="98">
        <v>53</v>
      </c>
      <c r="K25" s="98" t="s">
        <v>77</v>
      </c>
      <c r="L25" s="98"/>
    </row>
    <row r="26" spans="1:12" s="35" customFormat="1" ht="15.75">
      <c r="A26" s="98">
        <v>15</v>
      </c>
      <c r="B26" s="106" t="s">
        <v>123</v>
      </c>
      <c r="C26" s="99" t="s">
        <v>124</v>
      </c>
      <c r="D26" s="99" t="s">
        <v>188</v>
      </c>
      <c r="E26" s="99" t="s">
        <v>207</v>
      </c>
      <c r="F26" s="98">
        <v>51</v>
      </c>
      <c r="G26" s="98" t="s">
        <v>77</v>
      </c>
      <c r="H26" s="98">
        <v>51</v>
      </c>
      <c r="I26" s="98" t="s">
        <v>77</v>
      </c>
      <c r="J26" s="98">
        <v>51</v>
      </c>
      <c r="K26" s="98" t="s">
        <v>77</v>
      </c>
      <c r="L26" s="98"/>
    </row>
    <row r="27" spans="1:12" s="35" customFormat="1" ht="15.75">
      <c r="A27" s="98">
        <v>16</v>
      </c>
      <c r="B27" s="106" t="s">
        <v>125</v>
      </c>
      <c r="C27" s="99" t="s">
        <v>126</v>
      </c>
      <c r="D27" s="99" t="s">
        <v>189</v>
      </c>
      <c r="E27" s="99" t="s">
        <v>207</v>
      </c>
      <c r="F27" s="98">
        <v>56</v>
      </c>
      <c r="G27" s="98" t="s">
        <v>77</v>
      </c>
      <c r="H27" s="98">
        <v>56</v>
      </c>
      <c r="I27" s="98" t="s">
        <v>77</v>
      </c>
      <c r="J27" s="98">
        <v>56</v>
      </c>
      <c r="K27" s="98" t="s">
        <v>77</v>
      </c>
      <c r="L27" s="98"/>
    </row>
    <row r="28" spans="1:12" s="35" customFormat="1" ht="15.75">
      <c r="A28" s="98">
        <v>17</v>
      </c>
      <c r="B28" s="106" t="s">
        <v>127</v>
      </c>
      <c r="C28" s="99" t="s">
        <v>128</v>
      </c>
      <c r="D28" s="99" t="s">
        <v>12</v>
      </c>
      <c r="E28" s="99" t="s">
        <v>207</v>
      </c>
      <c r="F28" s="98">
        <v>50</v>
      </c>
      <c r="G28" s="98" t="s">
        <v>77</v>
      </c>
      <c r="H28" s="98">
        <v>45</v>
      </c>
      <c r="I28" s="98" t="s">
        <v>78</v>
      </c>
      <c r="J28" s="98">
        <v>48</v>
      </c>
      <c r="K28" s="98" t="s">
        <v>78</v>
      </c>
      <c r="L28" s="98"/>
    </row>
    <row r="29" spans="1:12" s="35" customFormat="1" ht="15.75">
      <c r="A29" s="98">
        <v>18</v>
      </c>
      <c r="B29" s="106" t="s">
        <v>129</v>
      </c>
      <c r="C29" s="99" t="s">
        <v>130</v>
      </c>
      <c r="D29" s="99" t="s">
        <v>190</v>
      </c>
      <c r="E29" s="99" t="s">
        <v>207</v>
      </c>
      <c r="F29" s="98">
        <v>56</v>
      </c>
      <c r="G29" s="98" t="s">
        <v>77</v>
      </c>
      <c r="H29" s="98">
        <v>56</v>
      </c>
      <c r="I29" s="98" t="s">
        <v>77</v>
      </c>
      <c r="J29" s="98">
        <v>56</v>
      </c>
      <c r="K29" s="98" t="s">
        <v>77</v>
      </c>
      <c r="L29" s="98"/>
    </row>
    <row r="30" spans="1:12" s="35" customFormat="1" ht="15.75">
      <c r="A30" s="98">
        <v>19</v>
      </c>
      <c r="B30" s="106" t="s">
        <v>131</v>
      </c>
      <c r="C30" s="99" t="s">
        <v>132</v>
      </c>
      <c r="D30" s="99" t="s">
        <v>191</v>
      </c>
      <c r="E30" s="99" t="s">
        <v>207</v>
      </c>
      <c r="F30" s="98">
        <v>53</v>
      </c>
      <c r="G30" s="98" t="s">
        <v>77</v>
      </c>
      <c r="H30" s="98">
        <v>53</v>
      </c>
      <c r="I30" s="98" t="s">
        <v>77</v>
      </c>
      <c r="J30" s="98">
        <v>53</v>
      </c>
      <c r="K30" s="98" t="s">
        <v>77</v>
      </c>
      <c r="L30" s="98"/>
    </row>
    <row r="31" spans="1:12" s="35" customFormat="1" ht="15.75">
      <c r="A31" s="98">
        <v>20</v>
      </c>
      <c r="B31" s="106" t="s">
        <v>133</v>
      </c>
      <c r="C31" s="99" t="s">
        <v>8</v>
      </c>
      <c r="D31" s="99" t="s">
        <v>191</v>
      </c>
      <c r="E31" s="99" t="s">
        <v>207</v>
      </c>
      <c r="F31" s="98">
        <v>50</v>
      </c>
      <c r="G31" s="98" t="s">
        <v>77</v>
      </c>
      <c r="H31" s="98">
        <v>50</v>
      </c>
      <c r="I31" s="98" t="s">
        <v>77</v>
      </c>
      <c r="J31" s="98">
        <v>50</v>
      </c>
      <c r="K31" s="98" t="s">
        <v>77</v>
      </c>
      <c r="L31" s="98"/>
    </row>
    <row r="32" spans="1:12" s="35" customFormat="1" ht="15.75">
      <c r="A32" s="98">
        <v>21</v>
      </c>
      <c r="B32" s="106" t="s">
        <v>134</v>
      </c>
      <c r="C32" s="99" t="s">
        <v>135</v>
      </c>
      <c r="D32" s="99" t="s">
        <v>191</v>
      </c>
      <c r="E32" s="99" t="s">
        <v>207</v>
      </c>
      <c r="F32" s="98">
        <v>50</v>
      </c>
      <c r="G32" s="98" t="s">
        <v>77</v>
      </c>
      <c r="H32" s="98">
        <v>45</v>
      </c>
      <c r="I32" s="98" t="s">
        <v>78</v>
      </c>
      <c r="J32" s="98">
        <v>48</v>
      </c>
      <c r="K32" s="98" t="s">
        <v>78</v>
      </c>
      <c r="L32" s="98"/>
    </row>
    <row r="33" spans="1:12" s="35" customFormat="1" ht="15.75">
      <c r="A33" s="98">
        <v>22</v>
      </c>
      <c r="B33" s="106" t="s">
        <v>136</v>
      </c>
      <c r="C33" s="99" t="s">
        <v>137</v>
      </c>
      <c r="D33" s="99" t="s">
        <v>191</v>
      </c>
      <c r="E33" s="99" t="s">
        <v>207</v>
      </c>
      <c r="F33" s="98">
        <v>50</v>
      </c>
      <c r="G33" s="98" t="s">
        <v>77</v>
      </c>
      <c r="H33" s="98">
        <v>45</v>
      </c>
      <c r="I33" s="98" t="s">
        <v>78</v>
      </c>
      <c r="J33" s="98">
        <v>48</v>
      </c>
      <c r="K33" s="98" t="s">
        <v>78</v>
      </c>
      <c r="L33" s="98"/>
    </row>
    <row r="34" spans="1:12" s="35" customFormat="1" ht="15.75">
      <c r="A34" s="98">
        <v>23</v>
      </c>
      <c r="B34" s="106" t="s">
        <v>138</v>
      </c>
      <c r="C34" s="99" t="s">
        <v>139</v>
      </c>
      <c r="D34" s="99" t="s">
        <v>192</v>
      </c>
      <c r="E34" s="99" t="s">
        <v>207</v>
      </c>
      <c r="F34" s="98">
        <v>57</v>
      </c>
      <c r="G34" s="98" t="s">
        <v>77</v>
      </c>
      <c r="H34" s="98">
        <v>57</v>
      </c>
      <c r="I34" s="98" t="s">
        <v>77</v>
      </c>
      <c r="J34" s="98">
        <v>57</v>
      </c>
      <c r="K34" s="98" t="s">
        <v>77</v>
      </c>
      <c r="L34" s="98"/>
    </row>
    <row r="35" spans="1:12" s="35" customFormat="1" ht="15.75">
      <c r="A35" s="98">
        <v>24</v>
      </c>
      <c r="B35" s="106" t="s">
        <v>140</v>
      </c>
      <c r="C35" s="99" t="s">
        <v>21</v>
      </c>
      <c r="D35" s="99" t="s">
        <v>193</v>
      </c>
      <c r="E35" s="99" t="s">
        <v>207</v>
      </c>
      <c r="F35" s="98">
        <v>58</v>
      </c>
      <c r="G35" s="98" t="s">
        <v>77</v>
      </c>
      <c r="H35" s="98">
        <v>70</v>
      </c>
      <c r="I35" s="98" t="s">
        <v>70</v>
      </c>
      <c r="J35" s="98">
        <v>64</v>
      </c>
      <c r="K35" s="98" t="s">
        <v>77</v>
      </c>
      <c r="L35" s="98"/>
    </row>
    <row r="36" spans="1:12" s="35" customFormat="1" ht="15.75">
      <c r="A36" s="98">
        <v>25</v>
      </c>
      <c r="B36" s="106" t="s">
        <v>141</v>
      </c>
      <c r="C36" s="99" t="s">
        <v>142</v>
      </c>
      <c r="D36" s="99" t="s">
        <v>194</v>
      </c>
      <c r="E36" s="99" t="s">
        <v>207</v>
      </c>
      <c r="F36" s="98">
        <v>57</v>
      </c>
      <c r="G36" s="98" t="s">
        <v>77</v>
      </c>
      <c r="H36" s="98">
        <v>57</v>
      </c>
      <c r="I36" s="98" t="s">
        <v>77</v>
      </c>
      <c r="J36" s="98">
        <v>57</v>
      </c>
      <c r="K36" s="98" t="s">
        <v>77</v>
      </c>
      <c r="L36" s="98"/>
    </row>
    <row r="37" spans="1:12" s="35" customFormat="1" ht="15.75">
      <c r="A37" s="98">
        <v>26</v>
      </c>
      <c r="B37" s="106" t="s">
        <v>143</v>
      </c>
      <c r="C37" s="99" t="s">
        <v>21</v>
      </c>
      <c r="D37" s="99" t="s">
        <v>195</v>
      </c>
      <c r="E37" s="99" t="s">
        <v>207</v>
      </c>
      <c r="F37" s="98">
        <v>56</v>
      </c>
      <c r="G37" s="98" t="s">
        <v>77</v>
      </c>
      <c r="H37" s="98">
        <v>45</v>
      </c>
      <c r="I37" s="98" t="s">
        <v>78</v>
      </c>
      <c r="J37" s="98">
        <v>51</v>
      </c>
      <c r="K37" s="98" t="s">
        <v>77</v>
      </c>
      <c r="L37" s="98"/>
    </row>
    <row r="38" spans="1:12" s="35" customFormat="1" ht="15.75">
      <c r="A38" s="98">
        <v>27</v>
      </c>
      <c r="B38" s="106" t="s">
        <v>144</v>
      </c>
      <c r="C38" s="99" t="s">
        <v>145</v>
      </c>
      <c r="D38" s="99" t="s">
        <v>195</v>
      </c>
      <c r="E38" s="99" t="s">
        <v>207</v>
      </c>
      <c r="F38" s="98">
        <v>53</v>
      </c>
      <c r="G38" s="98" t="s">
        <v>77</v>
      </c>
      <c r="H38" s="98">
        <v>53</v>
      </c>
      <c r="I38" s="98" t="s">
        <v>77</v>
      </c>
      <c r="J38" s="98">
        <v>53</v>
      </c>
      <c r="K38" s="98" t="s">
        <v>77</v>
      </c>
      <c r="L38" s="98"/>
    </row>
    <row r="39" spans="1:12" s="35" customFormat="1" ht="15.75">
      <c r="A39" s="98">
        <v>28</v>
      </c>
      <c r="B39" s="106" t="s">
        <v>146</v>
      </c>
      <c r="C39" s="99" t="s">
        <v>147</v>
      </c>
      <c r="D39" s="99" t="s">
        <v>196</v>
      </c>
      <c r="E39" s="99" t="s">
        <v>207</v>
      </c>
      <c r="F39" s="98">
        <v>58</v>
      </c>
      <c r="G39" s="98" t="s">
        <v>77</v>
      </c>
      <c r="H39" s="98">
        <v>58</v>
      </c>
      <c r="I39" s="98" t="s">
        <v>77</v>
      </c>
      <c r="J39" s="98">
        <v>58</v>
      </c>
      <c r="K39" s="98" t="s">
        <v>77</v>
      </c>
      <c r="L39" s="98"/>
    </row>
    <row r="40" spans="1:12" s="35" customFormat="1" ht="15.75">
      <c r="A40" s="98">
        <v>29</v>
      </c>
      <c r="B40" s="106" t="s">
        <v>148</v>
      </c>
      <c r="C40" s="99" t="s">
        <v>149</v>
      </c>
      <c r="D40" s="99" t="s">
        <v>197</v>
      </c>
      <c r="E40" s="99" t="s">
        <v>207</v>
      </c>
      <c r="F40" s="98">
        <v>50</v>
      </c>
      <c r="G40" s="98" t="s">
        <v>77</v>
      </c>
      <c r="H40" s="98">
        <v>50</v>
      </c>
      <c r="I40" s="98" t="s">
        <v>77</v>
      </c>
      <c r="J40" s="98">
        <v>50</v>
      </c>
      <c r="K40" s="98" t="s">
        <v>77</v>
      </c>
      <c r="L40" s="98"/>
    </row>
    <row r="41" spans="1:12" s="35" customFormat="1" ht="15.75">
      <c r="A41" s="98">
        <v>30</v>
      </c>
      <c r="B41" s="106" t="s">
        <v>150</v>
      </c>
      <c r="C41" s="99" t="s">
        <v>151</v>
      </c>
      <c r="D41" s="99" t="s">
        <v>13</v>
      </c>
      <c r="E41" s="99" t="s">
        <v>207</v>
      </c>
      <c r="F41" s="98">
        <v>57</v>
      </c>
      <c r="G41" s="98" t="s">
        <v>77</v>
      </c>
      <c r="H41" s="98">
        <v>57</v>
      </c>
      <c r="I41" s="98" t="s">
        <v>77</v>
      </c>
      <c r="J41" s="98">
        <v>57</v>
      </c>
      <c r="K41" s="98" t="s">
        <v>77</v>
      </c>
      <c r="L41" s="98"/>
    </row>
    <row r="42" spans="1:12" s="35" customFormat="1" ht="15.75">
      <c r="A42" s="98">
        <v>31</v>
      </c>
      <c r="B42" s="106" t="s">
        <v>152</v>
      </c>
      <c r="C42" s="99" t="s">
        <v>153</v>
      </c>
      <c r="D42" s="99" t="s">
        <v>17</v>
      </c>
      <c r="E42" s="99" t="s">
        <v>207</v>
      </c>
      <c r="F42" s="98">
        <v>53</v>
      </c>
      <c r="G42" s="98" t="s">
        <v>77</v>
      </c>
      <c r="H42" s="98">
        <v>53</v>
      </c>
      <c r="I42" s="98" t="s">
        <v>77</v>
      </c>
      <c r="J42" s="98">
        <v>53</v>
      </c>
      <c r="K42" s="98" t="s">
        <v>77</v>
      </c>
      <c r="L42" s="98"/>
    </row>
    <row r="43" spans="1:12" s="35" customFormat="1" ht="15.75">
      <c r="A43" s="98">
        <v>32</v>
      </c>
      <c r="B43" s="106" t="s">
        <v>154</v>
      </c>
      <c r="C43" s="99" t="s">
        <v>155</v>
      </c>
      <c r="D43" s="99" t="s">
        <v>18</v>
      </c>
      <c r="E43" s="99" t="s">
        <v>207</v>
      </c>
      <c r="F43" s="98">
        <v>50</v>
      </c>
      <c r="G43" s="98" t="s">
        <v>77</v>
      </c>
      <c r="H43" s="98">
        <v>50</v>
      </c>
      <c r="I43" s="98" t="s">
        <v>77</v>
      </c>
      <c r="J43" s="98">
        <v>50</v>
      </c>
      <c r="K43" s="98" t="s">
        <v>77</v>
      </c>
      <c r="L43" s="98"/>
    </row>
    <row r="44" spans="1:12" s="35" customFormat="1" ht="15.75">
      <c r="A44" s="98">
        <v>33</v>
      </c>
      <c r="B44" s="106" t="s">
        <v>156</v>
      </c>
      <c r="C44" s="99" t="s">
        <v>157</v>
      </c>
      <c r="D44" s="99" t="s">
        <v>198</v>
      </c>
      <c r="E44" s="99" t="s">
        <v>207</v>
      </c>
      <c r="F44" s="98">
        <v>56</v>
      </c>
      <c r="G44" s="98" t="s">
        <v>77</v>
      </c>
      <c r="H44" s="98">
        <v>45</v>
      </c>
      <c r="I44" s="98" t="s">
        <v>78</v>
      </c>
      <c r="J44" s="98">
        <v>51</v>
      </c>
      <c r="K44" s="98" t="s">
        <v>77</v>
      </c>
      <c r="L44" s="98"/>
    </row>
    <row r="45" spans="1:12" s="35" customFormat="1" ht="15.75">
      <c r="A45" s="98">
        <v>34</v>
      </c>
      <c r="B45" s="106" t="s">
        <v>158</v>
      </c>
      <c r="C45" s="99" t="s">
        <v>159</v>
      </c>
      <c r="D45" s="99" t="s">
        <v>199</v>
      </c>
      <c r="E45" s="99" t="s">
        <v>207</v>
      </c>
      <c r="F45" s="98">
        <v>52</v>
      </c>
      <c r="G45" s="98" t="s">
        <v>77</v>
      </c>
      <c r="H45" s="98">
        <v>52</v>
      </c>
      <c r="I45" s="98" t="s">
        <v>77</v>
      </c>
      <c r="J45" s="98">
        <v>52</v>
      </c>
      <c r="K45" s="98" t="s">
        <v>77</v>
      </c>
      <c r="L45" s="98"/>
    </row>
    <row r="46" spans="1:12" s="35" customFormat="1" ht="15.75">
      <c r="A46" s="98">
        <v>35</v>
      </c>
      <c r="B46" s="106" t="s">
        <v>160</v>
      </c>
      <c r="C46" s="99" t="s">
        <v>161</v>
      </c>
      <c r="D46" s="99" t="s">
        <v>200</v>
      </c>
      <c r="E46" s="99" t="s">
        <v>207</v>
      </c>
      <c r="F46" s="98">
        <v>51</v>
      </c>
      <c r="G46" s="98" t="s">
        <v>77</v>
      </c>
      <c r="H46" s="98">
        <v>51</v>
      </c>
      <c r="I46" s="98" t="s">
        <v>77</v>
      </c>
      <c r="J46" s="98">
        <v>51</v>
      </c>
      <c r="K46" s="98" t="s">
        <v>77</v>
      </c>
      <c r="L46" s="98"/>
    </row>
    <row r="47" spans="1:12" s="35" customFormat="1" ht="15.75">
      <c r="A47" s="98">
        <v>36</v>
      </c>
      <c r="B47" s="106" t="s">
        <v>162</v>
      </c>
      <c r="C47" s="99" t="s">
        <v>163</v>
      </c>
      <c r="D47" s="99" t="s">
        <v>19</v>
      </c>
      <c r="E47" s="99" t="s">
        <v>207</v>
      </c>
      <c r="F47" s="98">
        <v>50</v>
      </c>
      <c r="G47" s="98" t="s">
        <v>77</v>
      </c>
      <c r="H47" s="98">
        <v>45</v>
      </c>
      <c r="I47" s="98" t="s">
        <v>78</v>
      </c>
      <c r="J47" s="98">
        <v>48</v>
      </c>
      <c r="K47" s="98" t="s">
        <v>78</v>
      </c>
      <c r="L47" s="98"/>
    </row>
    <row r="48" spans="1:12" s="35" customFormat="1" ht="15.75">
      <c r="A48" s="98">
        <v>37</v>
      </c>
      <c r="B48" s="106" t="s">
        <v>164</v>
      </c>
      <c r="C48" s="99" t="s">
        <v>165</v>
      </c>
      <c r="D48" s="99" t="s">
        <v>201</v>
      </c>
      <c r="E48" s="99" t="s">
        <v>207</v>
      </c>
      <c r="F48" s="98">
        <v>58</v>
      </c>
      <c r="G48" s="98" t="s">
        <v>77</v>
      </c>
      <c r="H48" s="98">
        <v>58</v>
      </c>
      <c r="I48" s="98" t="s">
        <v>77</v>
      </c>
      <c r="J48" s="98">
        <v>58</v>
      </c>
      <c r="K48" s="98" t="s">
        <v>77</v>
      </c>
      <c r="L48" s="98"/>
    </row>
    <row r="49" spans="1:12" s="35" customFormat="1" ht="15.75">
      <c r="A49" s="98">
        <v>38</v>
      </c>
      <c r="B49" s="106" t="s">
        <v>166</v>
      </c>
      <c r="C49" s="99" t="s">
        <v>145</v>
      </c>
      <c r="D49" s="99" t="s">
        <v>202</v>
      </c>
      <c r="E49" s="99" t="s">
        <v>207</v>
      </c>
      <c r="F49" s="98">
        <v>53</v>
      </c>
      <c r="G49" s="98" t="s">
        <v>77</v>
      </c>
      <c r="H49" s="98">
        <v>53</v>
      </c>
      <c r="I49" s="98" t="s">
        <v>77</v>
      </c>
      <c r="J49" s="98">
        <v>53</v>
      </c>
      <c r="K49" s="98" t="s">
        <v>77</v>
      </c>
      <c r="L49" s="98"/>
    </row>
    <row r="50" spans="1:12" s="35" customFormat="1" ht="15.75">
      <c r="A50" s="98">
        <v>39</v>
      </c>
      <c r="B50" s="106" t="s">
        <v>167</v>
      </c>
      <c r="C50" s="99" t="s">
        <v>168</v>
      </c>
      <c r="D50" s="99" t="s">
        <v>203</v>
      </c>
      <c r="E50" s="99" t="s">
        <v>207</v>
      </c>
      <c r="F50" s="98">
        <v>52</v>
      </c>
      <c r="G50" s="98" t="s">
        <v>77</v>
      </c>
      <c r="H50" s="98">
        <v>52</v>
      </c>
      <c r="I50" s="98" t="s">
        <v>77</v>
      </c>
      <c r="J50" s="98">
        <v>52</v>
      </c>
      <c r="K50" s="98" t="s">
        <v>77</v>
      </c>
      <c r="L50" s="98"/>
    </row>
    <row r="51" spans="1:12" s="35" customFormat="1" ht="15.75">
      <c r="A51" s="98">
        <v>40</v>
      </c>
      <c r="B51" s="106" t="s">
        <v>169</v>
      </c>
      <c r="C51" s="99" t="s">
        <v>170</v>
      </c>
      <c r="D51" s="99" t="s">
        <v>204</v>
      </c>
      <c r="E51" s="99" t="s">
        <v>207</v>
      </c>
      <c r="F51" s="98">
        <v>51</v>
      </c>
      <c r="G51" s="98" t="s">
        <v>77</v>
      </c>
      <c r="H51" s="98">
        <v>51</v>
      </c>
      <c r="I51" s="98" t="s">
        <v>77</v>
      </c>
      <c r="J51" s="98">
        <v>51</v>
      </c>
      <c r="K51" s="98" t="s">
        <v>77</v>
      </c>
      <c r="L51" s="98"/>
    </row>
    <row r="52" spans="1:12" s="35" customFormat="1" ht="15.75">
      <c r="A52" s="98">
        <v>41</v>
      </c>
      <c r="B52" s="106" t="s">
        <v>171</v>
      </c>
      <c r="C52" s="99" t="s">
        <v>172</v>
      </c>
      <c r="D52" s="99" t="s">
        <v>204</v>
      </c>
      <c r="E52" s="99" t="s">
        <v>207</v>
      </c>
      <c r="F52" s="98">
        <v>45</v>
      </c>
      <c r="G52" s="98" t="s">
        <v>78</v>
      </c>
      <c r="H52" s="98">
        <v>45</v>
      </c>
      <c r="I52" s="98" t="s">
        <v>78</v>
      </c>
      <c r="J52" s="98">
        <v>45</v>
      </c>
      <c r="K52" s="98" t="s">
        <v>78</v>
      </c>
      <c r="L52" s="98"/>
    </row>
    <row r="53" spans="1:12" s="35" customFormat="1" ht="15.75">
      <c r="A53" s="98">
        <v>42</v>
      </c>
      <c r="B53" s="106" t="s">
        <v>173</v>
      </c>
      <c r="C53" s="99" t="s">
        <v>9</v>
      </c>
      <c r="D53" s="99" t="s">
        <v>205</v>
      </c>
      <c r="E53" s="99" t="s">
        <v>207</v>
      </c>
      <c r="F53" s="98">
        <v>60</v>
      </c>
      <c r="G53" s="98" t="s">
        <v>77</v>
      </c>
      <c r="H53" s="98">
        <v>60</v>
      </c>
      <c r="I53" s="98" t="s">
        <v>77</v>
      </c>
      <c r="J53" s="98">
        <v>60</v>
      </c>
      <c r="K53" s="98" t="s">
        <v>77</v>
      </c>
      <c r="L53" s="98"/>
    </row>
    <row r="54" spans="1:12" s="35" customFormat="1" ht="15.75">
      <c r="A54" s="98">
        <v>43</v>
      </c>
      <c r="B54" s="106" t="s">
        <v>174</v>
      </c>
      <c r="C54" s="99" t="s">
        <v>157</v>
      </c>
      <c r="D54" s="99" t="s">
        <v>20</v>
      </c>
      <c r="E54" s="99" t="s">
        <v>207</v>
      </c>
      <c r="F54" s="98">
        <v>52</v>
      </c>
      <c r="G54" s="98" t="s">
        <v>77</v>
      </c>
      <c r="H54" s="98">
        <v>52</v>
      </c>
      <c r="I54" s="98" t="s">
        <v>77</v>
      </c>
      <c r="J54" s="98">
        <v>52</v>
      </c>
      <c r="K54" s="98" t="s">
        <v>77</v>
      </c>
      <c r="L54" s="98"/>
    </row>
    <row r="55" spans="1:12" s="35" customFormat="1" ht="15.75">
      <c r="A55" s="98">
        <v>44</v>
      </c>
      <c r="B55" s="106" t="s">
        <v>175</v>
      </c>
      <c r="C55" s="99" t="s">
        <v>16</v>
      </c>
      <c r="D55" s="99" t="s">
        <v>20</v>
      </c>
      <c r="E55" s="99" t="s">
        <v>207</v>
      </c>
      <c r="F55" s="98">
        <v>53</v>
      </c>
      <c r="G55" s="98" t="s">
        <v>77</v>
      </c>
      <c r="H55" s="98">
        <v>53</v>
      </c>
      <c r="I55" s="98" t="s">
        <v>77</v>
      </c>
      <c r="J55" s="98">
        <v>53</v>
      </c>
      <c r="K55" s="98" t="s">
        <v>77</v>
      </c>
      <c r="L55" s="98"/>
    </row>
    <row r="56" spans="1:12" s="35" customFormat="1" ht="15.75">
      <c r="A56" s="98">
        <v>45</v>
      </c>
      <c r="B56" s="106" t="s">
        <v>176</v>
      </c>
      <c r="C56" s="99" t="s">
        <v>177</v>
      </c>
      <c r="D56" s="99" t="s">
        <v>206</v>
      </c>
      <c r="E56" s="99" t="s">
        <v>207</v>
      </c>
      <c r="F56" s="98">
        <v>50</v>
      </c>
      <c r="G56" s="98" t="s">
        <v>77</v>
      </c>
      <c r="H56" s="98">
        <v>50</v>
      </c>
      <c r="I56" s="98" t="s">
        <v>77</v>
      </c>
      <c r="J56" s="98">
        <v>50</v>
      </c>
      <c r="K56" s="98" t="s">
        <v>77</v>
      </c>
      <c r="L56" s="98"/>
    </row>
    <row r="57" spans="1:12" s="35" customFormat="1" ht="15.75">
      <c r="A57" s="98">
        <v>46</v>
      </c>
      <c r="B57" s="106" t="s">
        <v>178</v>
      </c>
      <c r="C57" s="99" t="s">
        <v>179</v>
      </c>
      <c r="D57" s="99" t="s">
        <v>206</v>
      </c>
      <c r="E57" s="99" t="s">
        <v>207</v>
      </c>
      <c r="F57" s="98">
        <v>52</v>
      </c>
      <c r="G57" s="98" t="s">
        <v>77</v>
      </c>
      <c r="H57" s="98">
        <v>52</v>
      </c>
      <c r="I57" s="98" t="s">
        <v>77</v>
      </c>
      <c r="J57" s="98">
        <v>52</v>
      </c>
      <c r="K57" s="98" t="s">
        <v>77</v>
      </c>
      <c r="L57" s="98"/>
    </row>
    <row r="58" spans="1:12" s="35" customFormat="1" ht="15">
      <c r="A58" s="69"/>
      <c r="B58" s="59"/>
      <c r="C58" s="87"/>
      <c r="D58" s="87"/>
      <c r="E58" s="87"/>
      <c r="F58" s="87"/>
      <c r="G58" s="87"/>
      <c r="H58" s="87"/>
      <c r="I58" s="87"/>
      <c r="J58" s="69"/>
      <c r="K58" s="69"/>
      <c r="L58" s="69"/>
    </row>
    <row r="59" spans="1:12" s="35" customFormat="1" ht="15.75">
      <c r="A59" s="68"/>
      <c r="B59" s="76" t="s">
        <v>91</v>
      </c>
      <c r="C59" s="88"/>
      <c r="D59" s="88"/>
      <c r="E59" s="88"/>
      <c r="F59" s="88"/>
      <c r="G59" s="88"/>
      <c r="H59" s="88"/>
      <c r="I59" s="88"/>
      <c r="J59" s="59"/>
      <c r="K59" s="118"/>
      <c r="L59" s="118"/>
    </row>
    <row r="60" spans="1:12" s="35" customFormat="1" ht="16.5">
      <c r="A60" s="68"/>
      <c r="B60" s="100" t="s">
        <v>92</v>
      </c>
      <c r="C60" s="101" t="s">
        <v>93</v>
      </c>
      <c r="D60" s="101" t="s">
        <v>94</v>
      </c>
      <c r="E60" s="104"/>
      <c r="F60" s="95"/>
      <c r="G60" s="95"/>
      <c r="H60" s="95"/>
      <c r="I60" s="95"/>
      <c r="J60" s="59"/>
      <c r="K60" s="119"/>
      <c r="L60" s="119"/>
    </row>
    <row r="61" spans="1:12" ht="15.75">
      <c r="A61" s="68"/>
      <c r="B61" s="102" t="s">
        <v>75</v>
      </c>
      <c r="C61" s="107" t="s">
        <v>95</v>
      </c>
      <c r="D61" s="103">
        <v>0</v>
      </c>
      <c r="E61" s="105"/>
      <c r="F61" s="96"/>
      <c r="G61" s="96"/>
      <c r="H61" s="96"/>
      <c r="I61" s="96"/>
      <c r="J61" s="77"/>
      <c r="K61" s="77"/>
      <c r="L61" s="77"/>
    </row>
    <row r="62" spans="1:12" ht="15.75">
      <c r="A62" s="68"/>
      <c r="B62" s="102" t="s">
        <v>76</v>
      </c>
      <c r="C62" s="107" t="s">
        <v>95</v>
      </c>
      <c r="D62" s="103">
        <v>0</v>
      </c>
      <c r="E62" s="105"/>
      <c r="F62" s="96"/>
      <c r="G62" s="96"/>
      <c r="H62" s="96"/>
      <c r="I62" s="96"/>
      <c r="J62" s="77"/>
      <c r="K62" s="77"/>
      <c r="L62" s="77"/>
    </row>
    <row r="63" spans="1:12" ht="15.75">
      <c r="A63" s="68"/>
      <c r="B63" s="102" t="s">
        <v>70</v>
      </c>
      <c r="C63" s="107" t="s">
        <v>24</v>
      </c>
      <c r="D63" s="103">
        <v>4.3499999999999996</v>
      </c>
      <c r="E63" s="105"/>
      <c r="F63" s="96"/>
      <c r="G63" s="96"/>
      <c r="H63" s="96"/>
      <c r="I63" s="96"/>
      <c r="J63" s="77"/>
      <c r="K63" s="77"/>
      <c r="L63" s="77"/>
    </row>
    <row r="64" spans="1:12" ht="15.75">
      <c r="A64" s="68"/>
      <c r="B64" s="102" t="s">
        <v>77</v>
      </c>
      <c r="C64" s="107" t="s">
        <v>58</v>
      </c>
      <c r="D64" s="103">
        <v>78.260000000000005</v>
      </c>
      <c r="E64" s="105"/>
      <c r="F64" s="96"/>
      <c r="G64" s="96"/>
      <c r="H64" s="96"/>
      <c r="I64" s="96"/>
      <c r="J64" s="77"/>
      <c r="K64" s="77"/>
      <c r="L64" s="77"/>
    </row>
    <row r="65" spans="1:12" ht="15.75">
      <c r="A65" s="68"/>
      <c r="B65" s="102" t="s">
        <v>78</v>
      </c>
      <c r="C65" s="107" t="s">
        <v>30</v>
      </c>
      <c r="D65" s="103">
        <v>17.39</v>
      </c>
      <c r="E65" s="105"/>
      <c r="F65" s="96"/>
      <c r="G65" s="96"/>
      <c r="H65" s="96"/>
      <c r="I65" s="96"/>
      <c r="J65" s="77"/>
      <c r="K65" s="77"/>
      <c r="L65" s="77"/>
    </row>
    <row r="66" spans="1:12" ht="15.75">
      <c r="A66" s="59"/>
      <c r="B66" s="59"/>
      <c r="C66" s="59"/>
      <c r="D66" s="59"/>
      <c r="E66" s="59"/>
      <c r="F66" s="59"/>
      <c r="G66" s="59"/>
      <c r="H66" s="59"/>
      <c r="I66" s="131"/>
      <c r="J66" s="131"/>
      <c r="K66" s="131"/>
      <c r="L66" s="131"/>
    </row>
    <row r="67" spans="1:12" ht="15">
      <c r="A67" s="59"/>
      <c r="B67" s="59"/>
      <c r="C67" s="59"/>
      <c r="D67" s="59"/>
      <c r="E67" s="59"/>
      <c r="F67" s="59"/>
      <c r="G67" s="59"/>
      <c r="H67" s="59"/>
      <c r="I67" s="59"/>
      <c r="J67" s="83"/>
      <c r="K67" s="84"/>
      <c r="L67" s="84"/>
    </row>
    <row r="68" spans="1:12" ht="14.25" customHeight="1">
      <c r="I68" s="33"/>
      <c r="J68" s="33"/>
      <c r="K68" s="33"/>
      <c r="L68" s="33"/>
    </row>
    <row r="69" spans="1:12" ht="15" customHeight="1">
      <c r="A69" s="38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</row>
    <row r="70" spans="1:12" ht="14.25">
      <c r="J70" s="40"/>
      <c r="K70" s="41"/>
      <c r="L70" s="41"/>
    </row>
    <row r="71" spans="1:12" ht="15">
      <c r="A71" s="59"/>
      <c r="B71" s="123"/>
      <c r="C71" s="123"/>
      <c r="D71" s="59"/>
      <c r="E71" s="59"/>
      <c r="F71" s="59"/>
      <c r="G71" s="59"/>
      <c r="H71" s="59"/>
      <c r="I71" s="59"/>
      <c r="J71" s="63"/>
      <c r="K71" s="63"/>
      <c r="L71" s="59"/>
    </row>
    <row r="73" spans="1:12" ht="15">
      <c r="A73" s="59"/>
      <c r="B73" s="124"/>
      <c r="C73" s="124"/>
      <c r="D73" s="59"/>
      <c r="E73" s="59"/>
      <c r="F73" s="59"/>
      <c r="G73" s="59"/>
      <c r="H73" s="59"/>
      <c r="I73" s="59"/>
      <c r="J73" s="63"/>
      <c r="K73" s="63"/>
      <c r="L73" s="59"/>
    </row>
    <row r="74" spans="1:12" ht="15">
      <c r="A74" s="59"/>
      <c r="B74" s="124"/>
      <c r="C74" s="124"/>
      <c r="D74" s="59"/>
      <c r="E74" s="59"/>
      <c r="F74" s="59"/>
      <c r="G74" s="59"/>
      <c r="H74" s="59"/>
      <c r="I74" s="59"/>
      <c r="J74" s="70"/>
      <c r="K74" s="70"/>
      <c r="L74" s="59"/>
    </row>
    <row r="75" spans="1:12" ht="15">
      <c r="A75" s="59"/>
      <c r="B75" s="122"/>
      <c r="C75" s="122"/>
      <c r="D75" s="59"/>
      <c r="E75" s="59"/>
      <c r="F75" s="59"/>
      <c r="G75" s="59"/>
      <c r="H75" s="59"/>
      <c r="I75" s="59"/>
      <c r="J75" s="71"/>
      <c r="K75" s="71"/>
      <c r="L75" s="59"/>
    </row>
    <row r="76" spans="1:12">
      <c r="B76" s="47"/>
      <c r="C76" s="47"/>
      <c r="J76" s="37"/>
      <c r="K76" s="37"/>
    </row>
    <row r="77" spans="1:12">
      <c r="B77" s="47"/>
      <c r="C77" s="47"/>
      <c r="J77" s="42"/>
      <c r="K77" s="42"/>
    </row>
    <row r="78" spans="1:12">
      <c r="B78" s="48"/>
      <c r="C78" s="48"/>
      <c r="J78" s="43"/>
      <c r="K78" s="43"/>
    </row>
    <row r="79" spans="1:12" ht="15">
      <c r="A79" s="59"/>
      <c r="B79" s="123"/>
      <c r="C79" s="123"/>
      <c r="D79" s="59"/>
      <c r="E79" s="59"/>
      <c r="F79" s="59"/>
      <c r="G79" s="59"/>
      <c r="H79" s="59"/>
      <c r="I79" s="59"/>
      <c r="J79" s="63"/>
      <c r="K79" s="63"/>
      <c r="L79" s="59"/>
    </row>
    <row r="82" spans="2:11">
      <c r="B82" s="132"/>
      <c r="C82" s="132"/>
      <c r="J82" s="37"/>
      <c r="K82" s="37"/>
    </row>
  </sheetData>
  <mergeCells count="23">
    <mergeCell ref="B82:C82"/>
    <mergeCell ref="B79:C79"/>
    <mergeCell ref="A10:A11"/>
    <mergeCell ref="B7:C7"/>
    <mergeCell ref="A6:L6"/>
    <mergeCell ref="D7:L7"/>
    <mergeCell ref="B8:C8"/>
    <mergeCell ref="D8:L8"/>
    <mergeCell ref="D10:D11"/>
    <mergeCell ref="J10:K10"/>
    <mergeCell ref="L10:L11"/>
    <mergeCell ref="H10:I10"/>
    <mergeCell ref="F10:G10"/>
    <mergeCell ref="K59:L59"/>
    <mergeCell ref="K60:L60"/>
    <mergeCell ref="E10:E11"/>
    <mergeCell ref="B75:C75"/>
    <mergeCell ref="B71:C71"/>
    <mergeCell ref="B73:C73"/>
    <mergeCell ref="B74:C74"/>
    <mergeCell ref="C10:C11"/>
    <mergeCell ref="B10:B11"/>
    <mergeCell ref="I66:L66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HK2</vt:lpstr>
      <vt:lpstr>NH24-25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</cp:lastModifiedBy>
  <cp:lastPrinted>2024-02-22T01:10:49Z</cp:lastPrinted>
  <dcterms:created xsi:type="dcterms:W3CDTF">1999-12-31T17:03:31Z</dcterms:created>
  <dcterms:modified xsi:type="dcterms:W3CDTF">2026-04-16T01:39:19Z</dcterms:modified>
</cp:coreProperties>
</file>