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esktop\Báo cáo T6\"/>
    </mc:Choice>
  </mc:AlternateContent>
  <xr:revisionPtr revIDLastSave="0" documentId="13_ncr:1_{DFAB22DF-4324-4B76-90D0-A1005185F0B8}" xr6:coauthVersionLast="47" xr6:coauthVersionMax="47" xr10:uidLastSave="{00000000-0000-0000-0000-000000000000}"/>
  <bookViews>
    <workbookView xWindow="-120" yWindow="-120" windowWidth="20730" windowHeight="11160" xr2:uid="{9520E1E1-305E-4501-8C0D-33DB839FF559}"/>
  </bookViews>
  <sheets>
    <sheet name="Mẫu 1A4  -NV " sheetId="1" r:id="rId1"/>
  </sheets>
  <definedNames>
    <definedName name="_xlnm._FilterDatabase" localSheetId="0" hidden="1">'Mẫu 1A4  -NV '!$A$12:$H$65</definedName>
    <definedName name="_xlnm.Print_Area" localSheetId="0">'Mẫu 1A4  -NV '!$A$1:$H$91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4" i="1" l="1"/>
  <c r="H74" i="1" s="1"/>
  <c r="F73" i="1"/>
  <c r="H73" i="1" s="1"/>
  <c r="F72" i="1"/>
  <c r="H72" i="1" s="1"/>
  <c r="F71" i="1"/>
  <c r="H71" i="1" s="1"/>
  <c r="F45" i="1"/>
  <c r="F43" i="1"/>
  <c r="F41" i="1"/>
  <c r="F39" i="1"/>
  <c r="F37" i="1"/>
  <c r="F35" i="1"/>
  <c r="F33" i="1"/>
  <c r="E32" i="1"/>
  <c r="F28" i="1"/>
  <c r="E28" i="1"/>
  <c r="F25" i="1"/>
  <c r="E25" i="1"/>
  <c r="F19" i="1"/>
  <c r="E19" i="1"/>
  <c r="E14" i="1" s="1"/>
  <c r="E63" i="1" s="1"/>
  <c r="E65" i="1" s="1"/>
  <c r="F15" i="1"/>
  <c r="F14" i="1" s="1"/>
  <c r="E15" i="1"/>
  <c r="F32" i="1" l="1"/>
  <c r="F63" i="1" s="1"/>
  <c r="F65" i="1" s="1"/>
  <c r="E74" i="1" s="1"/>
  <c r="G74" i="1" s="1"/>
  <c r="E71" i="1" l="1"/>
  <c r="G71" i="1" s="1"/>
  <c r="E72" i="1"/>
  <c r="G72" i="1" s="1"/>
  <c r="E73" i="1"/>
  <c r="G73"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<sst xmlns="http://schemas.openxmlformats.org/spreadsheetml/2006/main" count="112" uniqueCount="112">
  <si>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</si>
  <si>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</si>
  <si>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</si>
  <si>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Trần Anh Mỹ</t>
  </si>
  <si>
    <t>Chức vụ: Nhân viên</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</si>
  <si>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</si>
  <si>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</si>
  <si>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</si>
  <si>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</si>
  <si>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</si>
  <si>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</si>
  <si>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</si>
  <si>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</si>
  <si>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</si>
  <si>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</si>
  <si>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</si>
  <si>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</si>
  <si>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</si>
  <si>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</si>
  <si>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</si>
  <si>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</si>
  <si>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</si>
  <si>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</si>
  <si>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</si>
  <si>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</si>
  <si>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</si>
  <si>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</si>
  <si>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</si>
  <si>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</si>
  <si>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</si>
  <si>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</si>
  <si>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</si>
  <si>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</si>
  <si>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</si>
  <si>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</si>
  <si>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</si>
  <si>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</si>
  <si>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</si>
  <si>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</si>
  <si>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</si>
  <si>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</si>
  <si>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</si>
  <si>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</si>
  <si>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</si>
  <si>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</si>
  <si>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</si>
  <si>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</si>
  <si>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</si>
  <si>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</si>
  <si>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</si>
  <si>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</si>
  <si>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</si>
  <si>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</si>
  <si>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</si>
  <si>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</si>
  <si>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</si>
  <si>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</si>
  <si>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</si>
  <si>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</si>
  <si>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</si>
  <si>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</si>
  <si>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</si>
  <si>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</si>
  <si>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</si>
  <si>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</si>
  <si>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</si>
  <si>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</si>
  <si>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</si>
  <si>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</si>
  <si>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</si>
  <si>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</si>
  <si>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</si>
  <si>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</si>
  <si>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</si>
  <si>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</si>
  <si>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</si>
  <si>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lượng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</si>
  <si>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</si>
  <si>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</si>
  <si>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</si>
  <si>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</si>
  <si>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</si>
  <si>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</si>
  <si>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</si>
  <si>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</si>
  <si>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</si>
  <si>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</si>
  <si>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</si>
  <si>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</si>
  <si>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</si>
  <si>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</si>
  <si>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</si>
  <si>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</si>
  <si>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</si>
  <si>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</si>
  <si>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</si>
  <si>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</si>
  <si>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</si>
  <si>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</si>
  <si>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</si>
  <si>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</si>
  <si>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</si>
  <si>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</si>
  <si>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</si>
  <si>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Trần Anh Mỹ</t>
  </si>
  <si>
    <t>Ý KIẾN NHẬN XÉT CỦA NGƯỜI CÓ THẨM QUYỀN ĐÁNH GIÁ:</t>
  </si>
  <si>
    <t>…………………………………………………………………………………………………………………………………………………………………………………………………………………………………………………………………………………………………………………………………………………………………………………………………………………………………………………………………………………………………………………………………………………………………..</t>
  </si>
  <si>
    <t>Tp.HCM, ngày…… tháng …… năm 20….</t>
  </si>
  <si>
    <t>HIỆU TRƯỞNG</t>
  </si>
  <si>
    <t>Tp.HCM, ngày 14 tháng 6 năm 2026</t>
  </si>
  <si>
    <t>BÁO CÁO ĐÁNH GIÁ KẾT QUẢ CÔNG TÁC CỦA CÁ NHÂN
Kỳ đánh giá:  Quý II /2026</t>
  </si>
  <si>
    <r>
      <t>Đơn vị công tác</t>
    </r>
    <r>
      <rPr>
        <b/>
        <i/>
        <sz val="12"/>
        <color indexed="8"/>
        <rFont val="Times New Roman"/>
        <family val="1"/>
      </rPr>
      <t xml:space="preserve"> (phòng, khoa…): </t>
    </r>
    <r>
      <rPr>
        <b/>
        <sz val="12"/>
        <color indexed="8"/>
        <rFont val="Times New Roman"/>
        <family val="1"/>
      </rPr>
      <t>Phòng Công tác sinh viên - Thư viện - Y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</si>
</sst>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0" xfId="0" applyFont="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1"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4" fillId="2" borderId="1" xfId="0" applyFont="1" applyFill="1" applyBorder="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15" fillId="2" borderId="0" xfId="0"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7"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27" fillId="0" borderId="0" xfId="0" applyFont="1" applyAlignment="1" applyProtection="1">
      <alignment vertical="center" wrapText="1"/>
      <protection locked="0"/>
    </xf>
    <xf numFmtId="0" fontId="27"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29" fillId="0" borderId="1" xfId="0" applyFont="1" applyBorder="1" applyAlignment="1" applyProtection="1">
      <alignment horizontal="center" vertical="center" wrapText="1"/>
      <protection locked="0"/>
    </xf>
    <xf numFmtId="0" fontId="6" fillId="0" borderId="0" xfId="0" applyFont="1" applyAlignment="1" applyProtection="1">
      <alignment horizontal="center"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8"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4" xfId="0" applyFont="1" applyBorder="1" applyAlignment="1">
      <alignment horizontal="left"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25" fillId="0" borderId="1" xfId="0" applyFont="1" applyBorder="1" applyAlignment="1">
      <alignment horizontal="left" vertical="center" wrapText="1"/>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1600</xdr:rowOff>
    </xdr:from>
    <xdr:to>
      <xdr:col>1</xdr:col>
      <xdr:colOff>1521096</xdr:colOff>
      <xdr:row>2</xdr:row>
      <xdr:rowOff>1601</xdr:rowOff>
    </xdr:to>
    <xdr:cxnSp macro="">
      <xdr:nvCxnSpPr>
        <xdr:cNvPr id="2" name="Straight Connector 1">
          <a:extLst>
            <a:ext uri="{FF2B5EF4-FFF2-40B4-BE49-F238E27FC236}">
              <a16:creationId xmlns:a16="http://schemas.microsoft.com/office/drawing/2014/main" id="{F189569F-D1D1-4498-8033-29801018262C}"/>
            </a:ext>
          </a:extLst>
        </xdr:cNvPr>
        <xdr:cNvCxnSpPr/>
      </xdr:nvCxnSpPr>
      <xdr:spPr>
        <a:xfrm flipV="1">
          <a:off x="1074107" y="8207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274651</xdr:colOff>
      <xdr:row>1</xdr:row>
      <xdr:rowOff>433098</xdr:rowOff>
    </xdr:from>
    <xdr:to>
      <xdr:col>6</xdr:col>
      <xdr:colOff>598276</xdr:colOff>
      <xdr:row>1</xdr:row>
      <xdr:rowOff>433098</xdr:rowOff>
    </xdr:to>
    <xdr:cxnSp macro="">
      <xdr:nvCxnSpPr>
        <xdr:cNvPr id="3" name="Straight Connector 2">
          <a:extLst>
            <a:ext uri="{FF2B5EF4-FFF2-40B4-BE49-F238E27FC236}">
              <a16:creationId xmlns:a16="http://schemas.microsoft.com/office/drawing/2014/main" id="{E273BAD5-3E97-4509-92CF-F2A2B8AE52CC}"/>
            </a:ext>
          </a:extLst>
        </xdr:cNvPr>
        <xdr:cNvCxnSpPr/>
      </xdr:nvCxnSpPr>
      <xdr:spPr>
        <a:xfrm>
          <a:off x="3884626" y="633123"/>
          <a:ext cx="1800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EC494-E2AF-4561-9340-237373DCA38D}">
  <sheetPr>
    <tabColor rgb="FFFFFF00"/>
    <pageSetUpPr fitToPage="1"/>
  </sheetPr>
  <dimension ref="A1:K85"/>
  <sheetViews>
    <sheetView tabSelected="1" view="pageBreakPreview" topLeftCell="A55" zoomScaleNormal="100" zoomScaleSheetLayoutView="100" workbookViewId="0">
      <selection activeCell="B56" sqref="B56:D56"/>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4.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5" t="s">
        <v>1</v>
      </c>
      <c r="B2" s="55"/>
      <c r="C2" s="55"/>
      <c r="D2" s="55" t="s">
        <v>2</v>
      </c>
      <c r="E2" s="55"/>
      <c r="F2" s="55"/>
      <c r="G2" s="55"/>
      <c r="H2" s="55"/>
    </row>
    <row r="3" spans="1:8" s="4" customFormat="1" ht="8.25" customHeight="1" x14ac:dyDescent="0.25">
      <c r="A3" s="54"/>
      <c r="B3" s="54"/>
      <c r="D3" s="5"/>
      <c r="E3" s="5"/>
      <c r="F3" s="5"/>
      <c r="G3" s="5"/>
      <c r="H3" s="5"/>
    </row>
    <row r="4" spans="1:8" ht="13.9" customHeight="1" x14ac:dyDescent="0.25">
      <c r="B4" s="1"/>
    </row>
    <row r="5" spans="1:8" ht="39.950000000000003" customHeight="1" x14ac:dyDescent="0.25">
      <c r="A5" s="98" t="s">
        <v>110</v>
      </c>
      <c r="B5" s="98"/>
      <c r="C5" s="98"/>
      <c r="D5" s="98"/>
      <c r="E5" s="98"/>
      <c r="F5" s="98"/>
      <c r="G5" s="98"/>
      <c r="H5" s="98"/>
    </row>
    <row r="6" spans="1:8" ht="12" customHeight="1" x14ac:dyDescent="0.25"/>
    <row r="7" spans="1:8" s="6" customFormat="1" ht="18" customHeight="1" x14ac:dyDescent="0.25">
      <c r="B7" s="59" t="s">
        <v>3</v>
      </c>
      <c r="C7" s="59"/>
      <c r="D7" s="59"/>
      <c r="E7" s="59"/>
      <c r="F7" s="59"/>
      <c r="G7" s="59"/>
      <c r="H7" s="59"/>
    </row>
    <row r="8" spans="1:8" s="6" customFormat="1" ht="18" customHeight="1" x14ac:dyDescent="0.25">
      <c r="B8" s="59" t="s">
        <v>4</v>
      </c>
      <c r="C8" s="59"/>
      <c r="D8" s="59"/>
      <c r="E8" s="59"/>
      <c r="F8" s="59"/>
      <c r="G8" s="59"/>
      <c r="H8" s="59"/>
    </row>
    <row r="9" spans="1:8" s="6" customFormat="1" ht="18" customHeight="1" x14ac:dyDescent="0.25">
      <c r="B9" s="59" t="s">
        <v>111</v>
      </c>
      <c r="C9" s="59"/>
      <c r="D9" s="59"/>
      <c r="E9" s="59"/>
      <c r="F9" s="59"/>
      <c r="G9" s="59"/>
      <c r="H9" s="59"/>
    </row>
    <row r="10" spans="1:8" s="6" customFormat="1" ht="18" customHeight="1" x14ac:dyDescent="0.25">
      <c r="B10" s="7" t="s">
        <v>5</v>
      </c>
      <c r="C10" s="7"/>
      <c r="D10" s="7"/>
      <c r="E10" s="7"/>
      <c r="F10" s="7"/>
      <c r="G10" s="7"/>
      <c r="H10" s="7"/>
    </row>
    <row r="11" spans="1:8" s="6" customFormat="1" ht="12.75" customHeight="1" x14ac:dyDescent="0.25">
      <c r="B11" s="7"/>
      <c r="C11" s="7"/>
    </row>
    <row r="12" spans="1:8" s="4" customFormat="1" ht="64.5" customHeight="1" x14ac:dyDescent="0.25">
      <c r="A12" s="8" t="s">
        <v>6</v>
      </c>
      <c r="B12" s="56" t="s">
        <v>7</v>
      </c>
      <c r="C12" s="57"/>
      <c r="D12" s="58"/>
      <c r="E12" s="8" t="s">
        <v>8</v>
      </c>
      <c r="F12" s="9" t="s">
        <v>9</v>
      </c>
      <c r="G12" s="9" t="s">
        <v>10</v>
      </c>
      <c r="H12" s="8" t="s">
        <v>11</v>
      </c>
    </row>
    <row r="13" spans="1:8" s="11" customFormat="1" ht="16.5" customHeight="1" x14ac:dyDescent="0.25">
      <c r="A13" s="10" t="s">
        <v>12</v>
      </c>
      <c r="B13" s="99" t="s">
        <v>13</v>
      </c>
      <c r="C13" s="100"/>
      <c r="D13" s="101"/>
      <c r="E13" s="10" t="s">
        <v>14</v>
      </c>
      <c r="F13" s="10" t="s">
        <v>15</v>
      </c>
      <c r="G13" s="10" t="s">
        <v>16</v>
      </c>
      <c r="H13" s="10" t="s">
        <v>17</v>
      </c>
    </row>
    <row r="14" spans="1:8" s="4" customFormat="1" ht="84" customHeight="1" x14ac:dyDescent="0.25">
      <c r="A14" s="8" t="s">
        <v>18</v>
      </c>
      <c r="B14" s="93" t="s">
        <v>19</v>
      </c>
      <c r="C14" s="93"/>
      <c r="D14" s="93"/>
      <c r="E14" s="12">
        <f>E15+E19+E25+E28</f>
        <v>20</v>
      </c>
      <c r="F14" s="13">
        <f>ROUND(F15+F19+F25+F28,1)</f>
        <v>20</v>
      </c>
      <c r="G14" s="14"/>
      <c r="H14" s="8"/>
    </row>
    <row r="15" spans="1:8" s="16" customFormat="1" ht="28.5" customHeight="1" x14ac:dyDescent="0.25">
      <c r="A15" s="15">
        <v>1</v>
      </c>
      <c r="B15" s="93" t="s">
        <v>20</v>
      </c>
      <c r="C15" s="93"/>
      <c r="D15" s="93"/>
      <c r="E15" s="12">
        <f>5-(E16+E17+E18)</f>
        <v>5</v>
      </c>
      <c r="F15" s="13">
        <f>ROUND(5-(F16+F17+F18),1)</f>
        <v>5</v>
      </c>
      <c r="G15" s="14"/>
      <c r="H15" s="15"/>
    </row>
    <row r="16" spans="1:8" s="16" customFormat="1" ht="121.5" customHeight="1" x14ac:dyDescent="0.25">
      <c r="A16" s="15" t="s">
        <v>21</v>
      </c>
      <c r="B16" s="87" t="s">
        <v>22</v>
      </c>
      <c r="C16" s="88"/>
      <c r="D16" s="89"/>
      <c r="E16" s="17"/>
      <c r="F16" s="18"/>
      <c r="G16" s="17"/>
      <c r="H16" s="15"/>
    </row>
    <row r="17" spans="1:8" s="20" customFormat="1" ht="72" customHeight="1" x14ac:dyDescent="0.25">
      <c r="A17" s="15" t="s">
        <v>23</v>
      </c>
      <c r="B17" s="87" t="s">
        <v>24</v>
      </c>
      <c r="C17" s="88"/>
      <c r="D17" s="89"/>
      <c r="E17" s="17"/>
      <c r="F17" s="18"/>
      <c r="G17" s="19"/>
      <c r="H17" s="47"/>
    </row>
    <row r="18" spans="1:8" s="20" customFormat="1" ht="92.25" customHeight="1" x14ac:dyDescent="0.25">
      <c r="A18" s="15" t="s">
        <v>25</v>
      </c>
      <c r="B18" s="87" t="s">
        <v>26</v>
      </c>
      <c r="C18" s="88"/>
      <c r="D18" s="89"/>
      <c r="E18" s="17"/>
      <c r="F18" s="18"/>
      <c r="G18" s="19"/>
      <c r="H18" s="21"/>
    </row>
    <row r="19" spans="1:8" s="20" customFormat="1" ht="52.5" customHeight="1" x14ac:dyDescent="0.25">
      <c r="A19" s="15">
        <v>2</v>
      </c>
      <c r="B19" s="80" t="s">
        <v>27</v>
      </c>
      <c r="C19" s="81"/>
      <c r="D19" s="82"/>
      <c r="E19" s="12">
        <f>6-(E20+E21+E22+E23+E24)</f>
        <v>6</v>
      </c>
      <c r="F19" s="13">
        <f>ROUND(6-(F20+F21+F22+F23+F24),1)</f>
        <v>6</v>
      </c>
      <c r="G19" s="14"/>
      <c r="H19" s="22"/>
    </row>
    <row r="20" spans="1:8" s="20" customFormat="1" ht="39.75" customHeight="1" x14ac:dyDescent="0.25">
      <c r="A20" s="18" t="s">
        <v>28</v>
      </c>
      <c r="B20" s="87" t="s">
        <v>29</v>
      </c>
      <c r="C20" s="88"/>
      <c r="D20" s="89"/>
      <c r="E20" s="23"/>
      <c r="F20" s="18"/>
      <c r="G20" s="19"/>
      <c r="H20" s="21"/>
    </row>
    <row r="21" spans="1:8" s="20" customFormat="1" ht="59.25" customHeight="1" x14ac:dyDescent="0.25">
      <c r="A21" s="18" t="s">
        <v>30</v>
      </c>
      <c r="B21" s="87" t="s">
        <v>31</v>
      </c>
      <c r="C21" s="88"/>
      <c r="D21" s="89"/>
      <c r="E21" s="23"/>
      <c r="F21" s="18"/>
      <c r="G21" s="24"/>
      <c r="H21" s="21"/>
    </row>
    <row r="22" spans="1:8" s="20" customFormat="1" ht="54.75" customHeight="1" x14ac:dyDescent="0.25">
      <c r="A22" s="15" t="s">
        <v>32</v>
      </c>
      <c r="B22" s="87" t="s">
        <v>33</v>
      </c>
      <c r="C22" s="88"/>
      <c r="D22" s="89"/>
      <c r="E22" s="17"/>
      <c r="F22" s="18"/>
      <c r="G22" s="25"/>
      <c r="H22" s="21"/>
    </row>
    <row r="23" spans="1:8" s="20" customFormat="1" ht="70.5" customHeight="1" x14ac:dyDescent="0.25">
      <c r="A23" s="15" t="s">
        <v>34</v>
      </c>
      <c r="B23" s="87" t="s">
        <v>35</v>
      </c>
      <c r="C23" s="88"/>
      <c r="D23" s="89"/>
      <c r="E23" s="17"/>
      <c r="F23" s="18"/>
      <c r="G23" s="25"/>
      <c r="H23" s="21"/>
    </row>
    <row r="24" spans="1:8" s="20" customFormat="1" ht="39" customHeight="1" x14ac:dyDescent="0.25">
      <c r="A24" s="15" t="s">
        <v>36</v>
      </c>
      <c r="B24" s="87" t="s">
        <v>37</v>
      </c>
      <c r="C24" s="88"/>
      <c r="D24" s="89"/>
      <c r="E24" s="17"/>
      <c r="F24" s="18"/>
      <c r="G24" s="19"/>
      <c r="H24" s="21"/>
    </row>
    <row r="25" spans="1:8" s="16" customFormat="1" ht="59.25" customHeight="1" x14ac:dyDescent="0.25">
      <c r="A25" s="15">
        <v>3</v>
      </c>
      <c r="B25" s="80" t="s">
        <v>38</v>
      </c>
      <c r="C25" s="81"/>
      <c r="D25" s="82"/>
      <c r="E25" s="12">
        <f>5-(E26+E27)</f>
        <v>5</v>
      </c>
      <c r="F25" s="13">
        <f>ROUND(5-(F26+F27),1)</f>
        <v>5</v>
      </c>
      <c r="G25" s="14"/>
      <c r="H25" s="15"/>
    </row>
    <row r="26" spans="1:8" s="20" customFormat="1" ht="99.75" customHeight="1" x14ac:dyDescent="0.25">
      <c r="A26" s="15" t="s">
        <v>39</v>
      </c>
      <c r="B26" s="87" t="s">
        <v>40</v>
      </c>
      <c r="C26" s="88"/>
      <c r="D26" s="89"/>
      <c r="E26" s="17"/>
      <c r="F26" s="18"/>
      <c r="G26" s="19"/>
      <c r="H26" s="21"/>
    </row>
    <row r="27" spans="1:8" s="20" customFormat="1" ht="51" customHeight="1" x14ac:dyDescent="0.25">
      <c r="A27" s="15" t="s">
        <v>41</v>
      </c>
      <c r="B27" s="87" t="s">
        <v>42</v>
      </c>
      <c r="C27" s="88"/>
      <c r="D27" s="89"/>
      <c r="E27" s="17"/>
      <c r="F27" s="18"/>
      <c r="G27" s="19"/>
      <c r="H27" s="21"/>
    </row>
    <row r="28" spans="1:8" s="20" customFormat="1" ht="102.75" customHeight="1" x14ac:dyDescent="0.25">
      <c r="A28" s="26">
        <v>4</v>
      </c>
      <c r="B28" s="80" t="s">
        <v>43</v>
      </c>
      <c r="C28" s="81"/>
      <c r="D28" s="82"/>
      <c r="E28" s="12">
        <f>4-(E29+E30+E31)</f>
        <v>4</v>
      </c>
      <c r="F28" s="13">
        <f>ROUND(4-(F29+F30+F31),1)</f>
        <v>4</v>
      </c>
      <c r="G28" s="14"/>
      <c r="H28" s="22"/>
    </row>
    <row r="29" spans="1:8" s="20" customFormat="1" ht="52.5" customHeight="1" x14ac:dyDescent="0.25">
      <c r="A29" s="15" t="s">
        <v>44</v>
      </c>
      <c r="B29" s="87" t="s">
        <v>45</v>
      </c>
      <c r="C29" s="88"/>
      <c r="D29" s="89"/>
      <c r="E29" s="17"/>
      <c r="F29" s="18"/>
      <c r="G29" s="19"/>
      <c r="H29" s="21"/>
    </row>
    <row r="30" spans="1:8" s="20" customFormat="1" ht="56.45" customHeight="1" x14ac:dyDescent="0.25">
      <c r="A30" s="15" t="s">
        <v>46</v>
      </c>
      <c r="B30" s="87" t="s">
        <v>47</v>
      </c>
      <c r="C30" s="88"/>
      <c r="D30" s="89"/>
      <c r="E30" s="17"/>
      <c r="F30" s="18"/>
      <c r="G30" s="19"/>
      <c r="H30" s="21"/>
    </row>
    <row r="31" spans="1:8" s="20" customFormat="1" ht="59.25" customHeight="1" x14ac:dyDescent="0.25">
      <c r="A31" s="15" t="s">
        <v>48</v>
      </c>
      <c r="B31" s="87" t="s">
        <v>49</v>
      </c>
      <c r="C31" s="88"/>
      <c r="D31" s="89"/>
      <c r="E31" s="17"/>
      <c r="F31" s="18"/>
      <c r="G31" s="19"/>
      <c r="H31" s="21"/>
    </row>
    <row r="32" spans="1:8" s="4" customFormat="1" ht="27.75" customHeight="1" x14ac:dyDescent="0.25">
      <c r="A32" s="8" t="s">
        <v>50</v>
      </c>
      <c r="B32" s="90" t="s">
        <v>51</v>
      </c>
      <c r="C32" s="91"/>
      <c r="D32" s="92"/>
      <c r="E32" s="12">
        <f>E33+E35+E37+E39+E41+E43</f>
        <v>20</v>
      </c>
      <c r="F32" s="13">
        <f>ROUND(F33+F35+F37+F39+F41+F43,1)</f>
        <v>7</v>
      </c>
      <c r="G32" s="14"/>
      <c r="H32" s="8"/>
    </row>
    <row r="33" spans="1:11" s="16" customFormat="1" ht="73.150000000000006" customHeight="1" x14ac:dyDescent="0.25">
      <c r="A33" s="15">
        <v>5</v>
      </c>
      <c r="B33" s="93" t="s">
        <v>52</v>
      </c>
      <c r="C33" s="93"/>
      <c r="D33" s="93"/>
      <c r="E33" s="12">
        <v>1</v>
      </c>
      <c r="F33" s="13">
        <f>IF(F34&gt;1,"1",F34)</f>
        <v>1</v>
      </c>
      <c r="G33" s="14"/>
      <c r="H33" s="15"/>
    </row>
    <row r="34" spans="1:11" s="16" customFormat="1" ht="84" customHeight="1" x14ac:dyDescent="0.25">
      <c r="A34" s="15"/>
      <c r="B34" s="94" t="s">
        <v>53</v>
      </c>
      <c r="C34" s="94"/>
      <c r="D34" s="94"/>
      <c r="E34" s="12"/>
      <c r="F34" s="27">
        <v>1</v>
      </c>
      <c r="G34" s="14"/>
      <c r="H34" s="15"/>
    </row>
    <row r="35" spans="1:11" s="16" customFormat="1" ht="45" customHeight="1" x14ac:dyDescent="0.25">
      <c r="A35" s="15">
        <v>6</v>
      </c>
      <c r="B35" s="80" t="s">
        <v>54</v>
      </c>
      <c r="C35" s="81"/>
      <c r="D35" s="82"/>
      <c r="E35" s="12">
        <v>2</v>
      </c>
      <c r="F35" s="13">
        <f>IF(F36&gt;2,"2",F36)</f>
        <v>2</v>
      </c>
      <c r="G35" s="14"/>
      <c r="H35" s="15"/>
    </row>
    <row r="36" spans="1:11" s="16" customFormat="1" ht="52.5" customHeight="1" x14ac:dyDescent="0.25">
      <c r="A36" s="15"/>
      <c r="B36" s="95" t="s">
        <v>55</v>
      </c>
      <c r="C36" s="96"/>
      <c r="D36" s="97"/>
      <c r="E36" s="12"/>
      <c r="F36" s="27">
        <v>2</v>
      </c>
      <c r="G36" s="14"/>
      <c r="H36" s="15"/>
    </row>
    <row r="37" spans="1:11" s="16" customFormat="1" ht="51" customHeight="1" x14ac:dyDescent="0.25">
      <c r="A37" s="15">
        <v>7</v>
      </c>
      <c r="B37" s="80" t="s">
        <v>56</v>
      </c>
      <c r="C37" s="81"/>
      <c r="D37" s="82"/>
      <c r="E37" s="12">
        <v>2</v>
      </c>
      <c r="F37" s="13">
        <f>IF(F38&gt;2,"2",F38)</f>
        <v>2</v>
      </c>
      <c r="G37" s="14"/>
      <c r="H37" s="15"/>
    </row>
    <row r="38" spans="1:11" s="16" customFormat="1" ht="66" customHeight="1" x14ac:dyDescent="0.25">
      <c r="A38" s="15"/>
      <c r="B38" s="87" t="s">
        <v>57</v>
      </c>
      <c r="C38" s="88"/>
      <c r="D38" s="89"/>
      <c r="E38" s="12"/>
      <c r="F38" s="27">
        <v>2</v>
      </c>
      <c r="G38" s="14"/>
      <c r="H38" s="15"/>
    </row>
    <row r="39" spans="1:11" s="16" customFormat="1" ht="53.25" customHeight="1" x14ac:dyDescent="0.25">
      <c r="A39" s="15">
        <v>8</v>
      </c>
      <c r="B39" s="80" t="s">
        <v>58</v>
      </c>
      <c r="C39" s="81"/>
      <c r="D39" s="82"/>
      <c r="E39" s="12">
        <v>2</v>
      </c>
      <c r="F39" s="13">
        <f>IF(F40&gt;2,"2",F40)</f>
        <v>2</v>
      </c>
      <c r="G39" s="14"/>
      <c r="H39" s="15"/>
    </row>
    <row r="40" spans="1:11" s="16" customFormat="1" ht="70.5" customHeight="1" x14ac:dyDescent="0.25">
      <c r="A40" s="15"/>
      <c r="B40" s="87" t="s">
        <v>59</v>
      </c>
      <c r="C40" s="88"/>
      <c r="D40" s="89"/>
      <c r="E40" s="12"/>
      <c r="F40" s="27">
        <v>2</v>
      </c>
      <c r="G40" s="14"/>
      <c r="H40" s="15"/>
    </row>
    <row r="41" spans="1:11" s="31" customFormat="1" ht="87" customHeight="1" x14ac:dyDescent="0.25">
      <c r="A41" s="23">
        <v>9</v>
      </c>
      <c r="B41" s="83" t="s">
        <v>60</v>
      </c>
      <c r="C41" s="83"/>
      <c r="D41" s="83"/>
      <c r="E41" s="28">
        <v>8</v>
      </c>
      <c r="F41" s="13">
        <f>IF(F42&gt;8,"8",F42)</f>
        <v>0</v>
      </c>
      <c r="G41" s="29"/>
      <c r="H41" s="30"/>
      <c r="K41" s="32"/>
    </row>
    <row r="42" spans="1:11" s="31" customFormat="1" ht="123.75" customHeight="1" x14ac:dyDescent="0.25">
      <c r="A42" s="30"/>
      <c r="B42" s="84" t="s">
        <v>61</v>
      </c>
      <c r="C42" s="85"/>
      <c r="D42" s="86"/>
      <c r="E42" s="28"/>
      <c r="F42" s="33"/>
      <c r="G42" s="29"/>
      <c r="H42" s="30"/>
    </row>
    <row r="43" spans="1:11" s="16" customFormat="1" ht="51" customHeight="1" x14ac:dyDescent="0.25">
      <c r="A43" s="15">
        <v>10</v>
      </c>
      <c r="B43" s="80" t="s">
        <v>62</v>
      </c>
      <c r="C43" s="81"/>
      <c r="D43" s="82"/>
      <c r="E43" s="12">
        <v>5</v>
      </c>
      <c r="F43" s="13">
        <f>IF(F44&gt;5,"5",F44)</f>
        <v>0</v>
      </c>
      <c r="G43" s="14"/>
      <c r="H43" s="15"/>
    </row>
    <row r="44" spans="1:11" s="16" customFormat="1" ht="151.5" customHeight="1" x14ac:dyDescent="0.25">
      <c r="A44" s="15"/>
      <c r="B44" s="87" t="s">
        <v>63</v>
      </c>
      <c r="C44" s="88"/>
      <c r="D44" s="89"/>
      <c r="E44" s="12"/>
      <c r="F44" s="27"/>
      <c r="G44" s="14"/>
      <c r="H44" s="15"/>
    </row>
    <row r="45" spans="1:11" s="4" customFormat="1" ht="37.5" customHeight="1" x14ac:dyDescent="0.25">
      <c r="A45" s="8" t="s">
        <v>64</v>
      </c>
      <c r="B45" s="80" t="s">
        <v>65</v>
      </c>
      <c r="C45" s="81"/>
      <c r="D45" s="82"/>
      <c r="E45" s="12">
        <v>60</v>
      </c>
      <c r="F45" s="13">
        <f>SUM(F46:F62)</f>
        <v>60</v>
      </c>
      <c r="G45" s="14"/>
      <c r="H45" s="8"/>
    </row>
    <row r="46" spans="1:11" s="16" customFormat="1" ht="53.25" customHeight="1" x14ac:dyDescent="0.25">
      <c r="A46" s="15">
        <v>11</v>
      </c>
      <c r="B46" s="80" t="s">
        <v>66</v>
      </c>
      <c r="C46" s="81"/>
      <c r="D46" s="82"/>
      <c r="E46" s="12">
        <v>15</v>
      </c>
      <c r="F46" s="15"/>
      <c r="G46" s="34"/>
      <c r="H46" s="15"/>
    </row>
    <row r="47" spans="1:11" s="16" customFormat="1" ht="24" customHeight="1" x14ac:dyDescent="0.25">
      <c r="A47" s="15"/>
      <c r="B47" s="77" t="s">
        <v>67</v>
      </c>
      <c r="C47" s="78"/>
      <c r="D47" s="79"/>
      <c r="E47" s="35">
        <v>15</v>
      </c>
      <c r="F47" s="15">
        <v>15</v>
      </c>
      <c r="G47" s="34"/>
      <c r="H47" s="15"/>
    </row>
    <row r="48" spans="1:11" s="16" customFormat="1" ht="36" customHeight="1" x14ac:dyDescent="0.25">
      <c r="A48" s="15"/>
      <c r="B48" s="77" t="s">
        <v>68</v>
      </c>
      <c r="C48" s="78"/>
      <c r="D48" s="79"/>
      <c r="E48" s="35">
        <v>10</v>
      </c>
      <c r="F48" s="15"/>
      <c r="G48" s="34"/>
      <c r="H48" s="15"/>
    </row>
    <row r="49" spans="1:8" s="16" customFormat="1" ht="36" customHeight="1" x14ac:dyDescent="0.25">
      <c r="A49" s="15"/>
      <c r="B49" s="77" t="s">
        <v>69</v>
      </c>
      <c r="C49" s="78"/>
      <c r="D49" s="79"/>
      <c r="E49" s="35">
        <v>5</v>
      </c>
      <c r="F49" s="15"/>
      <c r="G49" s="34"/>
      <c r="H49" s="15"/>
    </row>
    <row r="50" spans="1:8" s="16" customFormat="1" ht="25.5" customHeight="1" x14ac:dyDescent="0.25">
      <c r="A50" s="15"/>
      <c r="B50" s="77" t="s">
        <v>70</v>
      </c>
      <c r="C50" s="78"/>
      <c r="D50" s="79"/>
      <c r="E50" s="35">
        <v>0</v>
      </c>
      <c r="F50" s="15"/>
      <c r="G50" s="34"/>
      <c r="H50" s="15"/>
    </row>
    <row r="51" spans="1:8" s="16" customFormat="1" ht="50.25" customHeight="1" x14ac:dyDescent="0.25">
      <c r="A51" s="15">
        <v>12</v>
      </c>
      <c r="B51" s="80" t="s">
        <v>71</v>
      </c>
      <c r="C51" s="81"/>
      <c r="D51" s="82"/>
      <c r="E51" s="12">
        <v>15</v>
      </c>
      <c r="F51" s="15"/>
      <c r="G51" s="34"/>
      <c r="H51" s="15"/>
    </row>
    <row r="52" spans="1:8" s="16" customFormat="1" ht="32.25" customHeight="1" x14ac:dyDescent="0.25">
      <c r="A52" s="15"/>
      <c r="B52" s="77" t="s">
        <v>72</v>
      </c>
      <c r="C52" s="78"/>
      <c r="D52" s="79"/>
      <c r="E52" s="35">
        <v>15</v>
      </c>
      <c r="F52" s="15">
        <v>15</v>
      </c>
      <c r="G52" s="34"/>
      <c r="H52" s="15"/>
    </row>
    <row r="53" spans="1:8" s="16" customFormat="1" ht="32.25" customHeight="1" x14ac:dyDescent="0.25">
      <c r="A53" s="15"/>
      <c r="B53" s="77" t="s">
        <v>73</v>
      </c>
      <c r="C53" s="78"/>
      <c r="D53" s="79"/>
      <c r="E53" s="35">
        <v>10</v>
      </c>
      <c r="F53" s="15"/>
      <c r="G53" s="34"/>
      <c r="H53" s="15"/>
    </row>
    <row r="54" spans="1:8" s="16" customFormat="1" ht="32.25" customHeight="1" x14ac:dyDescent="0.25">
      <c r="A54" s="15"/>
      <c r="B54" s="77" t="s">
        <v>74</v>
      </c>
      <c r="C54" s="78"/>
      <c r="D54" s="79"/>
      <c r="E54" s="35">
        <v>5</v>
      </c>
      <c r="F54" s="15"/>
      <c r="G54" s="34"/>
      <c r="H54" s="15"/>
    </row>
    <row r="55" spans="1:8" s="16" customFormat="1" ht="32.25" customHeight="1" x14ac:dyDescent="0.25">
      <c r="A55" s="15"/>
      <c r="B55" s="77" t="s">
        <v>75</v>
      </c>
      <c r="C55" s="78"/>
      <c r="D55" s="79"/>
      <c r="E55" s="35">
        <v>0</v>
      </c>
      <c r="F55" s="15"/>
      <c r="G55" s="34"/>
      <c r="H55" s="15"/>
    </row>
    <row r="56" spans="1:8" s="16" customFormat="1" ht="52.5" customHeight="1" x14ac:dyDescent="0.25">
      <c r="A56" s="15">
        <v>13</v>
      </c>
      <c r="B56" s="80" t="s">
        <v>76</v>
      </c>
      <c r="C56" s="81"/>
      <c r="D56" s="82"/>
      <c r="E56" s="12">
        <v>30</v>
      </c>
      <c r="F56" s="15"/>
      <c r="G56" s="34"/>
      <c r="H56" s="15"/>
    </row>
    <row r="57" spans="1:8" s="16" customFormat="1" ht="52.5" customHeight="1" x14ac:dyDescent="0.25">
      <c r="A57" s="15"/>
      <c r="B57" s="77" t="s">
        <v>77</v>
      </c>
      <c r="C57" s="78"/>
      <c r="D57" s="79"/>
      <c r="E57" s="35">
        <v>30</v>
      </c>
      <c r="F57" s="15">
        <v>30</v>
      </c>
      <c r="G57" s="34"/>
      <c r="H57" s="15"/>
    </row>
    <row r="58" spans="1:8" s="16" customFormat="1" ht="50.25" customHeight="1" x14ac:dyDescent="0.25">
      <c r="A58" s="15"/>
      <c r="B58" s="77" t="s">
        <v>78</v>
      </c>
      <c r="C58" s="78"/>
      <c r="D58" s="79"/>
      <c r="E58" s="35">
        <v>25</v>
      </c>
      <c r="F58" s="15"/>
      <c r="G58" s="34"/>
      <c r="H58" s="15"/>
    </row>
    <row r="59" spans="1:8" s="16" customFormat="1" ht="50.25" customHeight="1" x14ac:dyDescent="0.25">
      <c r="A59" s="15"/>
      <c r="B59" s="77" t="s">
        <v>79</v>
      </c>
      <c r="C59" s="78"/>
      <c r="D59" s="79"/>
      <c r="E59" s="35">
        <v>20</v>
      </c>
      <c r="F59" s="15"/>
      <c r="G59" s="34"/>
      <c r="H59" s="15"/>
    </row>
    <row r="60" spans="1:8" s="16" customFormat="1" ht="50.25" customHeight="1" x14ac:dyDescent="0.25">
      <c r="A60" s="15"/>
      <c r="B60" s="77" t="s">
        <v>80</v>
      </c>
      <c r="C60" s="78"/>
      <c r="D60" s="79"/>
      <c r="E60" s="35">
        <v>15</v>
      </c>
      <c r="F60" s="15"/>
      <c r="G60" s="34"/>
      <c r="H60" s="15"/>
    </row>
    <row r="61" spans="1:8" s="16" customFormat="1" ht="50.25" customHeight="1" x14ac:dyDescent="0.25">
      <c r="A61" s="15"/>
      <c r="B61" s="77" t="s">
        <v>81</v>
      </c>
      <c r="C61" s="78"/>
      <c r="D61" s="79"/>
      <c r="E61" s="35">
        <v>10</v>
      </c>
      <c r="F61" s="15"/>
      <c r="G61" s="34"/>
      <c r="H61" s="15"/>
    </row>
    <row r="62" spans="1:8" s="16" customFormat="1" ht="34.5" customHeight="1" x14ac:dyDescent="0.25">
      <c r="A62" s="15"/>
      <c r="B62" s="77" t="s">
        <v>82</v>
      </c>
      <c r="C62" s="78"/>
      <c r="D62" s="79"/>
      <c r="E62" s="17">
        <v>0</v>
      </c>
      <c r="F62" s="15"/>
      <c r="G62" s="17"/>
      <c r="H62" s="15"/>
    </row>
    <row r="63" spans="1:8" s="4" customFormat="1" ht="25.5" customHeight="1" x14ac:dyDescent="0.25">
      <c r="A63" s="8"/>
      <c r="B63" s="56" t="s">
        <v>83</v>
      </c>
      <c r="C63" s="57"/>
      <c r="D63" s="58"/>
      <c r="E63" s="36">
        <f>E14+E32+E45</f>
        <v>100</v>
      </c>
      <c r="F63" s="37">
        <f>F14+F32+F45</f>
        <v>87</v>
      </c>
      <c r="G63" s="37"/>
      <c r="H63" s="38"/>
    </row>
    <row r="64" spans="1:8" ht="25.5" customHeight="1" x14ac:dyDescent="0.25">
      <c r="A64" s="39"/>
      <c r="B64" s="74" t="s">
        <v>84</v>
      </c>
      <c r="C64" s="75"/>
      <c r="D64" s="76"/>
      <c r="E64" s="39"/>
      <c r="F64" s="40"/>
      <c r="G64" s="40"/>
      <c r="H64" s="40"/>
    </row>
    <row r="65" spans="1:8" ht="52.5" customHeight="1" x14ac:dyDescent="0.25">
      <c r="A65" s="39"/>
      <c r="B65" s="56" t="s">
        <v>85</v>
      </c>
      <c r="C65" s="57"/>
      <c r="D65" s="58"/>
      <c r="E65" s="36">
        <f>E63-E64</f>
        <v>100</v>
      </c>
      <c r="F65" s="37">
        <f>ROUND(F63-F64,1)</f>
        <v>87</v>
      </c>
      <c r="G65" s="37"/>
      <c r="H65" s="38"/>
    </row>
    <row r="66" spans="1:8" ht="15" hidden="1" customHeight="1" x14ac:dyDescent="0.25">
      <c r="B66" s="4"/>
      <c r="C66" s="4"/>
      <c r="D66" s="4"/>
    </row>
    <row r="67" spans="1:8" ht="15" hidden="1" customHeight="1" x14ac:dyDescent="0.25">
      <c r="B67" s="4"/>
      <c r="C67" s="4"/>
      <c r="D67" s="4"/>
    </row>
    <row r="68" spans="1:8" ht="30.75" customHeight="1" x14ac:dyDescent="0.25">
      <c r="B68" s="59" t="s">
        <v>86</v>
      </c>
      <c r="C68" s="59"/>
      <c r="D68" s="59"/>
    </row>
    <row r="69" spans="1:8" s="6" customFormat="1" ht="32.25" customHeight="1" x14ac:dyDescent="0.25">
      <c r="A69" s="60" t="s">
        <v>87</v>
      </c>
      <c r="B69" s="61"/>
      <c r="C69" s="62"/>
      <c r="D69" s="65" t="s">
        <v>88</v>
      </c>
      <c r="E69" s="67" t="s">
        <v>89</v>
      </c>
      <c r="F69" s="67"/>
      <c r="G69" s="68" t="s">
        <v>90</v>
      </c>
      <c r="H69" s="69"/>
    </row>
    <row r="70" spans="1:8" s="6" customFormat="1" ht="63" x14ac:dyDescent="0.25">
      <c r="A70" s="63"/>
      <c r="B70" s="49"/>
      <c r="C70" s="64"/>
      <c r="D70" s="66"/>
      <c r="E70" s="9" t="s">
        <v>91</v>
      </c>
      <c r="F70" s="9" t="s">
        <v>92</v>
      </c>
      <c r="G70" s="9" t="s">
        <v>93</v>
      </c>
      <c r="H70" s="9" t="s">
        <v>94</v>
      </c>
    </row>
    <row r="71" spans="1:8" ht="33.950000000000003" customHeight="1" x14ac:dyDescent="0.25">
      <c r="A71" s="70" t="s">
        <v>95</v>
      </c>
      <c r="B71" s="71"/>
      <c r="C71" s="72"/>
      <c r="D71" s="15" t="s">
        <v>96</v>
      </c>
      <c r="E71" s="23" t="str">
        <f>IF(AND(90&lt;=F65,F65&lt;100),F65,"")</f>
        <v/>
      </c>
      <c r="F71" s="23" t="str">
        <f>IF(AND(90&lt;=G65,G65&lt;=100),G65,"")</f>
        <v/>
      </c>
      <c r="G71" s="41" t="str">
        <f t="shared" ref="G71:H74" si="0">IF(ISNUMBER(E71)=TRUE,"X","")</f>
        <v/>
      </c>
      <c r="H71" s="41" t="str">
        <f t="shared" si="0"/>
        <v/>
      </c>
    </row>
    <row r="72" spans="1:8" ht="51" customHeight="1" x14ac:dyDescent="0.25">
      <c r="A72" s="70" t="s">
        <v>97</v>
      </c>
      <c r="B72" s="71"/>
      <c r="C72" s="72"/>
      <c r="D72" s="15" t="s">
        <v>98</v>
      </c>
      <c r="E72" s="23">
        <f>IF(AND(75&lt;=F65,F65&lt;90),F65,"")</f>
        <v>87</v>
      </c>
      <c r="F72" s="23" t="str">
        <f>IF(AND(75&lt;=G65,G65&lt;90),G65,"")</f>
        <v/>
      </c>
      <c r="G72" s="41" t="str">
        <f t="shared" si="0"/>
        <v>X</v>
      </c>
      <c r="H72" s="41" t="str">
        <f t="shared" si="0"/>
        <v/>
      </c>
    </row>
    <row r="73" spans="1:8" ht="54" customHeight="1" x14ac:dyDescent="0.25">
      <c r="A73" s="70" t="s">
        <v>99</v>
      </c>
      <c r="B73" s="71"/>
      <c r="C73" s="72"/>
      <c r="D73" s="15" t="s">
        <v>100</v>
      </c>
      <c r="E73" s="23" t="str">
        <f>IF(AND(50&lt;=F65,F65&lt;75),F65,"")</f>
        <v/>
      </c>
      <c r="F73" s="23" t="str">
        <f>IF(AND(50&lt;=G65,G65&lt;75),G65,"")</f>
        <v/>
      </c>
      <c r="G73" s="41" t="str">
        <f t="shared" si="0"/>
        <v/>
      </c>
      <c r="H73" s="41" t="str">
        <f t="shared" si="0"/>
        <v/>
      </c>
    </row>
    <row r="74" spans="1:8" ht="40.5" customHeight="1" x14ac:dyDescent="0.25">
      <c r="A74" s="70" t="s">
        <v>101</v>
      </c>
      <c r="B74" s="71"/>
      <c r="C74" s="72"/>
      <c r="D74" s="15" t="s">
        <v>102</v>
      </c>
      <c r="E74" s="23" t="str">
        <f>IF(AND(0&lt;F65,F65&lt;50),F65,"")</f>
        <v/>
      </c>
      <c r="F74" s="23" t="str">
        <f>IF(AND(0&lt;G65,G65&lt;50),G65,"")</f>
        <v/>
      </c>
      <c r="G74" s="41" t="str">
        <f t="shared" si="0"/>
        <v/>
      </c>
      <c r="H74" s="41" t="str">
        <f t="shared" si="0"/>
        <v/>
      </c>
    </row>
    <row r="76" spans="1:8" s="42" customFormat="1" ht="20.25" customHeight="1" x14ac:dyDescent="0.25">
      <c r="B76" s="43"/>
      <c r="D76" s="73" t="s">
        <v>109</v>
      </c>
      <c r="E76" s="73"/>
      <c r="F76" s="73"/>
      <c r="G76" s="73"/>
      <c r="H76" s="73"/>
    </row>
    <row r="77" spans="1:8" s="4" customFormat="1" ht="35.25" customHeight="1" x14ac:dyDescent="0.25">
      <c r="D77" s="55" t="s">
        <v>103</v>
      </c>
      <c r="E77" s="55"/>
      <c r="F77" s="55"/>
      <c r="G77" s="55"/>
      <c r="H77" s="55"/>
    </row>
    <row r="78" spans="1:8" x14ac:dyDescent="0.25">
      <c r="D78" s="44"/>
      <c r="E78" s="44"/>
      <c r="F78" s="44"/>
      <c r="G78" s="44"/>
      <c r="H78" s="44"/>
    </row>
    <row r="81" spans="2:8" ht="32.25" customHeight="1" x14ac:dyDescent="0.3">
      <c r="D81" s="48" t="s">
        <v>104</v>
      </c>
      <c r="E81" s="48"/>
      <c r="F81" s="48"/>
      <c r="G81" s="48"/>
      <c r="H81" s="48"/>
    </row>
    <row r="82" spans="2:8" ht="25.15" customHeight="1" x14ac:dyDescent="0.25">
      <c r="B82" s="49" t="s">
        <v>105</v>
      </c>
      <c r="C82" s="49"/>
      <c r="D82" s="49"/>
      <c r="E82" s="49"/>
      <c r="F82" s="49"/>
      <c r="G82" s="49"/>
      <c r="H82" s="49"/>
    </row>
    <row r="83" spans="2:8" ht="106.9" customHeight="1" x14ac:dyDescent="0.25">
      <c r="B83" s="50" t="s">
        <v>106</v>
      </c>
      <c r="C83" s="51"/>
      <c r="D83" s="51"/>
      <c r="E83" s="51"/>
      <c r="F83" s="51"/>
      <c r="G83" s="51"/>
      <c r="H83" s="52"/>
    </row>
    <row r="84" spans="2:8" ht="25.15" customHeight="1" x14ac:dyDescent="0.25">
      <c r="B84" s="45"/>
      <c r="D84" s="53" t="s">
        <v>107</v>
      </c>
      <c r="E84" s="53"/>
      <c r="F84" s="53"/>
      <c r="G84" s="53"/>
      <c r="H84" s="53"/>
    </row>
    <row r="85" spans="2:8" ht="21" customHeight="1" x14ac:dyDescent="0.25">
      <c r="B85" s="46"/>
      <c r="D85" s="54" t="s">
        <v>108</v>
      </c>
      <c r="E85" s="54"/>
      <c r="F85" s="54"/>
      <c r="G85" s="54"/>
      <c r="H85" s="54"/>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D81:H81"/>
    <mergeCell ref="B82:H82"/>
    <mergeCell ref="B83:H83"/>
    <mergeCell ref="D84:H84"/>
    <mergeCell ref="D85:H85"/>
  </mergeCells>
  <printOptions horizontalCentered="1"/>
  <pageMargins left="0.31496062992125984" right="0.31496062992125984" top="0.43307086614173229" bottom="0.39370078740157483" header="0.11811023622047245" footer="0.15748031496062992"/>
  <pageSetup paperSize="9" scale="96" fitToHeight="0" orientation="portrait" r:id="rId1"/>
  <headerFooter>
    <oddFooter>Page &amp;P</oddFooter>
  </headerFooter>
  <rowBreaks count="1" manualBreakCount="1">
    <brk id="67"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1A4  -NV </vt:lpstr>
      <vt:lpstr>'Mẫu 1A4  -NV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2026-06-14T01:51:17Z</cp:lastPrinted>
  <dcterms:created xsi:type="dcterms:W3CDTF">2025-12-02T06:36:02Z</dcterms:created>
  <dcterms:modified xsi:type="dcterms:W3CDTF">2026-06-14T01:54:41Z</dcterms:modified>
</cp:coreProperties>
</file>