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G:\My Drive\01.9.2025 dung\các Đầu công việc mới  1.4.2026\8. Hồ sơ đánh giá quý VC-NLĐ\HỒ SƠ ĐÁNH GIÁ QUÝ NĂM 2026\QUÝ 2.2026\"/>
    </mc:Choice>
  </mc:AlternateContent>
  <bookViews>
    <workbookView xWindow="-120" yWindow="-120" windowWidth="29040" windowHeight="15840"/>
  </bookViews>
  <sheets>
    <sheet name="Mẫu 2A1 -BGH" sheetId="1" r:id="rId1"/>
  </sheets>
  <definedNames>
    <definedName name="_xlnm._FilterDatabase" localSheetId="0" hidden="1">'Mẫu 2A1 -BGH'!$A$12:$G$45</definedName>
    <definedName name="_xlnm.Print_Area" localSheetId="0">'Mẫu 2A1 -BGH'!$A$1:$G$58</definedName>
    <definedName name="_xlnm.Print_Titles" localSheetId="0">'Mẫu 2A1 -BGH'!$12:$12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3" i="1" l="1"/>
  <c r="F41" i="1"/>
  <c r="F39" i="1"/>
  <c r="F37" i="1"/>
  <c r="F35" i="1"/>
  <c r="F33" i="1"/>
  <c r="F31" i="1"/>
  <c r="E30" i="1"/>
  <c r="F26" i="1"/>
  <c r="E26" i="1"/>
  <c r="F23" i="1"/>
  <c r="E23" i="1"/>
  <c r="F19" i="1"/>
  <c r="E19" i="1"/>
  <c r="F15" i="1"/>
  <c r="F14" i="1" s="1"/>
  <c r="E15" i="1"/>
  <c r="E14" i="1" l="1"/>
  <c r="E45" i="1" s="1"/>
  <c r="F30" i="1"/>
  <c r="F45" i="1" s="1"/>
</calcChain>
</file>

<file path=xl/sharedStrings.xml><?xml version="1.0" encoding="utf-8"?>
<sst xmlns="http://schemas.openxmlformats.org/spreadsheetml/2006/main" count="69" uniqueCount="69">
  <si>
    <t>Mẫu 2 A1</t>
  </si>
  <si>
    <t>CỘNG HÒA XÃ HỘI CHỦ NGHĨA VIỆT NAM
Độc lập - Tự do - Hạnh phúc</t>
  </si>
  <si>
    <t>Stt</t>
  </si>
  <si>
    <t>Tiêu chí đánh giá</t>
  </si>
  <si>
    <t>Điểm tối đa</t>
  </si>
  <si>
    <t>Điểm đồng nghiệp đánh giá</t>
  </si>
  <si>
    <t>Ghi chú</t>
  </si>
  <si>
    <t>(1)</t>
  </si>
  <si>
    <t>(2)</t>
  </si>
  <si>
    <t>(3)</t>
  </si>
  <si>
    <t>(4)</t>
  </si>
  <si>
    <t>(5)</t>
  </si>
  <si>
    <t>I</t>
  </si>
  <si>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</si>
  <si>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</si>
  <si>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</si>
  <si>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</si>
  <si>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</si>
  <si>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</si>
  <si>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</si>
  <si>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</si>
  <si>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</si>
  <si>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</si>
  <si>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</si>
  <si>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</si>
  <si>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</si>
  <si>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</si>
  <si>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</si>
  <si>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</si>
  <si>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</si>
  <si>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</si>
  <si>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</si>
  <si>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</si>
  <si>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</si>
  <si>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</si>
  <si>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</si>
  <si>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</si>
  <si>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</si>
  <si>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</si>
  <si>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</si>
  <si>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</si>
  <si>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</si>
  <si>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</si>
  <si>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</si>
  <si>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</si>
  <si>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</si>
  <si>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</si>
  <si>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</si>
  <si>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</si>
  <si>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</si>
  <si>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</si>
  <si>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</si>
  <si>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</si>
  <si>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</si>
  <si>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TỔNG CỘNG (I+II)</t>
  </si>
  <si>
    <t>Ý KIẾN ĐÓNG GÓP CỤ THỂ CỦA ĐỒNG NGHIỆP:</t>
  </si>
  <si>
    <t>…………………………………………………………………………………………………………………………………………………………………………………………………………………………………………………………………………………………………………………………………………………………………………………………………………………………………………………………………………………………………………………………………………………………………..</t>
  </si>
  <si>
    <t>Họ và tên người được đánh giá: ĐINH VĂN ĐỆ</t>
  </si>
  <si>
    <t>Chức vụ: Quyền Hiệu trưởng</t>
  </si>
  <si>
    <t>Mã số CBCCVC: 701150200000021</t>
  </si>
  <si>
    <t xml:space="preserve">NGƯỜI ĐÁNH GIÁ
</t>
  </si>
  <si>
    <t>Nguyễn Văn A</t>
  </si>
  <si>
    <r>
      <rPr>
        <sz val="13"/>
        <rFont val="Times New Roman"/>
        <family val="1"/>
      </rPr>
      <t xml:space="preserve">UBND THÀNH PHỐ HỒ CHÍ MINH
</t>
    </r>
    <r>
      <rPr>
        <b/>
        <sz val="13"/>
        <rFont val="Times New Roman"/>
        <family val="1"/>
      </rPr>
      <t>TRƯỜNG CAO ĐẲNG LÝ TỰ TRỌNG
THÀNH PHỐ HỒ CHÍ MINH</t>
    </r>
  </si>
  <si>
    <r>
      <t>Đơn vị công tác</t>
    </r>
    <r>
      <rPr>
        <b/>
        <i/>
        <sz val="12"/>
        <rFont val="Times New Roman"/>
        <family val="1"/>
      </rPr>
      <t xml:space="preserve"> : </t>
    </r>
    <r>
      <rPr>
        <b/>
        <sz val="12"/>
        <rFont val="Times New Roman"/>
        <family val="1"/>
      </rPr>
      <t>Trường Cao đẳng Lý Tự Trọng Thành phố Hồ Chí Minh</t>
    </r>
  </si>
  <si>
    <r>
      <t>Tiêu chí 1: Ý thức tổ chức kỷ luật, phẩm chất đạo đức</t>
    </r>
    <r>
      <rPr>
        <b/>
        <i/>
        <sz val="13"/>
        <rFont val="Times New Roman"/>
        <family val="1"/>
      </rPr>
      <t xml:space="preserve"> </t>
    </r>
    <r>
      <rPr>
        <i/>
        <sz val="13"/>
        <rFont val="Times New Roman"/>
        <family val="1"/>
      </rPr>
      <t xml:space="preserve">(Ở từng tiêu chí </t>
    </r>
    <r>
      <rPr>
        <b/>
        <i/>
        <sz val="13"/>
        <rFont val="Times New Roman"/>
        <family val="1"/>
      </rPr>
      <t>trừ 01 điểm/lần vi phạm</t>
    </r>
    <r>
      <rPr>
        <i/>
        <sz val="13"/>
        <rFont val="Times New Roman"/>
        <family val="1"/>
      </rPr>
      <t xml:space="preserve">. Trường hợp đã trừ hết số điểm của tiêu chí nhưng tiếp tục vi phạm thì trừ bổ sung vào tổng số điểm đạt được trước khi phân loại) </t>
    </r>
  </si>
  <si>
    <r>
      <t xml:space="preserve">Sáng tạo, cải tiến phương pháp làm việc, nâng cao hiệu quả công việc </t>
    </r>
    <r>
      <rPr>
        <i/>
        <sz val="13"/>
        <rFont val="Times New Roman"/>
        <family val="1"/>
      </rPr>
      <t>(tổng điểm tiêu chuẩn không vượt quá 5đ)</t>
    </r>
  </si>
  <si>
    <t>ĐÁNH GIÁ VÀ ĐÓNG GÓP Ý KIẾN ĐỐI VỚI ĐỒNG NGHIỆP
Kỳ đánh giá:  Quý 2/2026</t>
  </si>
  <si>
    <t>Tp.HCM, ngày 24 tháng 6 năm 2026</t>
  </si>
  <si>
    <t>* Lưu ý: Trưởng đơn vị không có ý kiến đóng góp thì xóa cột "ý kiến đóng góp cụ thể của đồng nghiệp" giúp em nhé!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</si>
</sst>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Calibri"/>
      <family val="2"/>
      <scheme val="minor"/>
    </font>
    <font>
      <i/>
      <sz val="13"/>
      <color indexed="30"/>
      <name val="Times New Roman"/>
      <family val="1"/>
    </font>
    <font>
      <sz val="13"/>
      <name val="Times New Roman"/>
      <family val="1"/>
    </font>
    <font>
      <i/>
      <sz val="13"/>
      <name val="Times New Roman"/>
      <family val="1"/>
    </font>
    <font>
      <b/>
      <sz val="13"/>
      <name val="Times New Roman"/>
      <family val="1"/>
    </font>
    <font>
      <sz val="12"/>
      <name val="Times New Roman"/>
      <family val="1"/>
    </font>
    <font>
      <b/>
      <i/>
      <sz val="10"/>
      <name val="Times New Roman"/>
      <family val="1"/>
    </font>
    <font>
      <b/>
      <sz val="13.5"/>
      <name val="Times New Roman"/>
      <family val="1"/>
    </font>
    <font>
      <b/>
      <sz val="14"/>
      <name val="Times New Roman"/>
      <family val="1"/>
    </font>
    <font>
      <b/>
      <sz val="12"/>
      <name val="Times New Roman"/>
      <family val="1"/>
    </font>
    <font>
      <b/>
      <i/>
      <sz val="12"/>
      <name val="Times New Roman"/>
      <family val="1"/>
    </font>
    <font>
      <i/>
      <sz val="9"/>
      <name val="Times New Roman"/>
      <family val="1"/>
    </font>
    <font>
      <b/>
      <sz val="9"/>
      <name val="Times New Roman"/>
      <family val="1"/>
    </font>
    <font>
      <b/>
      <i/>
      <sz val="13"/>
      <name val="Times New Roman"/>
      <family val="1"/>
    </font>
    <font>
      <i/>
      <sz val="12"/>
      <name val="Times New Roman"/>
      <family val="1"/>
    </font>
    <font>
      <b/>
      <sz val="14"/>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58">
    <xf numFmtId="0" fontId="0" fillId="0" borderId="0" xfId="0"/>
    <xf numFmtId="164"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164" fontId="4" fillId="0" borderId="1" xfId="0" applyNumberFormat="1" applyFont="1" applyFill="1" applyBorder="1" applyAlignment="1" applyProtection="1">
      <alignment horizontal="center" vertical="center" wrapText="1"/>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6"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11" fillId="0" borderId="1" xfId="0" quotePrefix="1"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5" fillId="0" borderId="1" xfId="0" applyFont="1" applyBorder="1" applyAlignment="1">
      <alignment horizontal="center" vertical="center" wrapText="1"/>
    </xf>
    <xf numFmtId="0" fontId="5"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14" fillId="0" borderId="0" xfId="0" applyFont="1" applyFill="1" applyAlignment="1" applyProtection="1">
      <alignment horizontal="left" vertical="center" wrapText="1"/>
      <protection locked="0"/>
    </xf>
    <xf numFmtId="0" fontId="4"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left" vertical="center" wrapText="1"/>
      <protection locked="0"/>
    </xf>
    <xf numFmtId="0" fontId="4" fillId="0" borderId="3" xfId="0" applyFont="1" applyFill="1" applyBorder="1" applyAlignment="1" applyProtection="1">
      <alignment horizontal="left" vertical="center" wrapText="1"/>
      <protection locked="0"/>
    </xf>
    <xf numFmtId="0" fontId="4" fillId="0" borderId="4"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justify" vertical="center" wrapText="1"/>
      <protection locked="0"/>
    </xf>
    <xf numFmtId="0" fontId="2" fillId="0" borderId="1" xfId="0" applyFont="1" applyBorder="1" applyAlignment="1">
      <alignment horizontal="left" vertical="center" wrapText="1"/>
    </xf>
    <xf numFmtId="0" fontId="15" fillId="0" borderId="0" xfId="0" applyFont="1" applyFill="1" applyAlignment="1" applyProtection="1">
      <alignment horizontal="left" vertical="center" wrapText="1"/>
      <protection locked="0"/>
    </xf>
    <xf numFmtId="0" fontId="9" fillId="0" borderId="2" xfId="0" applyFont="1" applyFill="1" applyBorder="1" applyAlignment="1" applyProtection="1">
      <alignment horizontal="justify" vertical="center" wrapText="1"/>
      <protection locked="0"/>
    </xf>
    <xf numFmtId="0" fontId="9" fillId="0" borderId="3" xfId="0" applyFont="1" applyFill="1" applyBorder="1" applyAlignment="1" applyProtection="1">
      <alignment horizontal="justify" vertical="center" wrapText="1"/>
      <protection locked="0"/>
    </xf>
    <xf numFmtId="0" fontId="9" fillId="0" borderId="4" xfId="0" applyFont="1" applyFill="1" applyBorder="1" applyAlignment="1" applyProtection="1">
      <alignment horizontal="justify" vertical="center" wrapText="1"/>
      <protection locked="0"/>
    </xf>
    <xf numFmtId="0" fontId="3" fillId="0" borderId="6" xfId="0" applyFont="1" applyFill="1" applyBorder="1" applyAlignment="1" applyProtection="1">
      <alignment horizontal="center" vertical="center" wrapText="1"/>
      <protection locked="0"/>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847501</xdr:colOff>
      <xdr:row>1</xdr:row>
      <xdr:rowOff>433098</xdr:rowOff>
    </xdr:from>
    <xdr:to>
      <xdr:col>5</xdr:col>
      <xdr:colOff>903525</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752626" y="633123"/>
          <a:ext cx="18562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8"/>
  <sheetViews>
    <sheetView tabSelected="1" zoomScaleNormal="100" workbookViewId="0">
      <selection activeCell="D56" sqref="D56:G56"/>
    </sheetView>
  </sheetViews>
  <sheetFormatPr defaultRowHeight="15.75" x14ac:dyDescent="0.25"/>
  <cols>
    <col min="1" max="1" width="5.42578125" style="5" bestFit="1" customWidth="1"/>
    <col min="2" max="2" width="27.140625" style="6" customWidth="1"/>
    <col min="3" max="3" width="11" style="5" customWidth="1"/>
    <col min="4" max="4" width="16.5703125" style="5" customWidth="1"/>
    <col min="5" max="5" width="10.42578125" style="5" customWidth="1"/>
    <col min="6" max="6" width="16" style="5" customWidth="1"/>
    <col min="7" max="7" width="10" style="5" customWidth="1"/>
    <col min="8" max="8" width="2.5703125" style="5" customWidth="1"/>
    <col min="9" max="9" width="9.140625" style="5"/>
    <col min="10" max="10" width="34.85546875" style="5" customWidth="1"/>
    <col min="11" max="16384" width="9.140625" style="5"/>
  </cols>
  <sheetData>
    <row r="1" spans="1:8" x14ac:dyDescent="0.25">
      <c r="G1" s="7" t="s">
        <v>0</v>
      </c>
    </row>
    <row r="2" spans="1:8" s="8" customFormat="1" ht="48.75" customHeight="1" x14ac:dyDescent="0.25">
      <c r="A2" s="29" t="s">
        <v>62</v>
      </c>
      <c r="B2" s="29"/>
      <c r="C2" s="29"/>
      <c r="D2" s="29" t="s">
        <v>1</v>
      </c>
      <c r="E2" s="29"/>
      <c r="F2" s="29"/>
      <c r="G2" s="29"/>
    </row>
    <row r="3" spans="1:8" s="8" customFormat="1" ht="8.25" customHeight="1" x14ac:dyDescent="0.25">
      <c r="A3" s="30"/>
      <c r="B3" s="30"/>
      <c r="D3" s="9"/>
      <c r="E3" s="9"/>
      <c r="F3" s="9"/>
      <c r="G3" s="9"/>
    </row>
    <row r="4" spans="1:8" ht="9" customHeight="1" x14ac:dyDescent="0.25">
      <c r="B4" s="5"/>
    </row>
    <row r="5" spans="1:8" ht="39.950000000000003" customHeight="1" x14ac:dyDescent="0.25">
      <c r="A5" s="31" t="s">
        <v>66</v>
      </c>
      <c r="B5" s="31"/>
      <c r="C5" s="31"/>
      <c r="D5" s="31"/>
      <c r="E5" s="31"/>
      <c r="F5" s="31"/>
      <c r="G5" s="31"/>
    </row>
    <row r="6" spans="1:8" ht="9.75" customHeight="1" x14ac:dyDescent="0.25"/>
    <row r="7" spans="1:8" s="10" customFormat="1" ht="20.25" customHeight="1" x14ac:dyDescent="0.25">
      <c r="B7" s="32" t="s">
        <v>57</v>
      </c>
      <c r="C7" s="32"/>
      <c r="D7" s="32"/>
      <c r="E7" s="32"/>
      <c r="F7" s="32"/>
      <c r="G7" s="32"/>
    </row>
    <row r="8" spans="1:8" s="10" customFormat="1" ht="20.25" customHeight="1" x14ac:dyDescent="0.25">
      <c r="B8" s="32" t="s">
        <v>58</v>
      </c>
      <c r="C8" s="32"/>
      <c r="D8" s="32"/>
      <c r="E8" s="32"/>
      <c r="F8" s="32"/>
      <c r="G8" s="32"/>
    </row>
    <row r="9" spans="1:8" s="10" customFormat="1" ht="20.25" customHeight="1" x14ac:dyDescent="0.25">
      <c r="B9" s="32" t="s">
        <v>63</v>
      </c>
      <c r="C9" s="32"/>
      <c r="D9" s="32"/>
      <c r="E9" s="32"/>
      <c r="F9" s="32"/>
      <c r="G9" s="32"/>
      <c r="H9" s="25"/>
    </row>
    <row r="10" spans="1:8" s="10" customFormat="1" ht="20.25" customHeight="1" x14ac:dyDescent="0.25">
      <c r="B10" s="32" t="s">
        <v>59</v>
      </c>
      <c r="C10" s="32"/>
      <c r="D10" s="32"/>
      <c r="E10" s="32"/>
      <c r="F10" s="11"/>
      <c r="G10" s="11"/>
      <c r="H10" s="11"/>
    </row>
    <row r="11" spans="1:8" s="10" customFormat="1" ht="10.5" customHeight="1" x14ac:dyDescent="0.25">
      <c r="B11" s="11"/>
      <c r="C11" s="11"/>
    </row>
    <row r="12" spans="1:8" s="8" customFormat="1" ht="36.75" customHeight="1" x14ac:dyDescent="0.25">
      <c r="A12" s="12" t="s">
        <v>2</v>
      </c>
      <c r="B12" s="33" t="s">
        <v>3</v>
      </c>
      <c r="C12" s="33"/>
      <c r="D12" s="33"/>
      <c r="E12" s="12" t="s">
        <v>4</v>
      </c>
      <c r="F12" s="13" t="s">
        <v>5</v>
      </c>
      <c r="G12" s="12" t="s">
        <v>6</v>
      </c>
    </row>
    <row r="13" spans="1:8" s="15" customFormat="1" ht="16.5" customHeight="1" x14ac:dyDescent="0.25">
      <c r="A13" s="14" t="s">
        <v>7</v>
      </c>
      <c r="B13" s="34" t="s">
        <v>8</v>
      </c>
      <c r="C13" s="35"/>
      <c r="D13" s="36"/>
      <c r="E13" s="14" t="s">
        <v>9</v>
      </c>
      <c r="F13" s="14" t="s">
        <v>10</v>
      </c>
      <c r="G13" s="14" t="s">
        <v>11</v>
      </c>
    </row>
    <row r="14" spans="1:8" s="8" customFormat="1" ht="89.25" customHeight="1" x14ac:dyDescent="0.25">
      <c r="A14" s="12" t="s">
        <v>12</v>
      </c>
      <c r="B14" s="37" t="s">
        <v>64</v>
      </c>
      <c r="C14" s="37"/>
      <c r="D14" s="37"/>
      <c r="E14" s="16">
        <f>E15+E19+E23+E26</f>
        <v>20</v>
      </c>
      <c r="F14" s="4">
        <f>ROUND(F15+F19+F23+F26,1)</f>
        <v>20</v>
      </c>
      <c r="G14" s="12"/>
    </row>
    <row r="15" spans="1:8" s="17" customFormat="1" ht="24" customHeight="1" x14ac:dyDescent="0.25">
      <c r="A15" s="2">
        <v>1</v>
      </c>
      <c r="B15" s="37" t="s">
        <v>13</v>
      </c>
      <c r="C15" s="37"/>
      <c r="D15" s="37"/>
      <c r="E15" s="16">
        <f>5-(E16+E17+E18)</f>
        <v>5</v>
      </c>
      <c r="F15" s="4">
        <f>ROUND(5-(F16+F17+F18),1)</f>
        <v>5</v>
      </c>
      <c r="G15" s="2"/>
    </row>
    <row r="16" spans="1:8" s="17" customFormat="1" ht="69.75" customHeight="1" x14ac:dyDescent="0.25">
      <c r="A16" s="2" t="s">
        <v>14</v>
      </c>
      <c r="B16" s="26" t="s">
        <v>15</v>
      </c>
      <c r="C16" s="27"/>
      <c r="D16" s="28"/>
      <c r="E16" s="3"/>
      <c r="F16" s="1"/>
      <c r="G16" s="2"/>
    </row>
    <row r="17" spans="1:7" s="19" customFormat="1" ht="67.7" customHeight="1" x14ac:dyDescent="0.25">
      <c r="A17" s="2" t="s">
        <v>16</v>
      </c>
      <c r="B17" s="26" t="s">
        <v>17</v>
      </c>
      <c r="C17" s="27"/>
      <c r="D17" s="28"/>
      <c r="E17" s="3"/>
      <c r="F17" s="1"/>
      <c r="G17" s="18"/>
    </row>
    <row r="18" spans="1:7" s="19" customFormat="1" ht="72.75" customHeight="1" x14ac:dyDescent="0.25">
      <c r="A18" s="2" t="s">
        <v>18</v>
      </c>
      <c r="B18" s="26" t="s">
        <v>19</v>
      </c>
      <c r="C18" s="27"/>
      <c r="D18" s="28"/>
      <c r="E18" s="3"/>
      <c r="F18" s="1"/>
      <c r="G18" s="18"/>
    </row>
    <row r="19" spans="1:7" s="19" customFormat="1" ht="51.75" customHeight="1" x14ac:dyDescent="0.25">
      <c r="A19" s="2">
        <v>2</v>
      </c>
      <c r="B19" s="38" t="s">
        <v>20</v>
      </c>
      <c r="C19" s="39"/>
      <c r="D19" s="40"/>
      <c r="E19" s="16">
        <f>6-(E20+E21+E22)</f>
        <v>6</v>
      </c>
      <c r="F19" s="4">
        <f>6-(F20+F21+F22)</f>
        <v>6</v>
      </c>
      <c r="G19" s="18"/>
    </row>
    <row r="20" spans="1:7" s="19" customFormat="1" ht="42.75" customHeight="1" x14ac:dyDescent="0.25">
      <c r="A20" s="2" t="s">
        <v>21</v>
      </c>
      <c r="B20" s="26" t="s">
        <v>22</v>
      </c>
      <c r="C20" s="27"/>
      <c r="D20" s="28"/>
      <c r="E20" s="3"/>
      <c r="F20" s="1"/>
      <c r="G20" s="18"/>
    </row>
    <row r="21" spans="1:7" s="19" customFormat="1" ht="52.5" customHeight="1" x14ac:dyDescent="0.25">
      <c r="A21" s="2" t="s">
        <v>23</v>
      </c>
      <c r="B21" s="26" t="s">
        <v>24</v>
      </c>
      <c r="C21" s="27"/>
      <c r="D21" s="28"/>
      <c r="E21" s="3"/>
      <c r="F21" s="1"/>
      <c r="G21" s="18"/>
    </row>
    <row r="22" spans="1:7" s="19" customFormat="1" ht="73.5" customHeight="1" x14ac:dyDescent="0.25">
      <c r="A22" s="2" t="s">
        <v>25</v>
      </c>
      <c r="B22" s="26" t="s">
        <v>26</v>
      </c>
      <c r="C22" s="27"/>
      <c r="D22" s="28"/>
      <c r="E22" s="3"/>
      <c r="F22" s="1"/>
      <c r="G22" s="18"/>
    </row>
    <row r="23" spans="1:7" s="17" customFormat="1" ht="36.75" customHeight="1" x14ac:dyDescent="0.25">
      <c r="A23" s="2">
        <v>3</v>
      </c>
      <c r="B23" s="38" t="s">
        <v>27</v>
      </c>
      <c r="C23" s="39"/>
      <c r="D23" s="40"/>
      <c r="E23" s="16">
        <f>5-(E24+E25)</f>
        <v>5</v>
      </c>
      <c r="F23" s="4">
        <f>ROUND(5-(F24+F25),1)</f>
        <v>5</v>
      </c>
      <c r="G23" s="2"/>
    </row>
    <row r="24" spans="1:7" s="19" customFormat="1" ht="84" customHeight="1" x14ac:dyDescent="0.25">
      <c r="A24" s="2" t="s">
        <v>28</v>
      </c>
      <c r="B24" s="26" t="s">
        <v>29</v>
      </c>
      <c r="C24" s="27"/>
      <c r="D24" s="28"/>
      <c r="E24" s="3"/>
      <c r="F24" s="1"/>
      <c r="G24" s="18"/>
    </row>
    <row r="25" spans="1:7" s="19" customFormat="1" ht="54.75" customHeight="1" x14ac:dyDescent="0.25">
      <c r="A25" s="2" t="s">
        <v>30</v>
      </c>
      <c r="B25" s="26" t="s">
        <v>31</v>
      </c>
      <c r="C25" s="27"/>
      <c r="D25" s="28"/>
      <c r="E25" s="3"/>
      <c r="F25" s="1"/>
      <c r="G25" s="18"/>
    </row>
    <row r="26" spans="1:7" s="19" customFormat="1" ht="84.75" customHeight="1" x14ac:dyDescent="0.25">
      <c r="A26" s="2">
        <v>4</v>
      </c>
      <c r="B26" s="38" t="s">
        <v>32</v>
      </c>
      <c r="C26" s="39"/>
      <c r="D26" s="40"/>
      <c r="E26" s="16">
        <f>4-(E27+E28+E29)</f>
        <v>4</v>
      </c>
      <c r="F26" s="4">
        <f>ROUND(4-(F27+F28+F29),1)</f>
        <v>4</v>
      </c>
      <c r="G26" s="18"/>
    </row>
    <row r="27" spans="1:7" s="19" customFormat="1" ht="51" customHeight="1" x14ac:dyDescent="0.25">
      <c r="A27" s="2" t="s">
        <v>33</v>
      </c>
      <c r="B27" s="26" t="s">
        <v>34</v>
      </c>
      <c r="C27" s="27"/>
      <c r="D27" s="28"/>
      <c r="E27" s="3"/>
      <c r="F27" s="1"/>
      <c r="G27" s="18"/>
    </row>
    <row r="28" spans="1:7" s="19" customFormat="1" ht="53.25" customHeight="1" x14ac:dyDescent="0.25">
      <c r="A28" s="2" t="s">
        <v>35</v>
      </c>
      <c r="B28" s="26" t="s">
        <v>36</v>
      </c>
      <c r="C28" s="27"/>
      <c r="D28" s="28"/>
      <c r="E28" s="3"/>
      <c r="F28" s="1"/>
      <c r="G28" s="18"/>
    </row>
    <row r="29" spans="1:7" s="19" customFormat="1" ht="38.25" customHeight="1" x14ac:dyDescent="0.25">
      <c r="A29" s="2" t="s">
        <v>37</v>
      </c>
      <c r="B29" s="26" t="s">
        <v>38</v>
      </c>
      <c r="C29" s="27"/>
      <c r="D29" s="28"/>
      <c r="E29" s="3"/>
      <c r="F29" s="1"/>
      <c r="G29" s="18"/>
    </row>
    <row r="30" spans="1:7" s="8" customFormat="1" ht="24" customHeight="1" x14ac:dyDescent="0.25">
      <c r="A30" s="12" t="s">
        <v>39</v>
      </c>
      <c r="B30" s="41" t="s">
        <v>40</v>
      </c>
      <c r="C30" s="42"/>
      <c r="D30" s="43"/>
      <c r="E30" s="16">
        <f>E31+E33+E35+E37+E39+E41+E43</f>
        <v>20</v>
      </c>
      <c r="F30" s="4">
        <f>ROUND(F31+F33+F35+F37+F39+F41+F43,1)</f>
        <v>0</v>
      </c>
      <c r="G30" s="12"/>
    </row>
    <row r="31" spans="1:7" s="17" customFormat="1" ht="38.25" customHeight="1" x14ac:dyDescent="0.25">
      <c r="A31" s="2">
        <v>5</v>
      </c>
      <c r="B31" s="37" t="s">
        <v>41</v>
      </c>
      <c r="C31" s="37"/>
      <c r="D31" s="37"/>
      <c r="E31" s="16">
        <v>1</v>
      </c>
      <c r="F31" s="4">
        <f>IF(F32&gt;1,"1",F32)</f>
        <v>0</v>
      </c>
      <c r="G31" s="2"/>
    </row>
    <row r="32" spans="1:7" s="17" customFormat="1" ht="39" customHeight="1" x14ac:dyDescent="0.25">
      <c r="A32" s="2"/>
      <c r="B32" s="44" t="s">
        <v>42</v>
      </c>
      <c r="C32" s="44"/>
      <c r="D32" s="44"/>
      <c r="E32" s="16"/>
      <c r="F32" s="1"/>
      <c r="G32" s="2"/>
    </row>
    <row r="33" spans="1:7" s="17" customFormat="1" ht="52.5" customHeight="1" x14ac:dyDescent="0.25">
      <c r="A33" s="2">
        <v>6</v>
      </c>
      <c r="B33" s="38" t="s">
        <v>43</v>
      </c>
      <c r="C33" s="39"/>
      <c r="D33" s="40"/>
      <c r="E33" s="16">
        <v>2</v>
      </c>
      <c r="F33" s="4">
        <f>IF(F34&gt;2,"2",F34)</f>
        <v>0</v>
      </c>
      <c r="G33" s="2"/>
    </row>
    <row r="34" spans="1:7" s="17" customFormat="1" ht="68.25" customHeight="1" x14ac:dyDescent="0.25">
      <c r="A34" s="2"/>
      <c r="B34" s="26" t="s">
        <v>44</v>
      </c>
      <c r="C34" s="27"/>
      <c r="D34" s="28"/>
      <c r="E34" s="16"/>
      <c r="F34" s="1"/>
      <c r="G34" s="2"/>
    </row>
    <row r="35" spans="1:7" s="17" customFormat="1" ht="36" customHeight="1" x14ac:dyDescent="0.25">
      <c r="A35" s="2">
        <v>7</v>
      </c>
      <c r="B35" s="38" t="s">
        <v>45</v>
      </c>
      <c r="C35" s="39"/>
      <c r="D35" s="40"/>
      <c r="E35" s="16">
        <v>2</v>
      </c>
      <c r="F35" s="4">
        <f>IF(F36&gt;2,"2",F36)</f>
        <v>0</v>
      </c>
      <c r="G35" s="2"/>
    </row>
    <row r="36" spans="1:7" s="17" customFormat="1" ht="51.75" customHeight="1" x14ac:dyDescent="0.25">
      <c r="A36" s="2"/>
      <c r="B36" s="26" t="s">
        <v>46</v>
      </c>
      <c r="C36" s="27"/>
      <c r="D36" s="28"/>
      <c r="E36" s="16"/>
      <c r="F36" s="1"/>
      <c r="G36" s="2"/>
    </row>
    <row r="37" spans="1:7" s="17" customFormat="1" ht="36.75" customHeight="1" x14ac:dyDescent="0.25">
      <c r="A37" s="2">
        <v>8</v>
      </c>
      <c r="B37" s="38" t="s">
        <v>47</v>
      </c>
      <c r="C37" s="39"/>
      <c r="D37" s="40"/>
      <c r="E37" s="16">
        <v>2</v>
      </c>
      <c r="F37" s="4">
        <f>IF(F38&gt;8,"8",F38)</f>
        <v>0</v>
      </c>
      <c r="G37" s="2"/>
    </row>
    <row r="38" spans="1:7" s="17" customFormat="1" ht="83.25" customHeight="1" x14ac:dyDescent="0.25">
      <c r="A38" s="2"/>
      <c r="B38" s="26" t="s">
        <v>48</v>
      </c>
      <c r="C38" s="27"/>
      <c r="D38" s="28"/>
      <c r="E38" s="16"/>
      <c r="F38" s="1"/>
      <c r="G38" s="2"/>
    </row>
    <row r="39" spans="1:7" s="17" customFormat="1" ht="76.5" customHeight="1" x14ac:dyDescent="0.25">
      <c r="A39" s="20">
        <v>9</v>
      </c>
      <c r="B39" s="45" t="s">
        <v>49</v>
      </c>
      <c r="C39" s="45"/>
      <c r="D39" s="45"/>
      <c r="E39" s="16">
        <v>5</v>
      </c>
      <c r="F39" s="4">
        <f>IF(F40&gt;5,"5",F40)</f>
        <v>0</v>
      </c>
      <c r="G39" s="2"/>
    </row>
    <row r="40" spans="1:7" s="17" customFormat="1" ht="122.25" customHeight="1" x14ac:dyDescent="0.25">
      <c r="A40" s="2"/>
      <c r="B40" s="26" t="s">
        <v>50</v>
      </c>
      <c r="C40" s="27"/>
      <c r="D40" s="28"/>
      <c r="E40" s="16"/>
      <c r="F40" s="1"/>
      <c r="G40" s="2"/>
    </row>
    <row r="41" spans="1:7" s="17" customFormat="1" ht="52.5" customHeight="1" x14ac:dyDescent="0.25">
      <c r="A41" s="2">
        <v>10</v>
      </c>
      <c r="B41" s="38" t="s">
        <v>65</v>
      </c>
      <c r="C41" s="39"/>
      <c r="D41" s="40"/>
      <c r="E41" s="16">
        <v>5</v>
      </c>
      <c r="F41" s="4">
        <f>IF(F42&gt;5,"5",F42)</f>
        <v>0</v>
      </c>
      <c r="G41" s="2"/>
    </row>
    <row r="42" spans="1:7" s="17" customFormat="1" ht="108" customHeight="1" x14ac:dyDescent="0.25">
      <c r="A42" s="2"/>
      <c r="B42" s="26" t="s">
        <v>51</v>
      </c>
      <c r="C42" s="27"/>
      <c r="D42" s="28"/>
      <c r="E42" s="16"/>
      <c r="F42" s="1"/>
      <c r="G42" s="2"/>
    </row>
    <row r="43" spans="1:7" s="17" customFormat="1" ht="141" customHeight="1" x14ac:dyDescent="0.25">
      <c r="A43" s="20">
        <v>11</v>
      </c>
      <c r="B43" s="51" t="s">
        <v>52</v>
      </c>
      <c r="C43" s="52"/>
      <c r="D43" s="53"/>
      <c r="E43" s="13">
        <v>3</v>
      </c>
      <c r="F43" s="4">
        <f>IF(F44&gt;3,"3",F44)</f>
        <v>0</v>
      </c>
      <c r="G43" s="2"/>
    </row>
    <row r="44" spans="1:7" s="17" customFormat="1" ht="108" customHeight="1" x14ac:dyDescent="0.25">
      <c r="A44" s="2"/>
      <c r="B44" s="26" t="s">
        <v>53</v>
      </c>
      <c r="C44" s="27"/>
      <c r="D44" s="28"/>
      <c r="E44" s="16"/>
      <c r="F44" s="1"/>
      <c r="G44" s="2"/>
    </row>
    <row r="45" spans="1:7" s="8" customFormat="1" ht="26.25" customHeight="1" x14ac:dyDescent="0.25">
      <c r="A45" s="12"/>
      <c r="B45" s="54" t="s">
        <v>54</v>
      </c>
      <c r="C45" s="55"/>
      <c r="D45" s="56"/>
      <c r="E45" s="16">
        <f>E14+E30</f>
        <v>40</v>
      </c>
      <c r="F45" s="4">
        <f>F14+F30</f>
        <v>20</v>
      </c>
      <c r="G45" s="12"/>
    </row>
    <row r="46" spans="1:7" ht="18" customHeight="1" x14ac:dyDescent="0.25">
      <c r="A46" s="21"/>
      <c r="B46" s="22"/>
      <c r="C46" s="22"/>
      <c r="D46" s="22"/>
      <c r="E46" s="21"/>
      <c r="F46" s="21"/>
      <c r="G46" s="21"/>
    </row>
    <row r="47" spans="1:7" ht="25.15" customHeight="1" x14ac:dyDescent="0.25">
      <c r="B47" s="57" t="s">
        <v>55</v>
      </c>
      <c r="C47" s="57"/>
      <c r="D47" s="57"/>
      <c r="E47" s="57"/>
      <c r="F47" s="57"/>
      <c r="G47" s="57"/>
    </row>
    <row r="48" spans="1:7" ht="106.9" customHeight="1" x14ac:dyDescent="0.25">
      <c r="B48" s="47" t="s">
        <v>56</v>
      </c>
      <c r="C48" s="48"/>
      <c r="D48" s="48"/>
      <c r="E48" s="48"/>
      <c r="F48" s="48"/>
      <c r="G48" s="49"/>
    </row>
    <row r="49" spans="2:7" ht="25.15" customHeight="1" x14ac:dyDescent="0.25">
      <c r="B49" s="23"/>
      <c r="D49" s="50" t="s">
        <v>67</v>
      </c>
      <c r="E49" s="50"/>
      <c r="F49" s="50"/>
      <c r="G49" s="50"/>
    </row>
    <row r="50" spans="2:7" ht="36" customHeight="1" x14ac:dyDescent="0.25">
      <c r="B50" s="24"/>
      <c r="D50" s="30" t="s">
        <v>60</v>
      </c>
      <c r="E50" s="30"/>
      <c r="F50" s="30"/>
      <c r="G50" s="30"/>
    </row>
    <row r="56" spans="2:7" ht="16.5" x14ac:dyDescent="0.25">
      <c r="D56" s="30" t="s">
        <v>61</v>
      </c>
      <c r="E56" s="30"/>
      <c r="F56" s="30"/>
      <c r="G56" s="30"/>
    </row>
    <row r="58" spans="2:7" ht="66" customHeight="1" x14ac:dyDescent="0.25">
      <c r="B58" s="46" t="s">
        <v>68</v>
      </c>
      <c r="C58" s="46"/>
      <c r="D58" s="46"/>
      <c r="E58" s="46"/>
      <c r="F58" s="46"/>
      <c r="G58" s="46"/>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8">
    <mergeCell ref="B9:G9"/>
    <mergeCell ref="B58:G58"/>
    <mergeCell ref="B48:G48"/>
    <mergeCell ref="D49:G49"/>
    <mergeCell ref="D50:G50"/>
    <mergeCell ref="B41:D41"/>
    <mergeCell ref="B42:D42"/>
    <mergeCell ref="B43:D43"/>
    <mergeCell ref="B44:D44"/>
    <mergeCell ref="B45:D45"/>
    <mergeCell ref="B47:G47"/>
    <mergeCell ref="D56:G56"/>
    <mergeCell ref="B24:D24"/>
    <mergeCell ref="B25:D25"/>
    <mergeCell ref="B26:D26"/>
    <mergeCell ref="B27:D27"/>
    <mergeCell ref="B20:D20"/>
    <mergeCell ref="B21:D21"/>
    <mergeCell ref="B22:D22"/>
    <mergeCell ref="B23:D23"/>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6:D16"/>
    <mergeCell ref="A2:C2"/>
    <mergeCell ref="D2:G2"/>
    <mergeCell ref="A3:B3"/>
    <mergeCell ref="A5:G5"/>
    <mergeCell ref="B7:G7"/>
    <mergeCell ref="B8:G8"/>
    <mergeCell ref="B10:E10"/>
    <mergeCell ref="B12:D12"/>
    <mergeCell ref="B13:D13"/>
    <mergeCell ref="B14:D14"/>
    <mergeCell ref="B15:D15"/>
    <mergeCell ref="B18:D18"/>
    <mergeCell ref="B19:D19"/>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2A1 -BGH</vt:lpstr>
      <vt:lpstr>'Mẫu 2A1 -BGH'!Print_Area</vt:lpstr>
      <vt:lpstr>'Mẫu 2A1 -BGH'!Print_Titles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2026-04-01T07:26:14Z</cp:lastPrinted>
  <dcterms:created xsi:type="dcterms:W3CDTF">2025-10-20T02:11:27Z</dcterms:created>
  <dcterms:modified xsi:type="dcterms:W3CDTF">2026-06-23T00:17:19Z</dcterms:modified>
</cp:coreProperties>
</file>