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</sheets>
  <definedNames>
    <definedName name="_Toc342661068" localSheetId="6">Sheet7!$G$5</definedName>
    <definedName name="_Toc342661070" localSheetId="8">Sheet9!$F$4</definedName>
    <definedName name="_Toc342661079" localSheetId="12">Sheet13!$B$3</definedName>
    <definedName name="_Toc342661080" localSheetId="12">Sheet13!$B$4</definedName>
    <definedName name="_Toc342661081" localSheetId="12">Sheet13!$D$4</definedName>
    <definedName name="_Toc342661082" localSheetId="12">Sheet13!$B$5</definedName>
    <definedName name="_Toc342661083" localSheetId="12">Sheet13!$D$5</definedName>
    <definedName name="_Toc342661084" localSheetId="12">Sheet13!$I$5</definedName>
    <definedName name="_Toc346820982" localSheetId="3">Sheet4!$B$5</definedName>
    <definedName name="_Toc346820983" localSheetId="3">Sheet4!$D$5</definedName>
    <definedName name="_Toc346820984" localSheetId="3">Sheet4!$B$6</definedName>
    <definedName name="_Toc346820985" localSheetId="3">Sheet4!$D$6</definedName>
    <definedName name="_Toc346820986" localSheetId="3">Sheet4!$B$7</definedName>
    <definedName name="_Toc346820987" localSheetId="3">Sheet4!$C$8</definedName>
    <definedName name="_Toc346820988" localSheetId="3">Sheet4!$D$8</definedName>
    <definedName name="_Toc346820989" localSheetId="3">Sheet4!$F$8</definedName>
    <definedName name="_Toc346820990" localSheetId="3">Sheet4!$H$8</definedName>
    <definedName name="_Toc346820991" localSheetId="3">Sheet4!$J$8</definedName>
    <definedName name="_Toc346820992" localSheetId="3">Sheet4!$L$8</definedName>
    <definedName name="_Toc346820993" localSheetId="3">Sheet4!$C$9</definedName>
    <definedName name="_Toc346820994" localSheetId="3">Sheet4!$D$9</definedName>
    <definedName name="_Toc346820995" localSheetId="3">Sheet4!$E$9</definedName>
    <definedName name="_Toc346820996" localSheetId="3">Sheet4!$F$9</definedName>
    <definedName name="_Toc346820997" localSheetId="3">Sheet4!$G$9</definedName>
    <definedName name="_Toc346820998" localSheetId="3">Sheet4!$H$9</definedName>
    <definedName name="_Toc346820999" localSheetId="3">Sheet4!$I$9</definedName>
    <definedName name="_Toc346821000" localSheetId="3">Sheet4!$J$9</definedName>
    <definedName name="_Toc346821001" localSheetId="3">Sheet4!$K$9</definedName>
    <definedName name="_Toc346821002" localSheetId="3">Sheet4!$L$9</definedName>
    <definedName name="_Toc346821003" localSheetId="3">Sheet4!$M$9</definedName>
    <definedName name="_Toc346821004" localSheetId="3">Sheet4!$B$10</definedName>
    <definedName name="_Toc346821005" localSheetId="3">Sheet4!$C$10</definedName>
    <definedName name="_Toc346821006" localSheetId="3">Sheet4!$D$10</definedName>
    <definedName name="_Toc346821007" localSheetId="3">Sheet4!$E$10</definedName>
    <definedName name="_Toc346821008" localSheetId="3">Sheet4!$F$10</definedName>
    <definedName name="_Toc346821009" localSheetId="3">Sheet4!$G$10</definedName>
    <definedName name="_Toc346821010" localSheetId="3">Sheet4!$H$10</definedName>
    <definedName name="_Toc346821011" localSheetId="3">Sheet4!$I$10</definedName>
    <definedName name="_Toc346821012" localSheetId="3">Sheet4!$J$10</definedName>
    <definedName name="_Toc346821013" localSheetId="3">Sheet4!$K$10</definedName>
    <definedName name="_Toc346821014" localSheetId="3">Sheet4!$L$10</definedName>
    <definedName name="_Toc346821015" localSheetId="3">Sheet4!$M$10</definedName>
    <definedName name="_Toc346821016" localSheetId="3">Sheet4!$B$11</definedName>
    <definedName name="_Toc346821017" localSheetId="3">Sheet4!$C$11</definedName>
    <definedName name="_Toc346821018" localSheetId="3">Sheet4!$D$11</definedName>
    <definedName name="_Toc346821019" localSheetId="3">Sheet4!$E$11</definedName>
    <definedName name="_Toc346821020" localSheetId="3">Sheet4!$F$11</definedName>
    <definedName name="_Toc346821021" localSheetId="3">Sheet4!$G$11</definedName>
    <definedName name="_Toc346821022" localSheetId="3">Sheet4!$H$11</definedName>
    <definedName name="_Toc346821023" localSheetId="3">Sheet4!$I$11</definedName>
    <definedName name="_Toc346821024" localSheetId="3">Sheet4!$J$11</definedName>
    <definedName name="_Toc346821025" localSheetId="3">Sheet4!$K$11</definedName>
    <definedName name="_Toc346821026" localSheetId="3">Sheet4!$L$11</definedName>
    <definedName name="_Toc346821027" localSheetId="3">Sheet4!$M$11</definedName>
    <definedName name="_Toc346821028" localSheetId="3">Sheet4!$B$12</definedName>
    <definedName name="_Toc346821029" localSheetId="3">Sheet4!$C$12</definedName>
    <definedName name="_Toc346821030" localSheetId="3">Sheet4!$D$12</definedName>
    <definedName name="_Toc346821031" localSheetId="3">Sheet4!$E$12</definedName>
    <definedName name="_Toc346821032" localSheetId="3">Sheet4!$F$12</definedName>
    <definedName name="_Toc346821033" localSheetId="3">Sheet4!$G$12</definedName>
    <definedName name="_Toc346821034" localSheetId="3">Sheet4!$H$12</definedName>
    <definedName name="_Toc346821035" localSheetId="3">Sheet4!$I$12</definedName>
    <definedName name="_Toc346821036" localSheetId="3">Sheet4!$J$12</definedName>
    <definedName name="_Toc346821037" localSheetId="3">Sheet4!$K$12</definedName>
    <definedName name="_Toc346821038" localSheetId="3">Sheet4!$L$12</definedName>
    <definedName name="_Toc346821039" localSheetId="3">Sheet4!$M$12</definedName>
    <definedName name="_Toc346821040" localSheetId="3">Sheet4!$C$13</definedName>
    <definedName name="_Toc346821041" localSheetId="3">Sheet4!$D$13</definedName>
    <definedName name="_Toc346821042" localSheetId="3">Sheet4!$F$13</definedName>
    <definedName name="_Toc346821043" localSheetId="3">Sheet4!$H$13</definedName>
    <definedName name="_Toc346821044" localSheetId="3">Sheet4!$J$13</definedName>
    <definedName name="_Toc346821045" localSheetId="3">Sheet4!$L$13</definedName>
    <definedName name="_Toc346821046" localSheetId="3">Sheet4!$C$14</definedName>
    <definedName name="_Toc346821047" localSheetId="3">Sheet4!$D$14</definedName>
    <definedName name="_Toc346821048" localSheetId="3">Sheet4!$F$14</definedName>
    <definedName name="_Toc346821049" localSheetId="3">Sheet4!$H$14</definedName>
    <definedName name="_Toc346821050" localSheetId="3">Sheet4!$J$14</definedName>
    <definedName name="_Toc346821051" localSheetId="3">Sheet4!$L$14</definedName>
    <definedName name="_Toc346821052" localSheetId="3">Sheet4!$B$15</definedName>
    <definedName name="_Toc346821053" localSheetId="3">Sheet4!$C$15</definedName>
    <definedName name="_Toc346821054" localSheetId="3">Sheet4!$D$15</definedName>
    <definedName name="_Toc346821055" localSheetId="3">Sheet4!$F$15</definedName>
    <definedName name="_Toc346821056" localSheetId="3">Sheet4!$H$15</definedName>
    <definedName name="_Toc346821057" localSheetId="3">Sheet4!$J$15</definedName>
    <definedName name="_Toc346821058" localSheetId="3">Sheet4!$L$15</definedName>
    <definedName name="_Toc346821059" localSheetId="3">Sheet4!$C$16</definedName>
    <definedName name="_Toc346821060" localSheetId="3">Sheet4!$D$16</definedName>
    <definedName name="_Toc346821061" localSheetId="3">Sheet4!$F$16</definedName>
    <definedName name="_Toc346821062" localSheetId="3">Sheet4!$H$16</definedName>
    <definedName name="_Toc346821063" localSheetId="3">Sheet4!$J$16</definedName>
    <definedName name="_Toc346821064" localSheetId="3">Sheet4!$L$16</definedName>
    <definedName name="_Toc346821065" localSheetId="3">Sheet4!$C$17</definedName>
    <definedName name="_Toc346821066" localSheetId="3">Sheet4!$D$17</definedName>
    <definedName name="_Toc346821067" localSheetId="3">Sheet4!$F$17</definedName>
    <definedName name="_Toc346821068" localSheetId="3">Sheet4!$H$17</definedName>
    <definedName name="_Toc346821069" localSheetId="3">Sheet4!$J$17</definedName>
    <definedName name="_Toc346821070" localSheetId="3">Sheet4!$L$17</definedName>
    <definedName name="_Toc346821071" localSheetId="3">Sheet4!$B$18</definedName>
    <definedName name="_Toc346821072" localSheetId="3">Sheet4!$C$18</definedName>
    <definedName name="_Toc346821073" localSheetId="3">Sheet4!$D$18</definedName>
    <definedName name="_Toc346821074" localSheetId="3">Sheet4!$E$18</definedName>
    <definedName name="_Toc346821075" localSheetId="3">Sheet4!$F$18</definedName>
    <definedName name="_Toc346821076" localSheetId="3">Sheet4!$G$18</definedName>
    <definedName name="_Toc346821077" localSheetId="3">Sheet4!$H$18</definedName>
    <definedName name="_Toc346821078" localSheetId="3">Sheet4!$I$18</definedName>
    <definedName name="_Toc346821079" localSheetId="3">Sheet4!$J$18</definedName>
    <definedName name="_Toc346821080" localSheetId="3">Sheet4!$K$18</definedName>
    <definedName name="_Toc346821081" localSheetId="3">Sheet4!$L$18</definedName>
    <definedName name="_Toc346821082" localSheetId="3">Sheet4!$M$18</definedName>
    <definedName name="_Toc346821083" localSheetId="3">Sheet4!$B$19</definedName>
    <definedName name="_Toc346821084" localSheetId="3">Sheet4!$C$19</definedName>
    <definedName name="_Toc346821085" localSheetId="3">Sheet4!$D$19</definedName>
    <definedName name="_Toc346821086" localSheetId="3">Sheet4!$E$19</definedName>
    <definedName name="_Toc346821087" localSheetId="3">Sheet4!$F$19</definedName>
    <definedName name="_Toc346821088" localSheetId="3">Sheet4!$G$19</definedName>
    <definedName name="_Toc346821089" localSheetId="3">Sheet4!$H$19</definedName>
    <definedName name="_Toc346821090" localSheetId="3">Sheet4!$I$19</definedName>
    <definedName name="_Toc346821091" localSheetId="3">Sheet4!$J$19</definedName>
    <definedName name="_Toc346821092" localSheetId="3">Sheet4!$K$19</definedName>
    <definedName name="_Toc346821093" localSheetId="3">Sheet4!$L$19</definedName>
    <definedName name="_Toc346821094" localSheetId="3">Sheet4!$M$19</definedName>
    <definedName name="_Toc346821095" localSheetId="3">Sheet4!$B$20</definedName>
    <definedName name="_Toc346821096" localSheetId="3">Sheet4!$C$20</definedName>
    <definedName name="_Toc346821097" localSheetId="3">Sheet4!$D$20</definedName>
    <definedName name="_Toc346821098" localSheetId="3">Sheet4!$F$20</definedName>
    <definedName name="_Toc346821099" localSheetId="3">Sheet4!$H$20</definedName>
    <definedName name="_Toc346821100" localSheetId="3">Sheet4!$J$20</definedName>
    <definedName name="_Toc346821101" localSheetId="3">Sheet4!$L$20</definedName>
    <definedName name="_Toc346821102" localSheetId="3">Sheet4!$C$21</definedName>
    <definedName name="_Toc346821103" localSheetId="3">Sheet4!$D$21</definedName>
    <definedName name="_Toc346821104" localSheetId="3">Sheet4!$F$21</definedName>
    <definedName name="_Toc346821105" localSheetId="3">Sheet4!$H$21</definedName>
    <definedName name="_Toc346821106" localSheetId="3">Sheet4!$J$21</definedName>
    <definedName name="_Toc346821107" localSheetId="3">Sheet4!$L$21</definedName>
    <definedName name="_Toc346821108" localSheetId="3">Sheet4!$B$22</definedName>
    <definedName name="_Toc346821109" localSheetId="3">Sheet4!$C$22</definedName>
    <definedName name="_Toc346821110" localSheetId="3">Sheet4!$D$22</definedName>
    <definedName name="_Toc346821111" localSheetId="3">Sheet4!$F$22</definedName>
    <definedName name="_Toc346821112" localSheetId="3">Sheet4!$H$22</definedName>
    <definedName name="_Toc346821113" localSheetId="3">Sheet4!$J$22</definedName>
    <definedName name="_Toc346821114" localSheetId="3">Sheet4!$L$22</definedName>
    <definedName name="_Toc346821115" localSheetId="3">Sheet4!$B$23</definedName>
    <definedName name="_Toc346821116" localSheetId="3">Sheet4!$C$23</definedName>
    <definedName name="_Toc346821117" localSheetId="3">Sheet4!$D$23</definedName>
    <definedName name="_Toc346821118" localSheetId="3">Sheet4!$F$23</definedName>
    <definedName name="_Toc346821119" localSheetId="3">Sheet4!$H$23</definedName>
    <definedName name="_Toc346821120" localSheetId="3">Sheet4!$J$23</definedName>
    <definedName name="_Toc346821121" localSheetId="3">Sheet4!$L$23</definedName>
    <definedName name="_Toc346821122" localSheetId="3">Sheet4!$B$24</definedName>
    <definedName name="_Toc346821123" localSheetId="3">Sheet4!$C$24</definedName>
    <definedName name="_Toc346821124" localSheetId="3">Sheet4!$D$24</definedName>
    <definedName name="_Toc346821125" localSheetId="3">Sheet4!$F$24</definedName>
    <definedName name="_Toc346821126" localSheetId="3">Sheet4!$H$24</definedName>
    <definedName name="_Toc346821127" localSheetId="3">Sheet4!$J$24</definedName>
    <definedName name="_Toc346821128" localSheetId="3">Sheet4!$L$24</definedName>
    <definedName name="_Toc346821129" localSheetId="3">Sheet4!$C$25</definedName>
    <definedName name="_Toc346821130" localSheetId="3">Sheet4!$D$25</definedName>
    <definedName name="_Toc346821131" localSheetId="3">Sheet4!$F$25</definedName>
    <definedName name="_Toc346821132" localSheetId="3">Sheet4!$H$25</definedName>
    <definedName name="_Toc346821133" localSheetId="3">Sheet4!$J$25</definedName>
    <definedName name="_Toc346821134" localSheetId="3">Sheet4!$L$25</definedName>
    <definedName name="_Toc346821135" localSheetId="3">Sheet4!$B$26</definedName>
    <definedName name="_Toc346821136" localSheetId="3">Sheet4!$C$26</definedName>
    <definedName name="_Toc346821137" localSheetId="3">Sheet4!$D$26</definedName>
    <definedName name="_Toc346821138" localSheetId="3">Sheet4!$F$26</definedName>
    <definedName name="_Toc346821139" localSheetId="3">Sheet4!$H$26</definedName>
    <definedName name="_Toc346821140" localSheetId="3">Sheet4!$J$26</definedName>
    <definedName name="_Toc346821141" localSheetId="3">Sheet4!$L$26</definedName>
    <definedName name="_Toc346821142" localSheetId="3">Sheet4!$B$27</definedName>
    <definedName name="_Toc346821143" localSheetId="3">Sheet4!$C$27</definedName>
    <definedName name="_Toc346821144" localSheetId="3">Sheet4!$D$27</definedName>
    <definedName name="_Toc346821145" localSheetId="3">Sheet4!$F$27</definedName>
    <definedName name="_Toc346821146" localSheetId="3">Sheet4!$H$27</definedName>
    <definedName name="_Toc346821147" localSheetId="3">Sheet4!$J$27</definedName>
    <definedName name="_Toc346821148" localSheetId="3">Sheet4!$L$27</definedName>
    <definedName name="_Toc346821149" localSheetId="3">Sheet4!$B$28</definedName>
    <definedName name="_Toc346821150" localSheetId="3">Sheet4!$C$28</definedName>
    <definedName name="_Toc346821151" localSheetId="3">Sheet4!$D$28</definedName>
    <definedName name="_Toc346821152" localSheetId="3">Sheet4!$F$28</definedName>
    <definedName name="_Toc346821153" localSheetId="3">Sheet4!$H$28</definedName>
    <definedName name="_Toc346821154" localSheetId="3">Sheet4!$J$28</definedName>
    <definedName name="_Toc346821155" localSheetId="3">Sheet4!$L$28</definedName>
    <definedName name="_Toc346821156" localSheetId="3">Sheet4!$B$29</definedName>
    <definedName name="_Toc346821157" localSheetId="3">Sheet4!$C$29</definedName>
    <definedName name="_Toc346821158" localSheetId="3">Sheet4!$D$29</definedName>
    <definedName name="_Toc346821159" localSheetId="3">Sheet4!$F$29</definedName>
    <definedName name="_Toc346821160" localSheetId="3">Sheet4!$H$29</definedName>
    <definedName name="_Toc346821161" localSheetId="3">Sheet4!$J$29</definedName>
    <definedName name="_Toc346821162" localSheetId="3">Sheet4!$L$29</definedName>
    <definedName name="_Toc346821163" localSheetId="3">Sheet4!$B$30</definedName>
    <definedName name="_Toc346821164" localSheetId="3">Sheet4!$C$30</definedName>
    <definedName name="_Toc346821165" localSheetId="3">Sheet4!$D$30</definedName>
    <definedName name="_Toc346821166" localSheetId="3">Sheet4!$F$30</definedName>
    <definedName name="_Toc346821167" localSheetId="3">Sheet4!$H$30</definedName>
    <definedName name="_Toc346821168" localSheetId="3">Sheet4!$J$30</definedName>
    <definedName name="_Toc346821169" localSheetId="3">Sheet4!$L$30</definedName>
    <definedName name="_Toc346821170" localSheetId="3">Sheet4!$B$31</definedName>
    <definedName name="_Toc346821171" localSheetId="3">Sheet4!$C$31</definedName>
    <definedName name="_Toc346821172" localSheetId="3">Sheet4!$D$31</definedName>
    <definedName name="_Toc346821173" localSheetId="3">Sheet4!$E$31</definedName>
    <definedName name="_Toc346821174" localSheetId="3">Sheet4!$F$31</definedName>
    <definedName name="_Toc346821175" localSheetId="3">Sheet4!$G$31</definedName>
    <definedName name="_Toc346821176" localSheetId="3">Sheet4!$H$31</definedName>
    <definedName name="_Toc346821177" localSheetId="3">Sheet4!$I$31</definedName>
    <definedName name="_Toc346821178" localSheetId="3">Sheet4!$J$31</definedName>
    <definedName name="_Toc346821179" localSheetId="3">Sheet4!$K$31</definedName>
    <definedName name="_Toc346821180" localSheetId="3">Sheet4!$L$31</definedName>
    <definedName name="_Toc346821181" localSheetId="3">Sheet4!$M$31</definedName>
    <definedName name="_Toc346821182" localSheetId="3">Sheet4!$B$32</definedName>
    <definedName name="_Toc346821183" localSheetId="3">Sheet4!$C$32</definedName>
    <definedName name="_Toc346821184" localSheetId="3">Sheet4!$D$32</definedName>
    <definedName name="_Toc346821185" localSheetId="3">Sheet4!$E$32</definedName>
    <definedName name="_Toc346821186" localSheetId="3">Sheet4!$F$32</definedName>
    <definedName name="_Toc346821187" localSheetId="3">Sheet4!$G$32</definedName>
    <definedName name="_Toc346821188" localSheetId="3">Sheet4!$H$32</definedName>
    <definedName name="_Toc346821189" localSheetId="3">Sheet4!$I$32</definedName>
    <definedName name="_Toc346821190" localSheetId="3">Sheet4!$J$32</definedName>
    <definedName name="_Toc346821191" localSheetId="3">Sheet4!$K$32</definedName>
    <definedName name="_Toc346821192" localSheetId="3">Sheet4!$L$32</definedName>
    <definedName name="_Toc346821193" localSheetId="3">Sheet4!$M$32</definedName>
    <definedName name="_Toc346821194" localSheetId="3">Sheet4!$B$33</definedName>
    <definedName name="_Toc346821195" localSheetId="3">Sheet4!$C$33</definedName>
    <definedName name="_Toc346821196" localSheetId="3">Sheet4!$D$33</definedName>
    <definedName name="_Toc346821197" localSheetId="3">Sheet4!$E$33</definedName>
    <definedName name="_Toc346821198" localSheetId="3">Sheet4!$F$33</definedName>
    <definedName name="_Toc346821199" localSheetId="3">Sheet4!$G$33</definedName>
    <definedName name="_Toc346821200" localSheetId="3">Sheet4!$H$33</definedName>
    <definedName name="_Toc346821201" localSheetId="3">Sheet4!$I$33</definedName>
    <definedName name="_Toc346821202" localSheetId="3">Sheet4!$J$33</definedName>
    <definedName name="_Toc346821203" localSheetId="3">Sheet4!$K$33</definedName>
    <definedName name="_Toc346821204" localSheetId="3">Sheet4!$L$33</definedName>
    <definedName name="_Toc346821205" localSheetId="3">Sheet4!$M$33</definedName>
    <definedName name="_Toc346821206" localSheetId="3">Sheet4!$B$34</definedName>
    <definedName name="_Toc346821207" localSheetId="3">Sheet4!$C$34</definedName>
    <definedName name="_Toc346821208" localSheetId="3">Sheet4!$D$34</definedName>
    <definedName name="_Toc346821209" localSheetId="3">Sheet4!$E$34</definedName>
    <definedName name="_Toc346821210" localSheetId="3">Sheet4!$F$34</definedName>
    <definedName name="_Toc346821211" localSheetId="3">Sheet4!$G$34</definedName>
    <definedName name="_Toc346821212" localSheetId="3">Sheet4!$H$34</definedName>
    <definedName name="_Toc346821213" localSheetId="3">Sheet4!$I$34</definedName>
    <definedName name="_Toc346821214" localSheetId="3">Sheet4!$J$34</definedName>
    <definedName name="_Toc346821215" localSheetId="3">Sheet4!$K$34</definedName>
    <definedName name="_Toc346821216" localSheetId="3">Sheet4!$L$34</definedName>
    <definedName name="_Toc346821217" localSheetId="3">Sheet4!$M$34</definedName>
    <definedName name="_Toc346821218" localSheetId="3">Sheet4!$B$35</definedName>
    <definedName name="_Toc346821219" localSheetId="3">Sheet4!$C$35</definedName>
    <definedName name="_Toc346821220" localSheetId="3">Sheet4!$D$35</definedName>
    <definedName name="_Toc346821221" localSheetId="3">Sheet4!$E$35</definedName>
    <definedName name="_Toc346821222" localSheetId="3">Sheet4!$F$35</definedName>
    <definedName name="_Toc346821223" localSheetId="3">Sheet4!$G$35</definedName>
    <definedName name="_Toc346821224" localSheetId="3">Sheet4!$H$35</definedName>
    <definedName name="_Toc346821225" localSheetId="3">Sheet4!$I$35</definedName>
    <definedName name="_Toc346821226" localSheetId="3">Sheet4!$J$35</definedName>
    <definedName name="_Toc346821227" localSheetId="3">Sheet4!$K$35</definedName>
    <definedName name="_Toc346821228" localSheetId="3">Sheet4!$L$35</definedName>
    <definedName name="_Toc346821229" localSheetId="3">Sheet4!$M$35</definedName>
    <definedName name="_Toc346821230" localSheetId="3">Sheet4!$B$36</definedName>
    <definedName name="_Toc346821231" localSheetId="3">Sheet4!$C$36</definedName>
    <definedName name="_Toc346821232" localSheetId="3">Sheet4!$D$36</definedName>
    <definedName name="_Toc346821233" localSheetId="3">Sheet4!$E$36</definedName>
    <definedName name="_Toc346821234" localSheetId="3">Sheet4!$F$36</definedName>
    <definedName name="_Toc346821235" localSheetId="3">Sheet4!$G$36</definedName>
    <definedName name="_Toc346821236" localSheetId="3">Sheet4!$H$36</definedName>
    <definedName name="_Toc346821237" localSheetId="3">Sheet4!$I$36</definedName>
    <definedName name="_Toc346821238" localSheetId="3">Sheet4!$J$36</definedName>
    <definedName name="_Toc346821239" localSheetId="3">Sheet4!$K$36</definedName>
    <definedName name="_Toc346821240" localSheetId="3">Sheet4!$L$36</definedName>
    <definedName name="_Toc346821241" localSheetId="3">Sheet4!$M$36</definedName>
    <definedName name="_Toc346821242" localSheetId="3">Sheet4!$B$37</definedName>
    <definedName name="_Toc346821243" localSheetId="3">Sheet4!$C$37</definedName>
    <definedName name="_Toc346821244" localSheetId="3">Sheet4!$E$37</definedName>
    <definedName name="_Toc346821245" localSheetId="3">Sheet4!$F$37</definedName>
    <definedName name="_Toc346821246" localSheetId="3">Sheet4!$G$37</definedName>
    <definedName name="_Toc346821247" localSheetId="3">Sheet4!$H$37</definedName>
    <definedName name="_Toc346821248" localSheetId="3">Sheet4!$I$37</definedName>
    <definedName name="_Toc346821249" localSheetId="3">Sheet4!$J$37</definedName>
    <definedName name="_Toc346821250" localSheetId="3">Sheet4!$K$37</definedName>
    <definedName name="_Toc346821251" localSheetId="3">Sheet4!$L$37</definedName>
    <definedName name="_Toc346821252" localSheetId="3">Sheet4!$M$37</definedName>
    <definedName name="_Toc346821253" localSheetId="3">Sheet4!$C$38</definedName>
    <definedName name="_Toc346821255" localSheetId="3">Sheet4!$F$38</definedName>
    <definedName name="_Toc346821256" localSheetId="3">Sheet4!$H$38</definedName>
    <definedName name="_Toc346821257" localSheetId="3">Sheet4!$J$38</definedName>
    <definedName name="_Toc346821258" localSheetId="3">Sheet4!$L$38</definedName>
    <definedName name="_Toc346821259" localSheetId="3">Sheet4!$B$39</definedName>
    <definedName name="_Toc346821260" localSheetId="3">Sheet4!$C$39</definedName>
    <definedName name="_Toc346821261" localSheetId="3">Sheet4!$E$39</definedName>
    <definedName name="_Toc346821262" localSheetId="3">Sheet4!$G$39</definedName>
    <definedName name="_Toc346821263" localSheetId="3">Sheet4!$I$39</definedName>
    <definedName name="_Toc346821264" localSheetId="3">Sheet4!$K$39</definedName>
    <definedName name="_Toc346821265" localSheetId="3">Sheet4!$M$39</definedName>
    <definedName name="_Toc346821266" localSheetId="3">Sheet4!$B$40</definedName>
    <definedName name="_Toc346821267" localSheetId="3">Sheet4!$C$40</definedName>
    <definedName name="_Toc346821270" localSheetId="3">Sheet4!$I$40</definedName>
    <definedName name="_Toc346821271" localSheetId="3">Sheet4!$K$40</definedName>
    <definedName name="_Toc346821272" localSheetId="3">Sheet4!$M$40</definedName>
    <definedName name="_Toc346821273" localSheetId="3">Sheet4!$B$41</definedName>
    <definedName name="_Toc346821274" localSheetId="3">Sheet4!$C$41</definedName>
    <definedName name="_Toc346821275" localSheetId="3">Sheet4!$E$41</definedName>
    <definedName name="_Toc346821276" localSheetId="3">Sheet4!$G$41</definedName>
    <definedName name="_Toc346821619" localSheetId="0">Sheet1!$B$4</definedName>
    <definedName name="_Toc346821620" localSheetId="0">Sheet1!$B$5</definedName>
    <definedName name="_Toc346821621" localSheetId="2">Sheet3!$C$3</definedName>
    <definedName name="_Toc346821622" localSheetId="4">Sheet5!$B$4</definedName>
    <definedName name="_Toc346821623" localSheetId="5">Sheet6!$B$3</definedName>
    <definedName name="_Toc346821624" localSheetId="5">Sheet6!$B$4</definedName>
    <definedName name="_Toc346821625" localSheetId="6">Sheet7!$B$3</definedName>
    <definedName name="_Toc346821626" localSheetId="6">Sheet7!$B$4</definedName>
    <definedName name="_Toc346821628" localSheetId="7">Sheet8!$B$3</definedName>
    <definedName name="_Toc346821629" localSheetId="8">Sheet9!$B$3</definedName>
    <definedName name="_Toc346821631" localSheetId="9">Sheet10!$B$3</definedName>
    <definedName name="_Toc346821632" localSheetId="10">Sheet11!$B$3</definedName>
    <definedName name="_Toc346821650" localSheetId="11">Sheet12!$B$3</definedName>
  </definedNames>
  <calcPr calcId="144525"/>
</workbook>
</file>

<file path=xl/calcChain.xml><?xml version="1.0" encoding="utf-8"?>
<calcChain xmlns="http://schemas.openxmlformats.org/spreadsheetml/2006/main">
  <c r="F19" i="4" l="1"/>
  <c r="L19" i="4"/>
  <c r="J19" i="4"/>
  <c r="H19" i="4"/>
  <c r="D19" i="4"/>
  <c r="L12" i="4"/>
  <c r="J12" i="4"/>
  <c r="H12" i="4"/>
  <c r="F12" i="4"/>
  <c r="D12" i="4"/>
  <c r="E35" i="3"/>
  <c r="F35" i="3"/>
  <c r="G35" i="3"/>
  <c r="H35" i="3"/>
  <c r="I35" i="3"/>
  <c r="J35" i="3"/>
  <c r="K35" i="3"/>
  <c r="L35" i="3"/>
  <c r="M35" i="3"/>
  <c r="N35" i="3"/>
  <c r="O35" i="3"/>
  <c r="D35" i="3"/>
  <c r="E32" i="3"/>
  <c r="F32" i="3"/>
  <c r="G32" i="3"/>
  <c r="H32" i="3"/>
  <c r="I32" i="3"/>
  <c r="J32" i="3"/>
  <c r="K32" i="3"/>
  <c r="L32" i="3"/>
  <c r="M32" i="3"/>
  <c r="N32" i="3"/>
  <c r="O32" i="3"/>
  <c r="D32" i="3"/>
  <c r="E26" i="3"/>
  <c r="F26" i="3"/>
  <c r="G26" i="3"/>
  <c r="H26" i="3"/>
  <c r="I26" i="3"/>
  <c r="J26" i="3"/>
  <c r="K26" i="3"/>
  <c r="L26" i="3"/>
  <c r="M26" i="3"/>
  <c r="N26" i="3"/>
  <c r="O26" i="3"/>
  <c r="D26" i="3"/>
  <c r="E19" i="3"/>
  <c r="F19" i="3"/>
  <c r="G19" i="3"/>
  <c r="H19" i="3"/>
  <c r="I19" i="3"/>
  <c r="J19" i="3"/>
  <c r="K19" i="3"/>
  <c r="L19" i="3"/>
  <c r="M19" i="3"/>
  <c r="N19" i="3"/>
  <c r="O19" i="3"/>
  <c r="D19" i="3"/>
  <c r="E8" i="3"/>
  <c r="F8" i="3"/>
  <c r="G8" i="3"/>
  <c r="H8" i="3"/>
  <c r="I8" i="3"/>
  <c r="J8" i="3"/>
  <c r="K8" i="3"/>
  <c r="L8" i="3"/>
  <c r="M8" i="3"/>
  <c r="N8" i="3"/>
  <c r="O8" i="3"/>
  <c r="D8" i="3"/>
  <c r="F16" i="2"/>
  <c r="F17" i="2" s="1"/>
  <c r="E10" i="2"/>
  <c r="E16" i="2" s="1"/>
  <c r="E17" i="2" s="1"/>
  <c r="F10" i="2"/>
  <c r="G10" i="2"/>
  <c r="H10" i="2"/>
  <c r="D10" i="2"/>
  <c r="D16" i="2" s="1"/>
  <c r="D17" i="2" s="1"/>
  <c r="E4" i="2"/>
  <c r="F4" i="2"/>
  <c r="G4" i="2"/>
  <c r="G16" i="2" s="1"/>
  <c r="G17" i="2" s="1"/>
  <c r="H4" i="2"/>
  <c r="H16" i="2" s="1"/>
  <c r="H17" i="2" s="1"/>
  <c r="D4" i="2"/>
  <c r="E12" i="1"/>
  <c r="F12" i="1"/>
  <c r="G12" i="1"/>
  <c r="H12" i="1"/>
  <c r="D12" i="1"/>
  <c r="E8" i="1"/>
  <c r="F8" i="1"/>
  <c r="G8" i="1"/>
  <c r="H8" i="1"/>
  <c r="D8" i="1"/>
</calcChain>
</file>

<file path=xl/sharedStrings.xml><?xml version="1.0" encoding="utf-8"?>
<sst xmlns="http://schemas.openxmlformats.org/spreadsheetml/2006/main" count="863" uniqueCount="595">
  <si>
    <t>Bảng 1A: Dự toán kinh phí đào tạo (trung bình) cho một sinh viên</t>
  </si>
  <si>
    <t>hệ đại học chính quy đại trà</t>
  </si>
  <si>
    <t>Đơn vị tính: Triệu đồng</t>
  </si>
  <si>
    <t>STT</t>
  </si>
  <si>
    <t>NĂM</t>
  </si>
  <si>
    <t>Ghi chú</t>
  </si>
  <si>
    <t>A</t>
  </si>
  <si>
    <t>Nguồn thu</t>
  </si>
  <si>
    <t>Ngân sách NN</t>
  </si>
  <si>
    <t>Tăng cường CSVC</t>
  </si>
  <si>
    <t>Học phí</t>
  </si>
  <si>
    <t>Theo NĐ49</t>
  </si>
  <si>
    <t>Tài trợ</t>
  </si>
  <si>
    <t>B</t>
  </si>
  <si>
    <t>Chi thường xuyên</t>
  </si>
  <si>
    <t>Nhân lực</t>
  </si>
  <si>
    <t>Học bổng 15% học phí</t>
  </si>
  <si>
    <t>Cơ sở vật chất, điện nước..</t>
  </si>
  <si>
    <t>Chi phí vận hành khác</t>
  </si>
  <si>
    <t>Năm</t>
  </si>
  <si>
    <t>NGUỒN THU</t>
  </si>
  <si>
    <t>Ngân sách nhà nước cấp</t>
  </si>
  <si>
    <t>Trung bình/SV/năm</t>
  </si>
  <si>
    <t>Mức học phí/SV/năm</t>
  </si>
  <si>
    <t>KHOẢN CHI</t>
  </si>
  <si>
    <t>Lương, bảo hiểm, khen thưởng, phúc lợi (23%)</t>
  </si>
  <si>
    <t>Mức lương TB/năm của CB, giảng viên (29người)</t>
  </si>
  <si>
    <t>Học bổng (15% học phí)</t>
  </si>
  <si>
    <t>Điện nước, điện thoại, mạng thông tin, chi khác</t>
  </si>
  <si>
    <t>Thiết bị, vật tư thí nghiệm, thực hành, chương trình, giáo trình, thư viện, sửa chữa phòng học</t>
  </si>
  <si>
    <t>C</t>
  </si>
  <si>
    <t>DƯ - THÂM HỤT</t>
  </si>
  <si>
    <t>Tính cho toàn trường (25 ngành )</t>
  </si>
  <si>
    <t>Bảng 2: Quy mô đào tạo các hệ giai đoạn 2011 – 2015</t>
  </si>
  <si>
    <t>Đơn vị:  người</t>
  </si>
  <si>
    <t>BẬC ĐÀO TẠO</t>
  </si>
  <si>
    <t>Quy mô đã đào tạo hàng năm đã thực hiện</t>
  </si>
  <si>
    <t>Quy mô đào tạo hàng năm (Dự kiến)</t>
  </si>
  <si>
    <t>I</t>
  </si>
  <si>
    <t>ĐẠI HỌC</t>
  </si>
  <si>
    <t>Đại học chính quy</t>
  </si>
  <si>
    <t>20,100</t>
  </si>
  <si>
    <t>1.1.1</t>
  </si>
  <si>
    <t>Chương trình đại trà</t>
  </si>
  <si>
    <t>15,000</t>
  </si>
  <si>
    <t>14,700</t>
  </si>
  <si>
    <t>14,400</t>
  </si>
  <si>
    <t>14,100</t>
  </si>
  <si>
    <t>13,800</t>
  </si>
  <si>
    <t>1.1.2</t>
  </si>
  <si>
    <t>Chương trình tiên tiến</t>
  </si>
  <si>
    <t>1.1.3</t>
  </si>
  <si>
    <t>Chương trình chất lượng cao</t>
  </si>
  <si>
    <t>1,100</t>
  </si>
  <si>
    <t>1,400</t>
  </si>
  <si>
    <t>1.1.4</t>
  </si>
  <si>
    <t>Chươmg trình POHE</t>
  </si>
  <si>
    <t>1.1.5</t>
  </si>
  <si>
    <t>Đào tạo theo địa chỉ</t>
  </si>
  <si>
    <t>1.1.6</t>
  </si>
  <si>
    <t>Chương trình EBBA</t>
  </si>
  <si>
    <t>1.1.7</t>
  </si>
  <si>
    <t>Liên kết quốc tế cấp bằng</t>
  </si>
  <si>
    <t>1.1.8</t>
  </si>
  <si>
    <t>Liên thông CĐ lên Đại học CQ</t>
  </si>
  <si>
    <t>2,000</t>
  </si>
  <si>
    <t>1,800</t>
  </si>
  <si>
    <t>1,000</t>
  </si>
  <si>
    <t>1.1.9</t>
  </si>
  <si>
    <t>Liên thông TC lên Đại học CQ</t>
  </si>
  <si>
    <t>1.1.10</t>
  </si>
  <si>
    <t>Đào tạo cấp bằng thứ 2 CQ</t>
  </si>
  <si>
    <t>1,150</t>
  </si>
  <si>
    <t>Đại học phi chính quy</t>
  </si>
  <si>
    <t>35,416</t>
  </si>
  <si>
    <t>30,064</t>
  </si>
  <si>
    <t>28,250</t>
  </si>
  <si>
    <t>24,100</t>
  </si>
  <si>
    <t>2.1.1</t>
  </si>
  <si>
    <t>Đại học vừa làm vừa học</t>
  </si>
  <si>
    <t>22,400</t>
  </si>
  <si>
    <t>20,350</t>
  </si>
  <si>
    <t>20,250</t>
  </si>
  <si>
    <t>17,500</t>
  </si>
  <si>
    <t>2.1.2</t>
  </si>
  <si>
    <t>Liên thông CĐ lên Đại học VHVL</t>
  </si>
  <si>
    <t>2,500</t>
  </si>
  <si>
    <t>1,900</t>
  </si>
  <si>
    <t>1,600</t>
  </si>
  <si>
    <t>2.1.3</t>
  </si>
  <si>
    <t>Liên thông TC lên Đại học VHVL</t>
  </si>
  <si>
    <t>2.1.4</t>
  </si>
  <si>
    <t>Đào tạo cấp bằng thứ 2 VHVL</t>
  </si>
  <si>
    <t>5,391</t>
  </si>
  <si>
    <t>3,914</t>
  </si>
  <si>
    <t>2,200</t>
  </si>
  <si>
    <t>2,100</t>
  </si>
  <si>
    <t>2.1.5</t>
  </si>
  <si>
    <t>Đào tạo từ xa</t>
  </si>
  <si>
    <t>4,125</t>
  </si>
  <si>
    <t>2,800</t>
  </si>
  <si>
    <t>2.1.6</t>
  </si>
  <si>
    <t xml:space="preserve">Cao đẳng VLVH </t>
  </si>
  <si>
    <t>II</t>
  </si>
  <si>
    <t>THẠC SĨ</t>
  </si>
  <si>
    <t>Cao học trong nước</t>
  </si>
  <si>
    <t>3,220</t>
  </si>
  <si>
    <t>3,263</t>
  </si>
  <si>
    <t>3,362</t>
  </si>
  <si>
    <t>3,480</t>
  </si>
  <si>
    <t>3,625</t>
  </si>
  <si>
    <t>Thạc sĩ Điều hành cao cấp</t>
  </si>
  <si>
    <t>Nước ngoài - KTQD đồng cấp bằng</t>
  </si>
  <si>
    <t>Chương trình EMBA (VQTKD)</t>
  </si>
  <si>
    <t>III</t>
  </si>
  <si>
    <t>TIẾN SĨ</t>
  </si>
  <si>
    <t>Tiến sĩ trong nước</t>
  </si>
  <si>
    <t>Tiến sĩ liên kết nước ngoài</t>
  </si>
  <si>
    <t>TỔNG SỐ</t>
  </si>
  <si>
    <t>52,464</t>
  </si>
  <si>
    <t>Bảng 3: DỰ TOÁN KINH PHÍ ĐÀO TẠO CHO MỘT CHƯƠNG TRÌNH ĐẠI HỌC CHÍNH QUY ĐẠI TRÀ</t>
  </si>
  <si>
    <t>Số sinh viên theo một ngành/năm</t>
  </si>
  <si>
    <t>Quy  mô sinh viên (4 năm)</t>
  </si>
  <si>
    <t>Đơn vi tính: triệu VNĐ</t>
  </si>
  <si>
    <t>Tính theo</t>
  </si>
  <si>
    <t>Tổng</t>
  </si>
  <si>
    <t>SV</t>
  </si>
  <si>
    <t>Ngân sách NN cấp</t>
  </si>
  <si>
    <t>Mức học phí cơ bản/SV/năm</t>
  </si>
  <si>
    <t>Hệ số chương trình</t>
  </si>
  <si>
    <t>Tài trợ, hợp đồng đào tạo theo địa chỉ</t>
  </si>
  <si>
    <t>Hợp đồng theo địa chỉ</t>
  </si>
  <si>
    <t>4,696</t>
  </si>
  <si>
    <t>11,684.0</t>
  </si>
  <si>
    <t>12,841.0</t>
  </si>
  <si>
    <t>14,310.1</t>
  </si>
  <si>
    <t>16,605.7</t>
  </si>
  <si>
    <t>Lương, bảo hiểm, khen thưởng, phúc lợi</t>
  </si>
  <si>
    <t>Lương giảng viên (21 CB)</t>
  </si>
  <si>
    <t>Tổng HS Lương của GV/1 tháng</t>
  </si>
  <si>
    <t>Phụ cấp ngành(25%)</t>
  </si>
  <si>
    <t>Thâm niên (10%)</t>
  </si>
  <si>
    <t>Lương CB hành chính, phục vụ (8 CB)</t>
  </si>
  <si>
    <t>Tổng HS Lương của CBHC/1 tháng</t>
  </si>
  <si>
    <t>Phụ cấp ngành</t>
  </si>
  <si>
    <t>Thâm niên</t>
  </si>
  <si>
    <t>Bảo hiểm, trích nộp theo lương (23% lương)</t>
  </si>
  <si>
    <t>Khen thưởng, phúc lợi (25% lương)</t>
  </si>
  <si>
    <t>Thu nhập tăng thêm</t>
  </si>
  <si>
    <t>Chi phí điện nước, vệ sinh môi trường và chi nghiệp vụ chuyên môn của từng ngành</t>
  </si>
  <si>
    <t>Chi xây dựng sửa chữa, tăng cường cơ sở vật chất kỹ thuật</t>
  </si>
  <si>
    <t>Khấu hao Nhà giảng đường, hội trường, thư viện, KTX, nhà làm việc (tính bằng đơn giá XD hiện tại 5 triệu/1m2)</t>
  </si>
  <si>
    <t>Khấu hao máy móc thiết bi, máy tính, máy chiếu, điều hòa, thiết bị thực hành,</t>
  </si>
  <si>
    <t>Khấu hao TSCĐ vô hình (các phần quản lý đào tạo, thư viện, học tập,..)</t>
  </si>
  <si>
    <t>DỰ TRỮ CHO ĐẦU TƯ VÀ  PHÁT TRIỂN - lãi suất chiết khấu 8% năm</t>
  </si>
  <si>
    <t>Tính cho toàn trường (20 ngành)</t>
  </si>
  <si>
    <t>-</t>
  </si>
  <si>
    <t>2,686</t>
  </si>
  <si>
    <t>2,955</t>
  </si>
  <si>
    <t>3,251</t>
  </si>
  <si>
    <t>3,576</t>
  </si>
  <si>
    <r>
      <t xml:space="preserve">Mức học phí: 1 </t>
    </r>
    <r>
      <rPr>
        <sz val="10"/>
        <color rgb="FF000000"/>
        <rFont val="Times New Roman"/>
        <family val="1"/>
      </rPr>
      <t>(Đảm bảo lương và các khoản phúc lợi= Mục 1)</t>
    </r>
  </si>
  <si>
    <r>
      <t xml:space="preserve">Mức học phí 2: </t>
    </r>
    <r>
      <rPr>
        <sz val="10"/>
        <color rgb="FF000000"/>
        <rFont val="Times New Roman"/>
        <family val="1"/>
      </rPr>
      <t>(Đảm bảo lương, các khoản phúc lợi  và chi thường xuyên=Mục 1+ Mục 2+ Mục 3+ Mục 4</t>
    </r>
    <r>
      <rPr>
        <b/>
        <sz val="10"/>
        <color rgb="FF000000"/>
        <rFont val="Times New Roman"/>
        <family val="1"/>
      </rPr>
      <t>)</t>
    </r>
  </si>
  <si>
    <r>
      <t xml:space="preserve">Mức học phí 3: </t>
    </r>
    <r>
      <rPr>
        <sz val="10"/>
        <color rgb="FF000000"/>
        <rFont val="Times New Roman"/>
        <family val="1"/>
      </rPr>
      <t>(Đảm bảo lương, các khoản phúc lợi ,chi thường xuyên, khấu hao mới TSCĐ và ĐT PT=Mục 1+ Mục 2+ Mục 3+ Mục 4+ Mục 5+ Mục 6+ Mục 7+ Mục 8)</t>
    </r>
  </si>
  <si>
    <t xml:space="preserve"> </t>
  </si>
  <si>
    <t>Bảng 4: DỰ KIẾN LỘ TRÌNH THỰC HIỆN TĂNG HỌC PHÍ HỆ CHÍNH ĐẠI TRÀ GIAI ĐOẠN 2011- 2015</t>
  </si>
  <si>
    <t>TT</t>
  </si>
  <si>
    <t>Nội dung</t>
  </si>
  <si>
    <t>Sinh viên tuyển mới /năm</t>
  </si>
  <si>
    <t>Năm 2011</t>
  </si>
  <si>
    <t>Năm 2012</t>
  </si>
  <si>
    <t>Năm 2013</t>
  </si>
  <si>
    <t>Năm 2014</t>
  </si>
  <si>
    <t>Năm 2015</t>
  </si>
  <si>
    <t>Chi phí xuất đào tạo</t>
  </si>
  <si>
    <r>
      <t>Mức học phí: 1</t>
    </r>
    <r>
      <rPr>
        <sz val="11"/>
        <color theme="1"/>
        <rFont val="Times New Roman"/>
        <family val="1"/>
      </rPr>
      <t xml:space="preserve"> (Đảm bảo lương và các khoản phúc lợi= Mục 1)</t>
    </r>
  </si>
  <si>
    <r>
      <t>Mức học phí 2:</t>
    </r>
    <r>
      <rPr>
        <sz val="11"/>
        <color theme="1"/>
        <rFont val="Times New Roman"/>
        <family val="1"/>
      </rPr>
      <t xml:space="preserve"> (Đảm bảo lương, các khoản phúc lợi  và chi thường xuyên=Mục 1+ Mục 2+ Mục 3+ Mục 4)</t>
    </r>
  </si>
  <si>
    <r>
      <t>Mức học phí 3</t>
    </r>
    <r>
      <rPr>
        <sz val="11"/>
        <color theme="1"/>
        <rFont val="Times New Roman"/>
        <family val="1"/>
      </rPr>
      <t>: (Đảm bảo lương, các khoản phúc lợi,chi thường xuyên, khấu hao mới TSCĐ và ĐT PT=Mục 1+ Mục 2+ Mục 3+ Mục 4+ Mục 5+ Mục 6+ Mục 7+ Mục 8)</t>
    </r>
  </si>
  <si>
    <t>Hệ số điều chỉnh tăng học phí theo nghành học (%)</t>
  </si>
  <si>
    <t>Ngành xã hội hoá thấp</t>
  </si>
  <si>
    <t>Ngành xã hội hoá bình thường</t>
  </si>
  <si>
    <t>Ngành xã hội hoá cao</t>
  </si>
  <si>
    <t>Mức đề xuất thu học phí theo ngành</t>
  </si>
  <si>
    <t>IV</t>
  </si>
  <si>
    <t>Mức thu học phí bình quân của 3 ngành</t>
  </si>
  <si>
    <t>4,000</t>
  </si>
  <si>
    <t>Bảng 5:      Dự toán cân đối thu chi thường xuyên giai đoạn 2011-2015</t>
  </si>
  <si>
    <t>( Tăng mức thu học phí hệ chính quy  theo lộ trình của trường)</t>
  </si>
  <si>
    <t>Chi tiêu</t>
  </si>
  <si>
    <t>Chia ra các năm</t>
  </si>
  <si>
    <t>QUY MÔ ĐÀO TẠO (người)</t>
  </si>
  <si>
    <t>58,983</t>
  </si>
  <si>
    <t>53,693</t>
  </si>
  <si>
    <t>51,017</t>
  </si>
  <si>
    <t>50,860</t>
  </si>
  <si>
    <t>47,445</t>
  </si>
  <si>
    <t>ĐÀO TẠO THEO CHỈ TIÊU GIAO</t>
  </si>
  <si>
    <t>23,567</t>
  </si>
  <si>
    <t>23,629</t>
  </si>
  <si>
    <t>22,767</t>
  </si>
  <si>
    <t>22,960</t>
  </si>
  <si>
    <t>23,345</t>
  </si>
  <si>
    <t>20,000</t>
  </si>
  <si>
    <t>20,005</t>
  </si>
  <si>
    <t>19,035</t>
  </si>
  <si>
    <t>19,080</t>
  </si>
  <si>
    <t>19,300</t>
  </si>
  <si>
    <t>Chương trình POHE</t>
  </si>
  <si>
    <t>Đào tạo văn bằng 2</t>
  </si>
  <si>
    <t>1,300</t>
  </si>
  <si>
    <t>Liên thông CĐ lên đại học</t>
  </si>
  <si>
    <t>Liên thông TC lên đại học</t>
  </si>
  <si>
    <t>Sau đại học</t>
  </si>
  <si>
    <t>3,567</t>
  </si>
  <si>
    <t>3,624</t>
  </si>
  <si>
    <t>3,732</t>
  </si>
  <si>
    <t>3,880</t>
  </si>
  <si>
    <t>4,045</t>
  </si>
  <si>
    <t>Cao học</t>
  </si>
  <si>
    <t>Tiến sỹ</t>
  </si>
  <si>
    <t>27,900</t>
  </si>
  <si>
    <t>2.2.2</t>
  </si>
  <si>
    <t>Liên thông CĐ lên ĐH VLVH</t>
  </si>
  <si>
    <t>Liên thông TC lên ĐH VLVH</t>
  </si>
  <si>
    <t>2.3.2</t>
  </si>
  <si>
    <t>Đào tạo bằng thứ 2 VLVH</t>
  </si>
  <si>
    <t>2,900</t>
  </si>
  <si>
    <t>NGUỒN THU ĐỂ CHI THƯỜNG XUYÊN</t>
  </si>
  <si>
    <t>265,694</t>
  </si>
  <si>
    <t>325,058</t>
  </si>
  <si>
    <t>370,691</t>
  </si>
  <si>
    <t>450,552</t>
  </si>
  <si>
    <t>549,307</t>
  </si>
  <si>
    <t>NSNN CẤP</t>
  </si>
  <si>
    <t>14,600</t>
  </si>
  <si>
    <t>17,520</t>
  </si>
  <si>
    <t>21,024</t>
  </si>
  <si>
    <t>25,229</t>
  </si>
  <si>
    <t>251,894</t>
  </si>
  <si>
    <t>307,026</t>
  </si>
  <si>
    <t>349,567</t>
  </si>
  <si>
    <t>425,743</t>
  </si>
  <si>
    <t>520,104</t>
  </si>
  <si>
    <t>- Đại học chính quy</t>
  </si>
  <si>
    <t>96,352</t>
  </si>
  <si>
    <t>138,952</t>
  </si>
  <si>
    <t>158,250</t>
  </si>
  <si>
    <t>197,808</t>
  </si>
  <si>
    <t>268,985</t>
  </si>
  <si>
    <t>- Sau đại học  cao học</t>
  </si>
  <si>
    <t>20,146</t>
  </si>
  <si>
    <t>62,515</t>
  </si>
  <si>
    <t>75,684</t>
  </si>
  <si>
    <t>92,334</t>
  </si>
  <si>
    <t>.- Học phí phi chính quy</t>
  </si>
  <si>
    <t>135,396</t>
  </si>
  <si>
    <t>115,609</t>
  </si>
  <si>
    <t>128,802</t>
  </si>
  <si>
    <t>152,251</t>
  </si>
  <si>
    <t>158,786</t>
  </si>
  <si>
    <t>Thu lệ phí tuyển sinh</t>
  </si>
  <si>
    <t>3,432</t>
  </si>
  <si>
    <t>3,604</t>
  </si>
  <si>
    <t>3,784</t>
  </si>
  <si>
    <t>3,974</t>
  </si>
  <si>
    <t>Thu các hợp đồng tài trợ</t>
  </si>
  <si>
    <t>CÁC KHOẢN CHI THƯỜNG XUYÊN</t>
  </si>
  <si>
    <t>250,442</t>
  </si>
  <si>
    <t>271,764</t>
  </si>
  <si>
    <t>349,614</t>
  </si>
  <si>
    <t>409,184</t>
  </si>
  <si>
    <t>482,209</t>
  </si>
  <si>
    <t>Chi nhân lực</t>
  </si>
  <si>
    <t>162,847</t>
  </si>
  <si>
    <t>183,967</t>
  </si>
  <si>
    <t>221,986</t>
  </si>
  <si>
    <t>265,554</t>
  </si>
  <si>
    <t>316,947</t>
  </si>
  <si>
    <t>Chi học bổng</t>
  </si>
  <si>
    <t>9,265</t>
  </si>
  <si>
    <t>11,906</t>
  </si>
  <si>
    <t>15,288</t>
  </si>
  <si>
    <t>19,008</t>
  </si>
  <si>
    <t>23,500</t>
  </si>
  <si>
    <t>Chi điện nước, vệ sinh môi trường và chi nghiệp vụ chuyên môn của từng ngành và chi khác</t>
  </si>
  <si>
    <t>23,362</t>
  </si>
  <si>
    <t>23,203</t>
  </si>
  <si>
    <t>27,273</t>
  </si>
  <si>
    <t>29,784</t>
  </si>
  <si>
    <t>32,952</t>
  </si>
  <si>
    <t>50,120</t>
  </si>
  <si>
    <t>50,799</t>
  </si>
  <si>
    <t>56,883</t>
  </si>
  <si>
    <t>63,970</t>
  </si>
  <si>
    <t>68,527</t>
  </si>
  <si>
    <t>Chi đối ứng nhà trung tâm</t>
  </si>
  <si>
    <t>4,848</t>
  </si>
  <si>
    <t>1,889</t>
  </si>
  <si>
    <t>28,184</t>
  </si>
  <si>
    <t>30,868</t>
  </si>
  <si>
    <t>40,284</t>
  </si>
  <si>
    <t>D</t>
  </si>
  <si>
    <t>DỰ TRỮ CHO ĐẦU TƯ PHÁT TRIỂN</t>
  </si>
  <si>
    <t>15,251</t>
  </si>
  <si>
    <t>53,294</t>
  </si>
  <si>
    <t>21,077</t>
  </si>
  <si>
    <t>41,367</t>
  </si>
  <si>
    <t>67,097</t>
  </si>
  <si>
    <t xml:space="preserve">Bảng 6: Dự toán kinh phí hoạt động tư vấn nghiên cứu khoa học </t>
  </si>
  <si>
    <t xml:space="preserve">và công nghệ </t>
  </si>
  <si>
    <r>
      <t xml:space="preserve">  </t>
    </r>
    <r>
      <rPr>
        <b/>
        <i/>
        <sz val="12"/>
        <color theme="1"/>
        <rFont val="Times New Roman"/>
        <family val="1"/>
      </rPr>
      <t>Đơn vị tính: Triệu đồng</t>
    </r>
  </si>
  <si>
    <t>GHI CHÚ</t>
  </si>
  <si>
    <t>14,000</t>
  </si>
  <si>
    <t>16,000</t>
  </si>
  <si>
    <t>18,320</t>
  </si>
  <si>
    <t>21,016</t>
  </si>
  <si>
    <t>23,671</t>
  </si>
  <si>
    <t>Đề tài cấp Nhà nước đấu thầu</t>
  </si>
  <si>
    <t>8,000</t>
  </si>
  <si>
    <t>8,800</t>
  </si>
  <si>
    <t>9,680</t>
  </si>
  <si>
    <t>10,648</t>
  </si>
  <si>
    <t>11,713</t>
  </si>
  <si>
    <t>Tăng 10%/ năm</t>
  </si>
  <si>
    <t>Đề tài quy hoạch các địa phương</t>
  </si>
  <si>
    <t>3,500</t>
  </si>
  <si>
    <t>4,200</t>
  </si>
  <si>
    <t>5,040</t>
  </si>
  <si>
    <t>6,048</t>
  </si>
  <si>
    <t>6,774</t>
  </si>
  <si>
    <t>Tăng 20%/năm</t>
  </si>
  <si>
    <t>Các đề tài tư vấn khác</t>
  </si>
  <si>
    <t>3,000</t>
  </si>
  <si>
    <t>3,600</t>
  </si>
  <si>
    <t>4,320</t>
  </si>
  <si>
    <t>5,184</t>
  </si>
  <si>
    <t>CHI HOẠT ĐỘNG NCKH</t>
  </si>
  <si>
    <t>12,075</t>
  </si>
  <si>
    <t>13,810</t>
  </si>
  <si>
    <t>15,824</t>
  </si>
  <si>
    <t>18,166</t>
  </si>
  <si>
    <t>20,459</t>
  </si>
  <si>
    <t>6,800</t>
  </si>
  <si>
    <t>7,480</t>
  </si>
  <si>
    <t>8,228</t>
  </si>
  <si>
    <t>9,051</t>
  </si>
  <si>
    <t>9,956</t>
  </si>
  <si>
    <t>Tích luỹ 15% cho QPTNC</t>
  </si>
  <si>
    <t>3,150</t>
  </si>
  <si>
    <t>3,780</t>
  </si>
  <si>
    <t>4,536</t>
  </si>
  <si>
    <t>5,443</t>
  </si>
  <si>
    <t>6,096</t>
  </si>
  <si>
    <t>Tích luỹ 10% cho QPTNC</t>
  </si>
  <si>
    <t>2,125</t>
  </si>
  <si>
    <t>2,550</t>
  </si>
  <si>
    <t>3,060</t>
  </si>
  <si>
    <t>3,672</t>
  </si>
  <si>
    <t>4,406</t>
  </si>
  <si>
    <t>TÍCH LUỸ QUY PHÁT TRIỂN NCKH</t>
  </si>
  <si>
    <t>1,925</t>
  </si>
  <si>
    <t>2,190</t>
  </si>
  <si>
    <t>2,496</t>
  </si>
  <si>
    <t>2,850</t>
  </si>
  <si>
    <t>3,212</t>
  </si>
  <si>
    <t>Bảng 7: Kế hoạch phát triển đội ngũ cán bộ đến năm 2015</t>
  </si>
  <si>
    <t>Loại cán bộ</t>
  </si>
  <si>
    <t>Số lượng</t>
  </si>
  <si>
    <t>Tỉ lệ</t>
  </si>
  <si>
    <t>GV quy đổi</t>
  </si>
  <si>
    <t>Giảng viên cơ hữu</t>
  </si>
  <si>
    <t>Giáo sư</t>
  </si>
  <si>
    <t>Phó giáo sư</t>
  </si>
  <si>
    <t>Tiến sĩ</t>
  </si>
  <si>
    <t>Thạc sĩ</t>
  </si>
  <si>
    <t>Đại học</t>
  </si>
  <si>
    <t>Cán bộ hành chính, phục vụ</t>
  </si>
  <si>
    <t>CB kỹ thuật (Kỹ sư PVGD)</t>
  </si>
  <si>
    <t>CB hành chính</t>
  </si>
  <si>
    <t>Tổng số</t>
  </si>
  <si>
    <t>Bảng 8: Dự kiến thu nhập của của cán bộ đến 2015</t>
  </si>
  <si>
    <t>Đơn vị: triệu đồng</t>
  </si>
  <si>
    <t xml:space="preserve">NĂM </t>
  </si>
  <si>
    <t>Thu nhập của giảng viên</t>
  </si>
  <si>
    <t>86,358</t>
  </si>
  <si>
    <t>115,986</t>
  </si>
  <si>
    <t>152,771</t>
  </si>
  <si>
    <t>201,873</t>
  </si>
  <si>
    <t>270,454</t>
  </si>
  <si>
    <t>Lương (từ giảng dạy ĐHCQ &amp; SĐH )</t>
  </si>
  <si>
    <t>30,637</t>
  </si>
  <si>
    <t>40,270</t>
  </si>
  <si>
    <t>52,042</t>
  </si>
  <si>
    <t>67,354</t>
  </si>
  <si>
    <t>88,320</t>
  </si>
  <si>
    <t>Bảo hiểm (2011:21%, từ năm 2012: 23%)</t>
  </si>
  <si>
    <t>6,434</t>
  </si>
  <si>
    <t>9,262</t>
  </si>
  <si>
    <t>11,970</t>
  </si>
  <si>
    <t>15,491</t>
  </si>
  <si>
    <t>20,314</t>
  </si>
  <si>
    <t>Khen thưởng, phúc lợi ( 25% lương )</t>
  </si>
  <si>
    <t>7,659</t>
  </si>
  <si>
    <t>10,067</t>
  </si>
  <si>
    <t>13,010</t>
  </si>
  <si>
    <t>16,838</t>
  </si>
  <si>
    <t>22,080</t>
  </si>
  <si>
    <t>Thù lao giảng dạy các hệ phi chính quy</t>
  </si>
  <si>
    <t>44,297</t>
  </si>
  <si>
    <t>62,450</t>
  </si>
  <si>
    <t>87,560</t>
  </si>
  <si>
    <t>123,648</t>
  </si>
  <si>
    <t>Tiền công lao động ngoài giờ</t>
  </si>
  <si>
    <t>10,992</t>
  </si>
  <si>
    <t>12,091</t>
  </si>
  <si>
    <t>13,300</t>
  </si>
  <si>
    <t>14,630</t>
  </si>
  <si>
    <t>16,093</t>
  </si>
  <si>
    <t>Thu nhập của cán bộ khác</t>
  </si>
  <si>
    <t>35,135</t>
  </si>
  <si>
    <t>47,592</t>
  </si>
  <si>
    <t>62,461</t>
  </si>
  <si>
    <t>81,345</t>
  </si>
  <si>
    <t>107,412</t>
  </si>
  <si>
    <t xml:space="preserve">Lương ( từ kinh phí đào tạo ) </t>
  </si>
  <si>
    <t>14,283</t>
  </si>
  <si>
    <t>18,446</t>
  </si>
  <si>
    <t>23,306</t>
  </si>
  <si>
    <t>29,261</t>
  </si>
  <si>
    <t>37,296</t>
  </si>
  <si>
    <t>2,999</t>
  </si>
  <si>
    <t>4,243</t>
  </si>
  <si>
    <t>5,360</t>
  </si>
  <si>
    <t>6,730</t>
  </si>
  <si>
    <t>8,578</t>
  </si>
  <si>
    <t>3,571</t>
  </si>
  <si>
    <t>4,612</t>
  </si>
  <si>
    <t>5,827</t>
  </si>
  <si>
    <t>7,315</t>
  </si>
  <si>
    <t>9,324</t>
  </si>
  <si>
    <t>Phụ cấp quản lý</t>
  </si>
  <si>
    <t>20,291</t>
  </si>
  <si>
    <t>27,968</t>
  </si>
  <si>
    <t>38,039</t>
  </si>
  <si>
    <t>52,214</t>
  </si>
  <si>
    <t>Chi tiền công lao động ngoài giờ</t>
  </si>
  <si>
    <t>Bảng 9: Kế hoạch kinh phí đầu tư cho Nhà trung tâm đào tạo giai đoạn 2011- 2017</t>
  </si>
  <si>
    <t xml:space="preserve"> Kế hoạch vốn đầu tư hàng năm </t>
  </si>
  <si>
    <t>Đề xuất thực hiện cơ cấu vốn của trường giai đoạn 2012-2017</t>
  </si>
  <si>
    <t xml:space="preserve"> Tổng số </t>
  </si>
  <si>
    <t xml:space="preserve"> NSNN 65% </t>
  </si>
  <si>
    <t xml:space="preserve"> Đối ứng trường 15% </t>
  </si>
  <si>
    <t xml:space="preserve"> Vay 20% </t>
  </si>
  <si>
    <t xml:space="preserve"> Từ khi khởi công  đến hết năm 2012 </t>
  </si>
  <si>
    <t xml:space="preserve">            508,158 </t>
  </si>
  <si>
    <t xml:space="preserve">                 -   </t>
  </si>
  <si>
    <t>Trước năm 2012</t>
  </si>
  <si>
    <t xml:space="preserve">            345,469 </t>
  </si>
  <si>
    <t>345,469</t>
  </si>
  <si>
    <t>340,932</t>
  </si>
  <si>
    <t xml:space="preserve">            162,689 </t>
  </si>
  <si>
    <t>162,689</t>
  </si>
  <si>
    <t>160,800</t>
  </si>
  <si>
    <t xml:space="preserve"> Từ năm 2013- Kết thúc dự án </t>
  </si>
  <si>
    <t xml:space="preserve">         1,055,669 </t>
  </si>
  <si>
    <t xml:space="preserve">        211,133 </t>
  </si>
  <si>
    <t xml:space="preserve">            217,184 </t>
  </si>
  <si>
    <t>217,184</t>
  </si>
  <si>
    <t>189,000</t>
  </si>
  <si>
    <t xml:space="preserve">            219,868 </t>
  </si>
  <si>
    <t>219,868</t>
  </si>
  <si>
    <t xml:space="preserve">            268,566 </t>
  </si>
  <si>
    <t>268,565</t>
  </si>
  <si>
    <t>39,281</t>
  </si>
  <si>
    <t>Năm 2016</t>
  </si>
  <si>
    <t xml:space="preserve">            229,241 </t>
  </si>
  <si>
    <t>229,239</t>
  </si>
  <si>
    <t>119,184</t>
  </si>
  <si>
    <t>52,507</t>
  </si>
  <si>
    <t>57,548</t>
  </si>
  <si>
    <t>Năm 2017</t>
  </si>
  <si>
    <t xml:space="preserve">            120,810 </t>
  </si>
  <si>
    <t>120,809</t>
  </si>
  <si>
    <t>6,505</t>
  </si>
  <si>
    <t>114,304</t>
  </si>
  <si>
    <t>Tổng cộng</t>
  </si>
  <si>
    <t xml:space="preserve">         1,563,827 </t>
  </si>
  <si>
    <t xml:space="preserve">          1,563,823 </t>
  </si>
  <si>
    <t xml:space="preserve">        1,187,916 </t>
  </si>
  <si>
    <t xml:space="preserve">               165,085 </t>
  </si>
  <si>
    <t xml:space="preserve">508,158 </t>
  </si>
  <si>
    <t xml:space="preserve">501,732 </t>
  </si>
  <si>
    <t xml:space="preserve">6,737 </t>
  </si>
  <si>
    <t xml:space="preserve">1,055,665 </t>
  </si>
  <si>
    <t xml:space="preserve">686,184 </t>
  </si>
  <si>
    <t xml:space="preserve">158,348 </t>
  </si>
  <si>
    <t xml:space="preserve">211,133 </t>
  </si>
  <si>
    <t>Bảng 10: Tổng hợp kinh phí giai đoạn 2011 - 2015</t>
  </si>
  <si>
    <t xml:space="preserve">     Đơn vị tính: Triệu đồng</t>
  </si>
  <si>
    <t>737,992</t>
  </si>
  <si>
    <t>645,583</t>
  </si>
  <si>
    <t>737,540</t>
  </si>
  <si>
    <t>837,741</t>
  </si>
  <si>
    <t>958,872</t>
  </si>
  <si>
    <t>NSNN chi thường xuyên</t>
  </si>
  <si>
    <t xml:space="preserve">Học phí </t>
  </si>
  <si>
    <t>Lệ phí</t>
  </si>
  <si>
    <t>9,000</t>
  </si>
  <si>
    <t>10,800</t>
  </si>
  <si>
    <t>12,960</t>
  </si>
  <si>
    <t>15,552</t>
  </si>
  <si>
    <t>Kinh phí NCKH</t>
  </si>
  <si>
    <t>9,500</t>
  </si>
  <si>
    <t>10,450</t>
  </si>
  <si>
    <t>11,495</t>
  </si>
  <si>
    <t>12,645</t>
  </si>
  <si>
    <t>13,909</t>
  </si>
  <si>
    <t>HĐ sản xuất, cung ứng dịch vụ, liên kết đào tạo</t>
  </si>
  <si>
    <t>95,866</t>
  </si>
  <si>
    <t>124,107</t>
  </si>
  <si>
    <t>136,518</t>
  </si>
  <si>
    <t>150,169</t>
  </si>
  <si>
    <t>165,186</t>
  </si>
  <si>
    <t>Vốn đầu tư xây dựng nhà trung tâm đào tạo</t>
  </si>
  <si>
    <t>Thu HĐ tư vấn NCKH</t>
  </si>
  <si>
    <t>Thu sự nghiệp khác</t>
  </si>
  <si>
    <t>6,221</t>
  </si>
  <si>
    <t>Khoản chi</t>
  </si>
  <si>
    <t>702,815</t>
  </si>
  <si>
    <t>573,931</t>
  </si>
  <si>
    <t>694,051</t>
  </si>
  <si>
    <t>767,164</t>
  </si>
  <si>
    <t>854,443</t>
  </si>
  <si>
    <t>258,442</t>
  </si>
  <si>
    <t>279,764</t>
  </si>
  <si>
    <t>359,214</t>
  </si>
  <si>
    <t>418,784</t>
  </si>
  <si>
    <t>491,809</t>
  </si>
  <si>
    <t>Học bổng</t>
  </si>
  <si>
    <t>Thiết bị, vật tư, chương trình, giáo trình, thư viện, sửa chữa nhỏ</t>
  </si>
  <si>
    <t>Chi từ nguồn lệ phí tuyển sinh, tốt nghiệp</t>
  </si>
  <si>
    <t>9,600</t>
  </si>
  <si>
    <t>Đối ứng Dự án Nhà trung tâm đào tạo (15%)</t>
  </si>
  <si>
    <t>Chi không thường xuyên</t>
  </si>
  <si>
    <t>444,373</t>
  </si>
  <si>
    <t>294,167</t>
  </si>
  <si>
    <t>334,837</t>
  </si>
  <si>
    <t>348,380</t>
  </si>
  <si>
    <t>362,634</t>
  </si>
  <si>
    <t>Hoạt động sản xuất dịch vụ, liên kết</t>
  </si>
  <si>
    <t>81,866</t>
  </si>
  <si>
    <t>109,107</t>
  </si>
  <si>
    <t>118,518</t>
  </si>
  <si>
    <t>128,569</t>
  </si>
  <si>
    <t>139,266</t>
  </si>
  <si>
    <t>Chi HĐ tư vấn NCKH</t>
  </si>
  <si>
    <t xml:space="preserve">Đầu tư dự án </t>
  </si>
  <si>
    <t>Dự trữ cho đầu tư phát triển</t>
  </si>
  <si>
    <t>35,176</t>
  </si>
  <si>
    <t>71,652</t>
  </si>
  <si>
    <t>43,489</t>
  </si>
  <si>
    <t>70,577</t>
  </si>
  <si>
    <t>104,429</t>
  </si>
  <si>
    <t>PHỤ LỤC 2A: DỰ TOÁN KINH PHÍ ĐÀO TẠO CHO MỘT CHƯƠNG TRÌNH ĐẠI HỌC CHÍNH QUY ĐẠI TRÀ</t>
  </si>
  <si>
    <t xml:space="preserve">2,772.0 </t>
  </si>
  <si>
    <t xml:space="preserve"> 3,240 </t>
  </si>
  <si>
    <t xml:space="preserve">3,751.2 </t>
  </si>
  <si>
    <t xml:space="preserve">4,271 </t>
  </si>
  <si>
    <t xml:space="preserve">  4,801 </t>
  </si>
  <si>
    <t xml:space="preserve">KHOẢN CHI </t>
  </si>
  <si>
    <t xml:space="preserve">4,726 </t>
  </si>
  <si>
    <t xml:space="preserve"> 5,579 </t>
  </si>
  <si>
    <t xml:space="preserve">  6,531 </t>
  </si>
  <si>
    <t xml:space="preserve">7,634 </t>
  </si>
  <si>
    <t xml:space="preserve">  9,018 </t>
  </si>
  <si>
    <t xml:space="preserve">Khen thưởng, phúc lợi (25% lương) </t>
  </si>
  <si>
    <t>Chi xây dựng sửa chữa, tăng cường CSVCKT</t>
  </si>
  <si>
    <t>DỰ TRỮ CHO ĐẦU TƯ VÀ  PHÁT TRIỂN</t>
  </si>
  <si>
    <t>Tính cho toàn trường (20ngành)</t>
  </si>
  <si>
    <t>(39,083)</t>
  </si>
  <si>
    <t>(46,781)</t>
  </si>
  <si>
    <t>(55,587)</t>
  </si>
  <si>
    <t>(67,255)</t>
  </si>
  <si>
    <t>(84,341)</t>
  </si>
  <si>
    <t>PHỤ LỤC 2B: DỰ TOÁN KINH PHÍ ĐÀO TẠO CHO MỘT CHƯƠNG TRÌNH SAU ĐẠI HỌC</t>
  </si>
  <si>
    <t>Quy  mô sinh viên (2 năm)</t>
  </si>
  <si>
    <t>Lương giảng viên (8,6 CB)</t>
  </si>
  <si>
    <t>Lương CB hành chính, phục vụ (2 CB)</t>
  </si>
  <si>
    <t>Bảo hiểm, trích nộp theo lương (24% lương)</t>
  </si>
  <si>
    <t>Học bổng (0% học phí)</t>
  </si>
  <si>
    <t>(28,041)</t>
  </si>
  <si>
    <t>(33,130)</t>
  </si>
  <si>
    <t xml:space="preserve"> (38,316)</t>
  </si>
  <si>
    <t xml:space="preserve"> (44,772)</t>
  </si>
  <si>
    <t xml:space="preserve"> (53,622)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</si>
</sst>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.VnTime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.VnTime"/>
      <family val="2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Arial"/>
      <family val="2"/>
    </font>
    <font>
      <sz val="7"/>
      <color rgb="FF000000"/>
      <name val="Arial"/>
      <family val="2"/>
    </font>
    <font>
      <sz val="12"/>
      <color rgb="FF000000"/>
      <name val="Times New Roman"/>
      <family val="1"/>
    </font>
    <font>
      <sz val="10"/>
      <color theme="1"/>
      <name val="Arial"/>
      <family val="2"/>
    </font>
    <font>
      <b/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2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3F3F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2" fillId="0" borderId="0" applyFont="0" applyFill="0" applyBorder="0" applyAlignment="0" applyProtection="0"/>
  </cellStyleXfs>
  <cellXfs count="109">
    <xf numFmtId="0" fontId="0" fillId="0" borderId="0" xfId="0"/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/>
    <xf numFmtId="0" fontId="14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justify" vertical="center" wrapText="1"/>
    </xf>
    <xf numFmtId="9" fontId="26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right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3" fillId="2" borderId="1" xfId="0" applyFont="1" applyFill="1" applyBorder="1" applyAlignment="1">
      <alignment horizontal="justify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30" fillId="0" borderId="1" xfId="0" applyFont="1" applyBorder="1" applyAlignment="1">
      <alignment horizontal="right" vertic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justify" vertical="center" wrapText="1"/>
    </xf>
    <xf numFmtId="0" fontId="29" fillId="0" borderId="1" xfId="0" applyFont="1" applyBorder="1" applyAlignment="1">
      <alignment horizontal="justify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/>
    </xf>
    <xf numFmtId="43" fontId="7" fillId="0" borderId="1" xfId="1" applyFont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76200</xdr:rowOff>
    </xdr:from>
    <xdr:to>
      <xdr:col>17</xdr:col>
      <xdr:colOff>361950</xdr:colOff>
      <xdr:row>1</xdr:row>
      <xdr:rowOff>104775</xdr:rowOff>
    </xdr:to>
    <xdr:sp macro="" textlink="">
      <xdr:nvSpPr>
        <xdr:cNvPr id="4097" name="Rectangle 1"/>
        <xdr:cNvSpPr>
          <a:spLocks noChangeArrowheads="1"/>
        </xdr:cNvSpPr>
      </xdr:nvSpPr>
      <xdr:spPr bwMode="auto">
        <a:xfrm>
          <a:off x="323850" y="457200"/>
          <a:ext cx="10401300" cy="22860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6"/>
  <sheetViews>
    <sheetView workbookViewId="0">
      <selection activeCell="D10" sqref="D10"/>
    </sheetView>
  </sheetViews>
  <sheetFormatPr defaultRowHeight="15" x14ac:dyDescent="0.25"/>
  <cols>
    <col min="3" max="3" width="26.85546875" customWidth="1"/>
  </cols>
  <sheetData>
    <row r="4" spans="2:10" ht="18.75" x14ac:dyDescent="0.25">
      <c r="B4" s="76" t="s">
        <v>0</v>
      </c>
      <c r="C4" s="76"/>
      <c r="D4" s="76"/>
      <c r="E4" s="76"/>
      <c r="F4" s="76"/>
      <c r="G4" s="76"/>
      <c r="H4" s="76"/>
      <c r="I4" s="76"/>
      <c r="J4" s="77"/>
    </row>
    <row r="5" spans="2:10" ht="18.75" x14ac:dyDescent="0.25">
      <c r="B5" s="76" t="s">
        <v>1</v>
      </c>
      <c r="C5" s="76"/>
      <c r="D5" s="76"/>
      <c r="E5" s="76"/>
      <c r="F5" s="76"/>
      <c r="G5" s="76"/>
      <c r="H5" s="76"/>
      <c r="I5" s="76"/>
      <c r="J5" s="77"/>
    </row>
    <row r="6" spans="2:10" ht="15.75" x14ac:dyDescent="0.25">
      <c r="B6" s="1"/>
      <c r="C6" s="1"/>
      <c r="D6" s="1"/>
      <c r="E6" s="1"/>
      <c r="F6" s="1"/>
      <c r="G6" s="78" t="s">
        <v>2</v>
      </c>
      <c r="H6" s="78"/>
      <c r="I6" s="78"/>
      <c r="J6" s="78"/>
    </row>
    <row r="7" spans="2:10" ht="15.75" x14ac:dyDescent="0.25">
      <c r="B7" s="8" t="s">
        <v>3</v>
      </c>
      <c r="C7" s="8" t="s">
        <v>4</v>
      </c>
      <c r="D7" s="8">
        <v>2011</v>
      </c>
      <c r="E7" s="8">
        <v>2012</v>
      </c>
      <c r="F7" s="8">
        <v>2013</v>
      </c>
      <c r="G7" s="8">
        <v>2014</v>
      </c>
      <c r="H7" s="8">
        <v>2015</v>
      </c>
      <c r="I7" s="79" t="s">
        <v>5</v>
      </c>
      <c r="J7" s="79"/>
    </row>
    <row r="8" spans="2:10" ht="15.75" x14ac:dyDescent="0.25">
      <c r="B8" s="8" t="s">
        <v>6</v>
      </c>
      <c r="C8" s="9" t="s">
        <v>7</v>
      </c>
      <c r="D8" s="10">
        <f>D9+D10+D11</f>
        <v>3.8499999999999996</v>
      </c>
      <c r="E8" s="10">
        <f t="shared" ref="E8:H8" si="0">E9+E10+E11</f>
        <v>4.5</v>
      </c>
      <c r="F8" s="10">
        <f t="shared" si="0"/>
        <v>5.21</v>
      </c>
      <c r="G8" s="10">
        <f t="shared" si="0"/>
        <v>5.93</v>
      </c>
      <c r="H8" s="10">
        <f t="shared" si="0"/>
        <v>6.67</v>
      </c>
      <c r="I8" s="75"/>
      <c r="J8" s="75"/>
    </row>
    <row r="9" spans="2:10" ht="15.75" x14ac:dyDescent="0.25">
      <c r="B9" s="11">
        <v>1</v>
      </c>
      <c r="C9" s="12" t="s">
        <v>8</v>
      </c>
      <c r="D9" s="13">
        <v>0.3</v>
      </c>
      <c r="E9" s="13">
        <v>0.3</v>
      </c>
      <c r="F9" s="13">
        <v>0.36</v>
      </c>
      <c r="G9" s="13">
        <v>0.43</v>
      </c>
      <c r="H9" s="13">
        <v>0.52</v>
      </c>
      <c r="I9" s="74" t="s">
        <v>9</v>
      </c>
      <c r="J9" s="74"/>
    </row>
    <row r="10" spans="2:10" ht="15.75" x14ac:dyDescent="0.25">
      <c r="B10" s="11">
        <v>2</v>
      </c>
      <c r="C10" s="12" t="s">
        <v>10</v>
      </c>
      <c r="D10" s="13">
        <v>3.55</v>
      </c>
      <c r="E10" s="13">
        <v>4.2</v>
      </c>
      <c r="F10" s="13">
        <v>4.8499999999999996</v>
      </c>
      <c r="G10" s="13">
        <v>5.5</v>
      </c>
      <c r="H10" s="13">
        <v>6.15</v>
      </c>
      <c r="I10" s="74" t="s">
        <v>11</v>
      </c>
      <c r="J10" s="74"/>
    </row>
    <row r="11" spans="2:10" ht="15.75" x14ac:dyDescent="0.25">
      <c r="B11" s="11">
        <v>3</v>
      </c>
      <c r="C11" s="12" t="s">
        <v>12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74"/>
      <c r="J11" s="74"/>
    </row>
    <row r="12" spans="2:10" ht="15.75" x14ac:dyDescent="0.25">
      <c r="B12" s="8" t="s">
        <v>13</v>
      </c>
      <c r="C12" s="9" t="s">
        <v>14</v>
      </c>
      <c r="D12" s="10">
        <f>D13+D14+D15+D16</f>
        <v>6.56</v>
      </c>
      <c r="E12" s="10">
        <f t="shared" ref="E12:H12" si="1">E13+E14+E15+E16</f>
        <v>7.75</v>
      </c>
      <c r="F12" s="10">
        <f t="shared" si="1"/>
        <v>9.07</v>
      </c>
      <c r="G12" s="10">
        <f t="shared" si="1"/>
        <v>10.610000000000001</v>
      </c>
      <c r="H12" s="10">
        <f t="shared" si="1"/>
        <v>12.52</v>
      </c>
      <c r="I12" s="75"/>
      <c r="J12" s="75"/>
    </row>
    <row r="13" spans="2:10" ht="15.75" x14ac:dyDescent="0.25">
      <c r="B13" s="11">
        <v>1</v>
      </c>
      <c r="C13" s="12" t="s">
        <v>15</v>
      </c>
      <c r="D13" s="13">
        <v>4.93</v>
      </c>
      <c r="E13" s="13">
        <v>5.9</v>
      </c>
      <c r="F13" s="13">
        <v>7</v>
      </c>
      <c r="G13" s="13">
        <v>8.31</v>
      </c>
      <c r="H13" s="13">
        <v>9.98</v>
      </c>
      <c r="I13" s="74"/>
      <c r="J13" s="74"/>
    </row>
    <row r="14" spans="2:10" ht="15.75" x14ac:dyDescent="0.25">
      <c r="B14" s="11">
        <v>2</v>
      </c>
      <c r="C14" s="12" t="s">
        <v>16</v>
      </c>
      <c r="D14" s="13">
        <v>0.53</v>
      </c>
      <c r="E14" s="13">
        <v>0.63</v>
      </c>
      <c r="F14" s="13">
        <v>0.73</v>
      </c>
      <c r="G14" s="13">
        <v>0.83</v>
      </c>
      <c r="H14" s="13">
        <v>0.92</v>
      </c>
      <c r="I14" s="74"/>
      <c r="J14" s="74"/>
    </row>
    <row r="15" spans="2:10" ht="15.75" x14ac:dyDescent="0.25">
      <c r="B15" s="11">
        <v>3</v>
      </c>
      <c r="C15" s="12" t="s">
        <v>17</v>
      </c>
      <c r="D15" s="13">
        <v>0.35</v>
      </c>
      <c r="E15" s="13">
        <v>0.39</v>
      </c>
      <c r="F15" s="13">
        <v>0.43</v>
      </c>
      <c r="G15" s="13">
        <v>0.47</v>
      </c>
      <c r="H15" s="13">
        <v>0.52</v>
      </c>
      <c r="I15" s="74"/>
      <c r="J15" s="74"/>
    </row>
    <row r="16" spans="2:10" ht="15.75" x14ac:dyDescent="0.25">
      <c r="B16" s="11">
        <v>4</v>
      </c>
      <c r="C16" s="12" t="s">
        <v>18</v>
      </c>
      <c r="D16" s="13">
        <v>0.75</v>
      </c>
      <c r="E16" s="13">
        <v>0.83</v>
      </c>
      <c r="F16" s="13">
        <v>0.91</v>
      </c>
      <c r="G16" s="13">
        <v>1</v>
      </c>
      <c r="H16" s="13">
        <v>1.1000000000000001</v>
      </c>
      <c r="I16" s="74"/>
      <c r="J16" s="74"/>
    </row>
  </sheetData>
  <mergeCells count="14">
    <mergeCell ref="I8:J8"/>
    <mergeCell ref="B4:I4"/>
    <mergeCell ref="B5:I5"/>
    <mergeCell ref="J4:J5"/>
    <mergeCell ref="G6:J6"/>
    <mergeCell ref="I7:J7"/>
    <mergeCell ref="I15:J15"/>
    <mergeCell ref="I16:J16"/>
    <mergeCell ref="I9:J9"/>
    <mergeCell ref="I10:J10"/>
    <mergeCell ref="I11:J11"/>
    <mergeCell ref="I12:J12"/>
    <mergeCell ref="I13:J13"/>
    <mergeCell ref="I14:J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7"/>
  <sheetViews>
    <sheetView workbookViewId="0">
      <selection activeCell="D5" sqref="D5"/>
    </sheetView>
  </sheetViews>
  <sheetFormatPr defaultRowHeight="15" x14ac:dyDescent="0.25"/>
  <cols>
    <col min="2" max="2" width="6.28515625" customWidth="1"/>
    <col min="3" max="3" width="42" customWidth="1"/>
    <col min="4" max="8" width="12.85546875" customWidth="1"/>
  </cols>
  <sheetData>
    <row r="3" spans="2:8" x14ac:dyDescent="0.25">
      <c r="B3" s="2" t="s">
        <v>3</v>
      </c>
      <c r="C3" s="2" t="s">
        <v>19</v>
      </c>
      <c r="D3" s="2">
        <v>2011</v>
      </c>
      <c r="E3" s="2">
        <v>2012</v>
      </c>
      <c r="F3" s="2">
        <v>2013</v>
      </c>
      <c r="G3" s="2">
        <v>2014</v>
      </c>
      <c r="H3" s="2">
        <v>2015</v>
      </c>
    </row>
    <row r="4" spans="2:8" x14ac:dyDescent="0.25">
      <c r="B4" s="3" t="s">
        <v>6</v>
      </c>
      <c r="C4" s="3" t="s">
        <v>20</v>
      </c>
      <c r="D4" s="106">
        <f>D5+D6+D7+D8</f>
        <v>2775.8500000000004</v>
      </c>
      <c r="E4" s="106">
        <f t="shared" ref="E4:H4" si="0">E5+E6+E7+E8</f>
        <v>3244.5</v>
      </c>
      <c r="F4" s="106">
        <f t="shared" si="0"/>
        <v>3756.41</v>
      </c>
      <c r="G4" s="106">
        <f t="shared" si="0"/>
        <v>4276.93</v>
      </c>
      <c r="H4" s="106">
        <f t="shared" si="0"/>
        <v>4807.87</v>
      </c>
    </row>
    <row r="5" spans="2:8" ht="15.75" x14ac:dyDescent="0.25">
      <c r="B5" s="80">
        <v>1</v>
      </c>
      <c r="C5" s="4" t="s">
        <v>21</v>
      </c>
      <c r="D5" s="13">
        <v>216</v>
      </c>
      <c r="E5" s="13">
        <v>216</v>
      </c>
      <c r="F5" s="13">
        <v>259.2</v>
      </c>
      <c r="G5" s="13">
        <v>311</v>
      </c>
      <c r="H5" s="13">
        <v>373.2</v>
      </c>
    </row>
    <row r="6" spans="2:8" ht="15.75" x14ac:dyDescent="0.25">
      <c r="B6" s="80"/>
      <c r="C6" s="4" t="s">
        <v>22</v>
      </c>
      <c r="D6" s="13">
        <v>0.3</v>
      </c>
      <c r="E6" s="13">
        <v>0.3</v>
      </c>
      <c r="F6" s="13">
        <v>0.36</v>
      </c>
      <c r="G6" s="13">
        <v>0.43</v>
      </c>
      <c r="H6" s="13">
        <v>0.52</v>
      </c>
    </row>
    <row r="7" spans="2:8" ht="15.75" x14ac:dyDescent="0.25">
      <c r="B7" s="80">
        <v>2</v>
      </c>
      <c r="C7" s="4" t="s">
        <v>10</v>
      </c>
      <c r="D7" s="13">
        <v>2556</v>
      </c>
      <c r="E7" s="13">
        <v>3024</v>
      </c>
      <c r="F7" s="13">
        <v>3492</v>
      </c>
      <c r="G7" s="13">
        <v>3960</v>
      </c>
      <c r="H7" s="13">
        <v>4428</v>
      </c>
    </row>
    <row r="8" spans="2:8" ht="15.75" x14ac:dyDescent="0.25">
      <c r="B8" s="80"/>
      <c r="C8" s="4" t="s">
        <v>23</v>
      </c>
      <c r="D8" s="13">
        <v>3.55</v>
      </c>
      <c r="E8" s="13">
        <v>4.2</v>
      </c>
      <c r="F8" s="13">
        <v>4.8499999999999996</v>
      </c>
      <c r="G8" s="13">
        <v>5.5</v>
      </c>
      <c r="H8" s="13">
        <v>6.15</v>
      </c>
    </row>
    <row r="9" spans="2:8" ht="15.75" x14ac:dyDescent="0.25">
      <c r="B9" s="6">
        <v>3</v>
      </c>
      <c r="C9" s="4" t="s">
        <v>12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</row>
    <row r="10" spans="2:8" ht="15.75" x14ac:dyDescent="0.25">
      <c r="B10" s="2" t="s">
        <v>13</v>
      </c>
      <c r="C10" s="3" t="s">
        <v>24</v>
      </c>
      <c r="D10" s="13">
        <f>SUM(D11:D15)</f>
        <v>4726.3</v>
      </c>
      <c r="E10" s="13">
        <f t="shared" ref="E10:H10" si="1">SUM(E11:E15)</f>
        <v>5582.1</v>
      </c>
      <c r="F10" s="13">
        <f t="shared" si="1"/>
        <v>6152.5</v>
      </c>
      <c r="G10" s="13">
        <f t="shared" si="1"/>
        <v>6875.3</v>
      </c>
      <c r="H10" s="13">
        <f t="shared" si="1"/>
        <v>8009.7</v>
      </c>
    </row>
    <row r="11" spans="2:8" ht="15.75" x14ac:dyDescent="0.25">
      <c r="B11" s="80">
        <v>1</v>
      </c>
      <c r="C11" s="4" t="s">
        <v>25</v>
      </c>
      <c r="D11" s="13">
        <v>3516.2</v>
      </c>
      <c r="E11" s="13">
        <v>4216.2</v>
      </c>
      <c r="F11" s="13">
        <v>4625.2</v>
      </c>
      <c r="G11" s="13">
        <v>5176.7</v>
      </c>
      <c r="H11" s="13">
        <v>6126.7</v>
      </c>
    </row>
    <row r="12" spans="2:8" ht="15.75" x14ac:dyDescent="0.25">
      <c r="B12" s="80"/>
      <c r="C12" s="4" t="s">
        <v>26</v>
      </c>
      <c r="D12" s="13">
        <v>30.3</v>
      </c>
      <c r="E12" s="13">
        <v>36.299999999999997</v>
      </c>
      <c r="F12" s="13">
        <v>39.9</v>
      </c>
      <c r="G12" s="13">
        <v>44.6</v>
      </c>
      <c r="H12" s="13">
        <v>52.8</v>
      </c>
    </row>
    <row r="13" spans="2:8" ht="15.75" x14ac:dyDescent="0.25">
      <c r="B13" s="6">
        <v>2</v>
      </c>
      <c r="C13" s="4" t="s">
        <v>27</v>
      </c>
      <c r="D13" s="13">
        <v>383.4</v>
      </c>
      <c r="E13" s="13">
        <v>453.6</v>
      </c>
      <c r="F13" s="13">
        <v>523.79999999999995</v>
      </c>
      <c r="G13" s="13">
        <v>594</v>
      </c>
      <c r="H13" s="13">
        <v>664.2</v>
      </c>
    </row>
    <row r="14" spans="2:8" ht="15.75" x14ac:dyDescent="0.25">
      <c r="B14" s="6">
        <v>3</v>
      </c>
      <c r="C14" s="4" t="s">
        <v>28</v>
      </c>
      <c r="D14" s="13">
        <v>253.4</v>
      </c>
      <c r="E14" s="13">
        <v>278.7</v>
      </c>
      <c r="F14" s="13">
        <v>306.60000000000002</v>
      </c>
      <c r="G14" s="13">
        <v>337.3</v>
      </c>
      <c r="H14" s="13">
        <v>371</v>
      </c>
    </row>
    <row r="15" spans="2:8" ht="25.5" x14ac:dyDescent="0.25">
      <c r="B15" s="6">
        <v>4</v>
      </c>
      <c r="C15" s="7" t="s">
        <v>29</v>
      </c>
      <c r="D15" s="13">
        <v>543</v>
      </c>
      <c r="E15" s="13">
        <v>597.29999999999995</v>
      </c>
      <c r="F15" s="13">
        <v>657</v>
      </c>
      <c r="G15" s="13">
        <v>722.7</v>
      </c>
      <c r="H15" s="13">
        <v>795</v>
      </c>
    </row>
    <row r="16" spans="2:8" ht="15.75" x14ac:dyDescent="0.25">
      <c r="B16" s="2" t="s">
        <v>30</v>
      </c>
      <c r="C16" s="3" t="s">
        <v>31</v>
      </c>
      <c r="D16" s="13">
        <f>D4-D10</f>
        <v>-1950.4499999999998</v>
      </c>
      <c r="E16" s="13">
        <f t="shared" ref="E16:H16" si="2">E4-E10</f>
        <v>-2337.6000000000004</v>
      </c>
      <c r="F16" s="13">
        <f t="shared" si="2"/>
        <v>-2396.09</v>
      </c>
      <c r="G16" s="13">
        <f t="shared" si="2"/>
        <v>-2598.37</v>
      </c>
      <c r="H16" s="13">
        <f t="shared" si="2"/>
        <v>-3201.83</v>
      </c>
    </row>
    <row r="17" spans="2:8" ht="15.75" x14ac:dyDescent="0.25">
      <c r="B17" s="6"/>
      <c r="C17" s="4" t="s">
        <v>32</v>
      </c>
      <c r="D17" s="13">
        <f>D16*25</f>
        <v>-48761.249999999993</v>
      </c>
      <c r="E17" s="13">
        <f>E16*25</f>
        <v>-58440.000000000007</v>
      </c>
      <c r="F17" s="13">
        <f>F16*25</f>
        <v>-59902.25</v>
      </c>
      <c r="G17" s="13">
        <f>G16*25</f>
        <v>-64959.25</v>
      </c>
      <c r="H17" s="13">
        <f>H16*25</f>
        <v>-80045.75</v>
      </c>
    </row>
  </sheetData>
  <mergeCells count="3">
    <mergeCell ref="B5:B6"/>
    <mergeCell ref="B7:B8"/>
    <mergeCell ref="B11:B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36"/>
  <sheetViews>
    <sheetView topLeftCell="A16" workbookViewId="0">
      <selection activeCell="E35" sqref="E35"/>
    </sheetView>
  </sheetViews>
  <sheetFormatPr defaultRowHeight="15" x14ac:dyDescent="0.25"/>
  <cols>
    <col min="3" max="3" width="28.5703125" customWidth="1"/>
  </cols>
  <sheetData>
    <row r="3" spans="2:15" ht="16.5" x14ac:dyDescent="0.25">
      <c r="B3" s="6"/>
      <c r="C3" s="82" t="s">
        <v>33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5"/>
    </row>
    <row r="4" spans="2:15" x14ac:dyDescent="0.25">
      <c r="B4" s="6"/>
      <c r="C4" s="4"/>
      <c r="D4" s="5"/>
      <c r="E4" s="5"/>
      <c r="F4" s="5"/>
      <c r="G4" s="5"/>
      <c r="H4" s="5"/>
      <c r="I4" s="5"/>
      <c r="J4" s="5"/>
      <c r="K4" s="83" t="s">
        <v>34</v>
      </c>
      <c r="L4" s="83"/>
      <c r="M4" s="83"/>
      <c r="N4" s="83"/>
      <c r="O4" s="83"/>
    </row>
    <row r="5" spans="2:15" x14ac:dyDescent="0.25">
      <c r="B5" s="84" t="s">
        <v>3</v>
      </c>
      <c r="C5" s="84" t="s">
        <v>35</v>
      </c>
      <c r="D5" s="84" t="s">
        <v>36</v>
      </c>
      <c r="E5" s="84"/>
      <c r="F5" s="84"/>
      <c r="G5" s="84"/>
      <c r="H5" s="84"/>
      <c r="I5" s="84"/>
      <c r="J5" s="84" t="s">
        <v>37</v>
      </c>
      <c r="K5" s="84"/>
      <c r="L5" s="84"/>
      <c r="M5" s="84"/>
      <c r="N5" s="84"/>
      <c r="O5" s="84"/>
    </row>
    <row r="6" spans="2:15" x14ac:dyDescent="0.25">
      <c r="B6" s="84"/>
      <c r="C6" s="84"/>
      <c r="D6" s="2">
        <v>2005</v>
      </c>
      <c r="E6" s="2">
        <v>2006</v>
      </c>
      <c r="F6" s="2">
        <v>2007</v>
      </c>
      <c r="G6" s="2">
        <v>2008</v>
      </c>
      <c r="H6" s="2">
        <v>2009</v>
      </c>
      <c r="I6" s="2">
        <v>2010</v>
      </c>
      <c r="J6" s="2">
        <v>2011</v>
      </c>
      <c r="K6" s="2">
        <v>2012</v>
      </c>
      <c r="L6" s="2">
        <v>2013</v>
      </c>
      <c r="M6" s="2">
        <v>2014</v>
      </c>
      <c r="N6" s="2">
        <v>2015</v>
      </c>
      <c r="O6" s="2">
        <v>2020</v>
      </c>
    </row>
    <row r="7" spans="2:15" x14ac:dyDescent="0.25">
      <c r="B7" s="2" t="s">
        <v>38</v>
      </c>
      <c r="C7" s="2" t="s">
        <v>39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2:15" ht="15.75" x14ac:dyDescent="0.25">
      <c r="B8" s="2">
        <v>1.1000000000000001</v>
      </c>
      <c r="C8" s="3" t="s">
        <v>40</v>
      </c>
      <c r="D8" s="108">
        <f>SUM(D9:D18)</f>
        <v>16802</v>
      </c>
      <c r="E8" s="108">
        <f t="shared" ref="E8:O8" si="0">SUM(E9:E18)</f>
        <v>17172</v>
      </c>
      <c r="F8" s="108">
        <f t="shared" si="0"/>
        <v>17569</v>
      </c>
      <c r="G8" s="108">
        <f t="shared" si="0"/>
        <v>18215</v>
      </c>
      <c r="H8" s="108">
        <f t="shared" si="0"/>
        <v>20418</v>
      </c>
      <c r="I8" s="108">
        <f t="shared" si="0"/>
        <v>22588</v>
      </c>
      <c r="J8" s="108">
        <f t="shared" si="0"/>
        <v>20750</v>
      </c>
      <c r="K8" s="108">
        <f t="shared" si="0"/>
        <v>20875</v>
      </c>
      <c r="L8" s="108">
        <f t="shared" si="0"/>
        <v>20035</v>
      </c>
      <c r="M8" s="108">
        <f t="shared" si="0"/>
        <v>20150</v>
      </c>
      <c r="N8" s="108">
        <f t="shared" si="0"/>
        <v>20100</v>
      </c>
      <c r="O8" s="108">
        <f t="shared" si="0"/>
        <v>19600</v>
      </c>
    </row>
    <row r="9" spans="2:15" ht="15.75" x14ac:dyDescent="0.25">
      <c r="B9" s="6" t="s">
        <v>42</v>
      </c>
      <c r="C9" s="4" t="s">
        <v>43</v>
      </c>
      <c r="D9" s="13">
        <v>15594</v>
      </c>
      <c r="E9" s="13">
        <v>15742</v>
      </c>
      <c r="F9" s="13">
        <v>15762</v>
      </c>
      <c r="G9" s="13">
        <v>15654</v>
      </c>
      <c r="H9" s="13">
        <v>16050</v>
      </c>
      <c r="I9" s="13">
        <v>15557</v>
      </c>
      <c r="J9" s="13">
        <v>15000</v>
      </c>
      <c r="K9" s="13">
        <v>14700</v>
      </c>
      <c r="L9" s="13">
        <v>14400</v>
      </c>
      <c r="M9" s="13">
        <v>14100</v>
      </c>
      <c r="N9" s="13">
        <v>13800</v>
      </c>
      <c r="O9" s="13">
        <v>13500</v>
      </c>
    </row>
    <row r="10" spans="2:15" ht="15.75" x14ac:dyDescent="0.25">
      <c r="B10" s="6" t="s">
        <v>49</v>
      </c>
      <c r="C10" s="4" t="s">
        <v>50</v>
      </c>
      <c r="D10" s="13"/>
      <c r="E10" s="13">
        <v>90</v>
      </c>
      <c r="F10" s="13">
        <v>157</v>
      </c>
      <c r="G10" s="13">
        <v>209</v>
      </c>
      <c r="H10" s="13">
        <v>304</v>
      </c>
      <c r="I10" s="13">
        <v>366</v>
      </c>
      <c r="J10" s="13">
        <v>450</v>
      </c>
      <c r="K10" s="13">
        <v>590</v>
      </c>
      <c r="L10" s="13">
        <v>700</v>
      </c>
      <c r="M10" s="13">
        <v>750</v>
      </c>
      <c r="N10" s="13">
        <v>800</v>
      </c>
      <c r="O10" s="13">
        <v>800</v>
      </c>
    </row>
    <row r="11" spans="2:15" ht="15.75" x14ac:dyDescent="0.25">
      <c r="B11" s="6" t="s">
        <v>51</v>
      </c>
      <c r="C11" s="4" t="s">
        <v>52</v>
      </c>
      <c r="D11" s="13"/>
      <c r="E11" s="13"/>
      <c r="F11" s="13"/>
      <c r="G11" s="13"/>
      <c r="H11" s="13"/>
      <c r="I11" s="13">
        <v>75</v>
      </c>
      <c r="J11" s="13">
        <v>275</v>
      </c>
      <c r="K11" s="13">
        <v>475</v>
      </c>
      <c r="L11" s="13">
        <v>725</v>
      </c>
      <c r="M11" s="13">
        <v>950</v>
      </c>
      <c r="N11" s="13">
        <v>1100</v>
      </c>
      <c r="O11" s="13">
        <v>1400</v>
      </c>
    </row>
    <row r="12" spans="2:15" ht="15.75" x14ac:dyDescent="0.25">
      <c r="B12" s="6" t="s">
        <v>55</v>
      </c>
      <c r="C12" s="4" t="s">
        <v>56</v>
      </c>
      <c r="D12" s="13"/>
      <c r="E12" s="13"/>
      <c r="F12" s="13"/>
      <c r="G12" s="13">
        <v>26</v>
      </c>
      <c r="H12" s="13">
        <v>65</v>
      </c>
      <c r="I12" s="13">
        <v>141</v>
      </c>
      <c r="J12" s="13">
        <v>225</v>
      </c>
      <c r="K12" s="13">
        <v>290</v>
      </c>
      <c r="L12" s="13">
        <v>360</v>
      </c>
      <c r="M12" s="13">
        <v>380</v>
      </c>
      <c r="N12" s="13">
        <v>400</v>
      </c>
      <c r="O12" s="13">
        <v>400</v>
      </c>
    </row>
    <row r="13" spans="2:15" ht="15.75" x14ac:dyDescent="0.25">
      <c r="B13" s="6" t="s">
        <v>57</v>
      </c>
      <c r="C13" s="4" t="s">
        <v>58</v>
      </c>
      <c r="D13" s="13"/>
      <c r="E13" s="13"/>
      <c r="F13" s="13"/>
      <c r="G13" s="13">
        <v>229</v>
      </c>
      <c r="H13" s="13">
        <v>987</v>
      </c>
      <c r="I13" s="13">
        <v>987</v>
      </c>
      <c r="J13" s="13">
        <v>300</v>
      </c>
      <c r="K13" s="13">
        <v>300</v>
      </c>
      <c r="L13" s="13">
        <v>300</v>
      </c>
      <c r="M13" s="13">
        <v>300</v>
      </c>
      <c r="N13" s="13">
        <v>300</v>
      </c>
      <c r="O13" s="13">
        <v>300</v>
      </c>
    </row>
    <row r="14" spans="2:15" ht="15.75" x14ac:dyDescent="0.25">
      <c r="B14" s="6" t="s">
        <v>59</v>
      </c>
      <c r="C14" s="4" t="s">
        <v>60</v>
      </c>
      <c r="D14" s="13"/>
      <c r="E14" s="13"/>
      <c r="F14" s="13"/>
      <c r="G14" s="13"/>
      <c r="H14" s="13">
        <v>49</v>
      </c>
      <c r="I14" s="13">
        <v>151</v>
      </c>
      <c r="J14" s="13">
        <v>250</v>
      </c>
      <c r="K14" s="13">
        <v>350</v>
      </c>
      <c r="L14" s="13">
        <v>450</v>
      </c>
      <c r="M14" s="13">
        <v>500</v>
      </c>
      <c r="N14" s="13">
        <v>500</v>
      </c>
      <c r="O14" s="13">
        <v>500</v>
      </c>
    </row>
    <row r="15" spans="2:15" ht="15.75" x14ac:dyDescent="0.25">
      <c r="B15" s="6" t="s">
        <v>61</v>
      </c>
      <c r="C15" s="4" t="s">
        <v>62</v>
      </c>
      <c r="D15" s="13">
        <v>98</v>
      </c>
      <c r="E15" s="13">
        <v>140</v>
      </c>
      <c r="F15" s="13">
        <v>250</v>
      </c>
      <c r="G15" s="13">
        <v>300</v>
      </c>
      <c r="H15" s="13">
        <v>400</v>
      </c>
      <c r="I15" s="13">
        <v>450</v>
      </c>
      <c r="J15" s="13">
        <v>500</v>
      </c>
      <c r="K15" s="13">
        <v>520</v>
      </c>
      <c r="L15" s="13">
        <v>550</v>
      </c>
      <c r="M15" s="13">
        <v>570</v>
      </c>
      <c r="N15" s="13">
        <v>600</v>
      </c>
      <c r="O15" s="13">
        <v>700</v>
      </c>
    </row>
    <row r="16" spans="2:15" ht="15.75" x14ac:dyDescent="0.25">
      <c r="B16" s="6" t="s">
        <v>63</v>
      </c>
      <c r="C16" s="4" t="s">
        <v>64</v>
      </c>
      <c r="D16" s="13">
        <v>810</v>
      </c>
      <c r="E16" s="13">
        <v>900</v>
      </c>
      <c r="F16" s="13">
        <v>1100</v>
      </c>
      <c r="G16" s="13">
        <v>1497</v>
      </c>
      <c r="H16" s="13">
        <v>2063</v>
      </c>
      <c r="I16" s="13">
        <v>3816</v>
      </c>
      <c r="J16" s="13">
        <v>2000</v>
      </c>
      <c r="K16" s="13">
        <v>1800</v>
      </c>
      <c r="L16" s="13">
        <v>1400</v>
      </c>
      <c r="M16" s="13">
        <v>1400</v>
      </c>
      <c r="N16" s="13">
        <v>1400</v>
      </c>
      <c r="O16" s="13">
        <v>1000</v>
      </c>
    </row>
    <row r="17" spans="2:16" ht="15.75" x14ac:dyDescent="0.25">
      <c r="B17" s="6" t="s">
        <v>68</v>
      </c>
      <c r="C17" s="4" t="s">
        <v>69</v>
      </c>
      <c r="D17" s="13"/>
      <c r="E17" s="13"/>
      <c r="F17" s="13"/>
      <c r="G17" s="13"/>
      <c r="H17" s="13"/>
      <c r="I17" s="13">
        <v>495</v>
      </c>
      <c r="J17" s="13">
        <v>600</v>
      </c>
      <c r="K17" s="13">
        <v>700</v>
      </c>
      <c r="L17" s="13">
        <v>200</v>
      </c>
      <c r="M17" s="13">
        <v>200</v>
      </c>
      <c r="N17" s="13">
        <v>200</v>
      </c>
      <c r="O17" s="13"/>
    </row>
    <row r="18" spans="2:16" ht="15.75" x14ac:dyDescent="0.25">
      <c r="B18" s="6" t="s">
        <v>70</v>
      </c>
      <c r="C18" s="4" t="s">
        <v>71</v>
      </c>
      <c r="D18" s="13">
        <v>300</v>
      </c>
      <c r="E18" s="13">
        <v>300</v>
      </c>
      <c r="F18" s="13">
        <v>300</v>
      </c>
      <c r="G18" s="13">
        <v>300</v>
      </c>
      <c r="H18" s="13">
        <v>500</v>
      </c>
      <c r="I18" s="13">
        <v>550</v>
      </c>
      <c r="J18" s="13">
        <v>1150</v>
      </c>
      <c r="K18" s="13">
        <v>1150</v>
      </c>
      <c r="L18" s="13">
        <v>950</v>
      </c>
      <c r="M18" s="13">
        <v>1000</v>
      </c>
      <c r="N18" s="13">
        <v>1000</v>
      </c>
      <c r="O18" s="13">
        <v>1000</v>
      </c>
    </row>
    <row r="19" spans="2:16" ht="15.75" x14ac:dyDescent="0.25">
      <c r="B19" s="2">
        <v>2</v>
      </c>
      <c r="C19" s="3" t="s">
        <v>73</v>
      </c>
      <c r="D19" s="108">
        <f>SUM(D20:D25)</f>
        <v>22943</v>
      </c>
      <c r="E19" s="108">
        <f t="shared" ref="E19:O19" si="1">SUM(E20:E25)</f>
        <v>29989</v>
      </c>
      <c r="F19" s="108">
        <f t="shared" si="1"/>
        <v>31597</v>
      </c>
      <c r="G19" s="108">
        <f t="shared" si="1"/>
        <v>36501</v>
      </c>
      <c r="H19" s="108">
        <f t="shared" si="1"/>
        <v>36576</v>
      </c>
      <c r="I19" s="108">
        <f t="shared" si="1"/>
        <v>35379</v>
      </c>
      <c r="J19" s="108">
        <f t="shared" si="1"/>
        <v>35416</v>
      </c>
      <c r="K19" s="108">
        <f t="shared" si="1"/>
        <v>30064</v>
      </c>
      <c r="L19" s="108">
        <f t="shared" si="1"/>
        <v>28250</v>
      </c>
      <c r="M19" s="108">
        <f t="shared" si="1"/>
        <v>27600</v>
      </c>
      <c r="N19" s="108">
        <f t="shared" si="1"/>
        <v>24100</v>
      </c>
      <c r="O19" s="108">
        <f t="shared" si="1"/>
        <v>15700</v>
      </c>
    </row>
    <row r="20" spans="2:16" ht="15.75" x14ac:dyDescent="0.25">
      <c r="B20" s="6" t="s">
        <v>78</v>
      </c>
      <c r="C20" s="4" t="s">
        <v>79</v>
      </c>
      <c r="D20" s="13">
        <v>18732</v>
      </c>
      <c r="E20" s="13">
        <v>25096</v>
      </c>
      <c r="F20" s="13">
        <v>24771</v>
      </c>
      <c r="G20" s="13">
        <v>27179</v>
      </c>
      <c r="H20" s="13">
        <v>25720</v>
      </c>
      <c r="I20" s="13">
        <v>22413</v>
      </c>
      <c r="J20" s="13">
        <v>22400</v>
      </c>
      <c r="K20" s="13">
        <v>20350</v>
      </c>
      <c r="L20" s="13">
        <v>20250</v>
      </c>
      <c r="M20" s="13">
        <v>20100</v>
      </c>
      <c r="N20" s="13">
        <v>17500</v>
      </c>
      <c r="O20" s="13">
        <v>11000</v>
      </c>
    </row>
    <row r="21" spans="2:16" ht="15.75" x14ac:dyDescent="0.25">
      <c r="B21" s="6" t="s">
        <v>84</v>
      </c>
      <c r="C21" s="4" t="s">
        <v>85</v>
      </c>
      <c r="D21" s="13">
        <v>1025</v>
      </c>
      <c r="E21" s="13">
        <v>1114</v>
      </c>
      <c r="F21" s="13">
        <v>1350</v>
      </c>
      <c r="G21" s="13">
        <v>1400</v>
      </c>
      <c r="H21" s="13">
        <v>1462</v>
      </c>
      <c r="I21" s="13">
        <v>1250</v>
      </c>
      <c r="J21" s="13">
        <v>2500</v>
      </c>
      <c r="K21" s="13">
        <v>2000</v>
      </c>
      <c r="L21" s="13">
        <v>2000</v>
      </c>
      <c r="M21" s="13">
        <v>1900</v>
      </c>
      <c r="N21" s="13">
        <v>1600</v>
      </c>
      <c r="O21" s="13">
        <v>1000</v>
      </c>
    </row>
    <row r="22" spans="2:16" ht="15.75" x14ac:dyDescent="0.25">
      <c r="B22" s="6" t="s">
        <v>89</v>
      </c>
      <c r="C22" s="4" t="s">
        <v>90</v>
      </c>
      <c r="D22" s="13"/>
      <c r="E22" s="13"/>
      <c r="F22" s="13"/>
      <c r="G22" s="13"/>
      <c r="H22" s="13"/>
      <c r="I22" s="13">
        <v>1329</v>
      </c>
      <c r="J22" s="13">
        <v>1000</v>
      </c>
      <c r="K22" s="13">
        <v>1000</v>
      </c>
      <c r="L22" s="13">
        <v>1000</v>
      </c>
      <c r="M22" s="13">
        <v>900</v>
      </c>
      <c r="N22" s="13">
        <v>900</v>
      </c>
      <c r="O22" s="13">
        <v>700</v>
      </c>
    </row>
    <row r="23" spans="2:16" ht="15.75" x14ac:dyDescent="0.25">
      <c r="B23" s="6" t="s">
        <v>91</v>
      </c>
      <c r="C23" s="4" t="s">
        <v>92</v>
      </c>
      <c r="D23" s="13">
        <v>3074</v>
      </c>
      <c r="E23" s="13">
        <v>3675</v>
      </c>
      <c r="F23" s="13">
        <v>4270</v>
      </c>
      <c r="G23" s="13">
        <v>5165</v>
      </c>
      <c r="H23" s="13">
        <v>5625</v>
      </c>
      <c r="I23" s="13">
        <v>6368</v>
      </c>
      <c r="J23" s="13">
        <v>5391</v>
      </c>
      <c r="K23" s="13">
        <v>3914</v>
      </c>
      <c r="L23" s="13">
        <v>2200</v>
      </c>
      <c r="M23" s="13">
        <v>2100</v>
      </c>
      <c r="N23" s="13">
        <v>1900</v>
      </c>
      <c r="O23" s="13">
        <v>1000</v>
      </c>
    </row>
    <row r="24" spans="2:16" ht="15.75" x14ac:dyDescent="0.25">
      <c r="B24" s="6" t="s">
        <v>97</v>
      </c>
      <c r="C24" s="4" t="s">
        <v>98</v>
      </c>
      <c r="D24" s="13"/>
      <c r="E24" s="13"/>
      <c r="F24" s="13">
        <v>1108</v>
      </c>
      <c r="G24" s="13">
        <v>2757</v>
      </c>
      <c r="H24" s="13">
        <v>3769</v>
      </c>
      <c r="I24" s="13">
        <v>4019</v>
      </c>
      <c r="J24" s="13">
        <v>4125</v>
      </c>
      <c r="K24" s="13">
        <v>2800</v>
      </c>
      <c r="L24" s="13">
        <v>2800</v>
      </c>
      <c r="M24" s="13">
        <v>2600</v>
      </c>
      <c r="N24" s="13">
        <v>2200</v>
      </c>
      <c r="O24" s="13">
        <v>2000</v>
      </c>
    </row>
    <row r="25" spans="2:16" ht="15.75" x14ac:dyDescent="0.25">
      <c r="B25" s="6" t="s">
        <v>101</v>
      </c>
      <c r="C25" s="4" t="s">
        <v>102</v>
      </c>
      <c r="D25" s="13">
        <v>112</v>
      </c>
      <c r="E25" s="13">
        <v>104</v>
      </c>
      <c r="F25" s="13">
        <v>98</v>
      </c>
      <c r="G25" s="13"/>
      <c r="H25" s="13"/>
      <c r="I25" s="13"/>
      <c r="J25" s="13"/>
      <c r="K25" s="13"/>
      <c r="L25" s="13"/>
      <c r="M25" s="13"/>
      <c r="N25" s="13"/>
      <c r="O25" s="13"/>
    </row>
    <row r="26" spans="2:16" ht="15.75" x14ac:dyDescent="0.25">
      <c r="B26" s="2" t="s">
        <v>103</v>
      </c>
      <c r="C26" s="2" t="s">
        <v>104</v>
      </c>
      <c r="D26" s="108">
        <f>SUM(D27:D31)</f>
        <v>2408</v>
      </c>
      <c r="E26" s="108">
        <f t="shared" ref="E26:O26" si="2">SUM(E27:E31)</f>
        <v>2840</v>
      </c>
      <c r="F26" s="108">
        <f t="shared" si="2"/>
        <v>3043</v>
      </c>
      <c r="G26" s="108">
        <f t="shared" si="2"/>
        <v>3258</v>
      </c>
      <c r="H26" s="108">
        <f t="shared" si="2"/>
        <v>3447</v>
      </c>
      <c r="I26" s="108">
        <f t="shared" si="2"/>
        <v>3742</v>
      </c>
      <c r="J26" s="108">
        <f t="shared" si="2"/>
        <v>4140</v>
      </c>
      <c r="K26" s="108">
        <f t="shared" si="2"/>
        <v>4301</v>
      </c>
      <c r="L26" s="108">
        <f t="shared" si="2"/>
        <v>4525</v>
      </c>
      <c r="M26" s="108">
        <f t="shared" si="2"/>
        <v>4820</v>
      </c>
      <c r="N26" s="108">
        <f t="shared" si="2"/>
        <v>5130</v>
      </c>
      <c r="O26" s="108">
        <f t="shared" si="2"/>
        <v>5670</v>
      </c>
    </row>
    <row r="27" spans="2:16" ht="15.75" x14ac:dyDescent="0.25">
      <c r="B27" s="6">
        <v>2.1</v>
      </c>
      <c r="C27" s="4" t="s">
        <v>105</v>
      </c>
      <c r="D27" s="13">
        <v>1737</v>
      </c>
      <c r="E27" s="13">
        <v>2105</v>
      </c>
      <c r="F27" s="13">
        <v>2295</v>
      </c>
      <c r="G27" s="13">
        <v>2354</v>
      </c>
      <c r="H27" s="13">
        <v>2507</v>
      </c>
      <c r="I27" s="13">
        <v>2891</v>
      </c>
      <c r="J27" s="13">
        <v>3220</v>
      </c>
      <c r="K27" s="13">
        <v>3263</v>
      </c>
      <c r="L27" s="13">
        <v>3362</v>
      </c>
      <c r="M27" s="13">
        <v>3480</v>
      </c>
      <c r="N27" s="13">
        <v>3625</v>
      </c>
      <c r="O27" s="13">
        <v>3820</v>
      </c>
    </row>
    <row r="28" spans="2:16" ht="15.75" x14ac:dyDescent="0.25">
      <c r="B28" s="6">
        <v>2.2000000000000002</v>
      </c>
      <c r="C28" s="4" t="s">
        <v>62</v>
      </c>
      <c r="D28" s="13">
        <v>375</v>
      </c>
      <c r="E28" s="13">
        <v>410</v>
      </c>
      <c r="F28" s="13">
        <v>382</v>
      </c>
      <c r="G28" s="13">
        <v>454</v>
      </c>
      <c r="H28" s="13">
        <v>410</v>
      </c>
      <c r="I28" s="13">
        <v>343</v>
      </c>
      <c r="J28" s="13">
        <v>393</v>
      </c>
      <c r="K28" s="13">
        <v>351</v>
      </c>
      <c r="L28" s="13">
        <v>373</v>
      </c>
      <c r="M28" s="13">
        <v>400</v>
      </c>
      <c r="N28" s="13">
        <v>420</v>
      </c>
      <c r="O28" s="13">
        <v>570</v>
      </c>
    </row>
    <row r="29" spans="2:16" ht="15.75" x14ac:dyDescent="0.25">
      <c r="B29" s="6">
        <v>2.2999999999999998</v>
      </c>
      <c r="C29" s="4" t="s">
        <v>111</v>
      </c>
      <c r="D29" s="13"/>
      <c r="E29" s="13"/>
      <c r="F29" s="13"/>
      <c r="G29" s="13"/>
      <c r="H29" s="13"/>
      <c r="I29" s="13"/>
      <c r="J29" s="13">
        <v>100</v>
      </c>
      <c r="K29" s="13">
        <v>250</v>
      </c>
      <c r="L29" s="13">
        <v>350</v>
      </c>
      <c r="M29" s="13">
        <v>450</v>
      </c>
      <c r="N29" s="13">
        <v>550</v>
      </c>
      <c r="O29" s="13">
        <v>700</v>
      </c>
    </row>
    <row r="30" spans="2:16" ht="15.75" x14ac:dyDescent="0.25">
      <c r="B30" s="6">
        <v>2.4</v>
      </c>
      <c r="C30" s="4" t="s">
        <v>112</v>
      </c>
      <c r="D30" s="13">
        <v>83</v>
      </c>
      <c r="E30" s="13">
        <v>72</v>
      </c>
      <c r="F30" s="13">
        <v>56</v>
      </c>
      <c r="G30" s="13">
        <v>72</v>
      </c>
      <c r="H30" s="13">
        <v>82</v>
      </c>
      <c r="I30" s="13">
        <v>71</v>
      </c>
      <c r="J30" s="13">
        <v>73</v>
      </c>
      <c r="K30" s="13">
        <v>75</v>
      </c>
      <c r="L30" s="13">
        <v>80</v>
      </c>
      <c r="M30" s="13">
        <v>90</v>
      </c>
      <c r="N30" s="13">
        <v>95</v>
      </c>
      <c r="O30" s="13">
        <v>100</v>
      </c>
      <c r="P30" s="107"/>
    </row>
    <row r="31" spans="2:16" ht="15.75" x14ac:dyDescent="0.25">
      <c r="B31" s="6">
        <v>2.5</v>
      </c>
      <c r="C31" s="4" t="s">
        <v>113</v>
      </c>
      <c r="D31" s="13">
        <v>213</v>
      </c>
      <c r="E31" s="13">
        <v>253</v>
      </c>
      <c r="F31" s="13">
        <v>310</v>
      </c>
      <c r="G31" s="13">
        <v>378</v>
      </c>
      <c r="H31" s="13">
        <v>448</v>
      </c>
      <c r="I31" s="13">
        <v>437</v>
      </c>
      <c r="J31" s="13">
        <v>354</v>
      </c>
      <c r="K31" s="13">
        <v>362</v>
      </c>
      <c r="L31" s="13">
        <v>360</v>
      </c>
      <c r="M31" s="13">
        <v>400</v>
      </c>
      <c r="N31" s="13">
        <v>440</v>
      </c>
      <c r="O31" s="13">
        <v>480</v>
      </c>
    </row>
    <row r="32" spans="2:16" ht="15.75" x14ac:dyDescent="0.25">
      <c r="B32" s="2" t="s">
        <v>114</v>
      </c>
      <c r="C32" s="2" t="s">
        <v>115</v>
      </c>
      <c r="D32" s="108">
        <f>D33+D34</f>
        <v>248</v>
      </c>
      <c r="E32" s="108">
        <f t="shared" ref="E32:O32" si="3">E33+E34</f>
        <v>251</v>
      </c>
      <c r="F32" s="108">
        <f t="shared" si="3"/>
        <v>255</v>
      </c>
      <c r="G32" s="108">
        <f t="shared" si="3"/>
        <v>268</v>
      </c>
      <c r="H32" s="108">
        <f t="shared" si="3"/>
        <v>276</v>
      </c>
      <c r="I32" s="108">
        <f t="shared" si="3"/>
        <v>311</v>
      </c>
      <c r="J32" s="108">
        <f t="shared" si="3"/>
        <v>348</v>
      </c>
      <c r="K32" s="108">
        <f t="shared" si="3"/>
        <v>363</v>
      </c>
      <c r="L32" s="108">
        <f t="shared" si="3"/>
        <v>375</v>
      </c>
      <c r="M32" s="108">
        <f t="shared" si="3"/>
        <v>410</v>
      </c>
      <c r="N32" s="108">
        <f t="shared" si="3"/>
        <v>435</v>
      </c>
      <c r="O32" s="108">
        <f t="shared" si="3"/>
        <v>520</v>
      </c>
    </row>
    <row r="33" spans="2:15" ht="15.75" x14ac:dyDescent="0.25">
      <c r="B33" s="6"/>
      <c r="C33" s="4" t="s">
        <v>116</v>
      </c>
      <c r="D33" s="13">
        <v>241</v>
      </c>
      <c r="E33" s="13">
        <v>244</v>
      </c>
      <c r="F33" s="13">
        <v>247</v>
      </c>
      <c r="G33" s="13">
        <v>260</v>
      </c>
      <c r="H33" s="13">
        <v>274</v>
      </c>
      <c r="I33" s="13">
        <v>310</v>
      </c>
      <c r="J33" s="13">
        <v>347</v>
      </c>
      <c r="K33" s="13">
        <v>361</v>
      </c>
      <c r="L33" s="13">
        <v>370</v>
      </c>
      <c r="M33" s="13">
        <v>400</v>
      </c>
      <c r="N33" s="13">
        <v>420</v>
      </c>
      <c r="O33" s="13">
        <v>500</v>
      </c>
    </row>
    <row r="34" spans="2:15" ht="15.75" x14ac:dyDescent="0.25">
      <c r="B34" s="6"/>
      <c r="C34" s="4" t="s">
        <v>117</v>
      </c>
      <c r="D34" s="13">
        <v>7</v>
      </c>
      <c r="E34" s="13">
        <v>7</v>
      </c>
      <c r="F34" s="13">
        <v>8</v>
      </c>
      <c r="G34" s="13">
        <v>8</v>
      </c>
      <c r="H34" s="13">
        <v>2</v>
      </c>
      <c r="I34" s="13">
        <v>1</v>
      </c>
      <c r="J34" s="13">
        <v>1</v>
      </c>
      <c r="K34" s="13">
        <v>2</v>
      </c>
      <c r="L34" s="13">
        <v>5</v>
      </c>
      <c r="M34" s="13">
        <v>10</v>
      </c>
      <c r="N34" s="13">
        <v>15</v>
      </c>
      <c r="O34" s="13">
        <v>20</v>
      </c>
    </row>
    <row r="35" spans="2:15" ht="15.75" x14ac:dyDescent="0.25">
      <c r="B35" s="6"/>
      <c r="C35" s="3" t="s">
        <v>118</v>
      </c>
      <c r="D35" s="108">
        <f>D8+D19+D26+D32</f>
        <v>42401</v>
      </c>
      <c r="E35" s="108">
        <f t="shared" ref="E35:O35" si="4">E8+E19+E26+E32</f>
        <v>50252</v>
      </c>
      <c r="F35" s="108">
        <f t="shared" si="4"/>
        <v>52464</v>
      </c>
      <c r="G35" s="108">
        <f t="shared" si="4"/>
        <v>58242</v>
      </c>
      <c r="H35" s="108">
        <f t="shared" si="4"/>
        <v>60717</v>
      </c>
      <c r="I35" s="108">
        <f t="shared" si="4"/>
        <v>62020</v>
      </c>
      <c r="J35" s="108">
        <f t="shared" si="4"/>
        <v>60654</v>
      </c>
      <c r="K35" s="108">
        <f t="shared" si="4"/>
        <v>55603</v>
      </c>
      <c r="L35" s="108">
        <f t="shared" si="4"/>
        <v>53185</v>
      </c>
      <c r="M35" s="108">
        <f t="shared" si="4"/>
        <v>52980</v>
      </c>
      <c r="N35" s="108">
        <f t="shared" si="4"/>
        <v>49765</v>
      </c>
      <c r="O35" s="108">
        <f t="shared" si="4"/>
        <v>41490</v>
      </c>
    </row>
    <row r="36" spans="2:15" ht="18" x14ac:dyDescent="0.25">
      <c r="B36" s="6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</row>
  </sheetData>
  <mergeCells count="7">
    <mergeCell ref="C36:O36"/>
    <mergeCell ref="C3:N3"/>
    <mergeCell ref="K4:O4"/>
    <mergeCell ref="B5:B6"/>
    <mergeCell ref="C5:C6"/>
    <mergeCell ref="D5:I5"/>
    <mergeCell ref="J5:O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2"/>
  <sheetViews>
    <sheetView tabSelected="1" topLeftCell="A19" workbookViewId="0">
      <selection activeCell="H34" sqref="H34"/>
    </sheetView>
  </sheetViews>
  <sheetFormatPr defaultRowHeight="15" x14ac:dyDescent="0.25"/>
  <cols>
    <col min="3" max="3" width="33.42578125" customWidth="1"/>
  </cols>
  <sheetData>
    <row r="2" spans="2:14" x14ac:dyDescent="0.25"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</row>
    <row r="3" spans="2:14" x14ac:dyDescent="0.25"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</row>
    <row r="4" spans="2:14" ht="15.75" x14ac:dyDescent="0.25">
      <c r="B4" s="87" t="s">
        <v>120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14"/>
    </row>
    <row r="5" spans="2:14" x14ac:dyDescent="0.25">
      <c r="B5" s="88" t="s">
        <v>121</v>
      </c>
      <c r="C5" s="88"/>
      <c r="D5" s="15">
        <v>180</v>
      </c>
      <c r="E5" s="15"/>
      <c r="F5" s="15"/>
      <c r="G5" s="15"/>
      <c r="H5" s="15"/>
      <c r="I5" s="15"/>
      <c r="J5" s="15"/>
      <c r="K5" s="15"/>
      <c r="L5" s="15"/>
      <c r="M5" s="15"/>
      <c r="N5" s="14"/>
    </row>
    <row r="6" spans="2:14" x14ac:dyDescent="0.25">
      <c r="B6" s="88" t="s">
        <v>122</v>
      </c>
      <c r="C6" s="88"/>
      <c r="D6" s="15">
        <v>720</v>
      </c>
      <c r="E6" s="15"/>
      <c r="F6" s="15"/>
      <c r="G6" s="15"/>
      <c r="H6" s="15"/>
      <c r="I6" s="15"/>
      <c r="J6" s="15"/>
      <c r="K6" s="15"/>
      <c r="L6" s="15"/>
      <c r="M6" s="15"/>
      <c r="N6" s="14"/>
    </row>
    <row r="7" spans="2:14" x14ac:dyDescent="0.25">
      <c r="B7" s="88" t="s">
        <v>123</v>
      </c>
      <c r="C7" s="88"/>
      <c r="D7" s="15"/>
      <c r="E7" s="15"/>
      <c r="F7" s="15"/>
      <c r="G7" s="15"/>
      <c r="H7" s="15"/>
      <c r="I7" s="15"/>
      <c r="J7" s="15"/>
      <c r="K7" s="15"/>
      <c r="L7" s="15"/>
      <c r="M7" s="15"/>
      <c r="N7" s="14"/>
    </row>
    <row r="8" spans="2:14" x14ac:dyDescent="0.25">
      <c r="B8" s="16"/>
      <c r="C8" s="16" t="s">
        <v>4</v>
      </c>
      <c r="D8" s="89">
        <v>2011</v>
      </c>
      <c r="E8" s="89"/>
      <c r="F8" s="89">
        <v>2012</v>
      </c>
      <c r="G8" s="89"/>
      <c r="H8" s="89">
        <v>2013</v>
      </c>
      <c r="I8" s="89"/>
      <c r="J8" s="89">
        <v>2014</v>
      </c>
      <c r="K8" s="89"/>
      <c r="L8" s="89">
        <v>2015</v>
      </c>
      <c r="M8" s="89"/>
      <c r="N8" s="14"/>
    </row>
    <row r="9" spans="2:14" x14ac:dyDescent="0.25">
      <c r="B9" s="17"/>
      <c r="C9" s="16" t="s">
        <v>124</v>
      </c>
      <c r="D9" s="16" t="s">
        <v>125</v>
      </c>
      <c r="E9" s="16" t="s">
        <v>126</v>
      </c>
      <c r="F9" s="16" t="s">
        <v>125</v>
      </c>
      <c r="G9" s="16" t="s">
        <v>126</v>
      </c>
      <c r="H9" s="16" t="s">
        <v>125</v>
      </c>
      <c r="I9" s="16" t="s">
        <v>126</v>
      </c>
      <c r="J9" s="16" t="s">
        <v>125</v>
      </c>
      <c r="K9" s="16" t="s">
        <v>126</v>
      </c>
      <c r="L9" s="16" t="s">
        <v>125</v>
      </c>
      <c r="M9" s="16" t="s">
        <v>126</v>
      </c>
      <c r="N9" s="14"/>
    </row>
    <row r="10" spans="2:14" x14ac:dyDescent="0.25">
      <c r="B10" s="18" t="s">
        <v>6</v>
      </c>
      <c r="C10" s="19" t="s">
        <v>20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4"/>
    </row>
    <row r="11" spans="2:14" x14ac:dyDescent="0.25">
      <c r="B11" s="18">
        <v>1</v>
      </c>
      <c r="C11" s="20" t="s">
        <v>127</v>
      </c>
      <c r="D11" s="18">
        <v>216</v>
      </c>
      <c r="E11" s="18">
        <v>0.3</v>
      </c>
      <c r="F11" s="18">
        <v>216</v>
      </c>
      <c r="G11" s="18">
        <v>0.3</v>
      </c>
      <c r="H11" s="18">
        <v>259.2</v>
      </c>
      <c r="I11" s="18">
        <v>0.36</v>
      </c>
      <c r="J11" s="18">
        <v>311.04000000000002</v>
      </c>
      <c r="K11" s="18">
        <v>0.43</v>
      </c>
      <c r="L11" s="18">
        <v>373.25</v>
      </c>
      <c r="M11" s="18">
        <v>0.51800000000000002</v>
      </c>
      <c r="N11" s="14"/>
    </row>
    <row r="12" spans="2:14" x14ac:dyDescent="0.25">
      <c r="B12" s="18">
        <v>2</v>
      </c>
      <c r="C12" s="20" t="s">
        <v>10</v>
      </c>
      <c r="D12" s="18">
        <f>_Toc346821031*_Toc346820985</f>
        <v>2556</v>
      </c>
      <c r="E12" s="15">
        <v>3.55</v>
      </c>
      <c r="F12" s="18">
        <f>_Toc346821033*_Toc346820985</f>
        <v>3024</v>
      </c>
      <c r="G12" s="15">
        <v>4.2</v>
      </c>
      <c r="H12" s="18">
        <f>_Toc346821035*_Toc346820985</f>
        <v>3491.9999999999995</v>
      </c>
      <c r="I12" s="15">
        <v>4.8499999999999996</v>
      </c>
      <c r="J12" s="18">
        <f>_Toc346821037*_Toc346820985</f>
        <v>3960</v>
      </c>
      <c r="K12" s="15">
        <v>5.5</v>
      </c>
      <c r="L12" s="18">
        <f>_Toc346821039*_Toc346820985</f>
        <v>4428</v>
      </c>
      <c r="M12" s="15">
        <v>6.15</v>
      </c>
      <c r="N12" s="14"/>
    </row>
    <row r="13" spans="2:14" x14ac:dyDescent="0.25">
      <c r="B13" s="18"/>
      <c r="C13" s="21" t="s">
        <v>128</v>
      </c>
      <c r="D13" s="18">
        <v>3.55</v>
      </c>
      <c r="E13" s="22"/>
      <c r="F13" s="18">
        <v>4.2</v>
      </c>
      <c r="G13" s="22"/>
      <c r="H13" s="18">
        <v>4.8499999999999996</v>
      </c>
      <c r="I13" s="22"/>
      <c r="J13" s="18">
        <v>5.5</v>
      </c>
      <c r="K13" s="22"/>
      <c r="L13" s="18">
        <v>6.15</v>
      </c>
      <c r="M13" s="22"/>
      <c r="N13" s="14"/>
    </row>
    <row r="14" spans="2:14" x14ac:dyDescent="0.25">
      <c r="B14" s="18"/>
      <c r="C14" s="21" t="s">
        <v>129</v>
      </c>
      <c r="D14" s="22">
        <v>1</v>
      </c>
      <c r="E14" s="22"/>
      <c r="F14" s="22">
        <v>1</v>
      </c>
      <c r="G14" s="22"/>
      <c r="H14" s="22">
        <v>1</v>
      </c>
      <c r="I14" s="22"/>
      <c r="J14" s="22">
        <v>1</v>
      </c>
      <c r="K14" s="22"/>
      <c r="L14" s="22">
        <v>1</v>
      </c>
      <c r="M14" s="22"/>
      <c r="N14" s="14"/>
    </row>
    <row r="15" spans="2:14" x14ac:dyDescent="0.25">
      <c r="B15" s="18">
        <v>3</v>
      </c>
      <c r="C15" s="20" t="s">
        <v>130</v>
      </c>
      <c r="D15" s="22">
        <v>0</v>
      </c>
      <c r="E15" s="22"/>
      <c r="F15" s="22">
        <v>0</v>
      </c>
      <c r="G15" s="22"/>
      <c r="H15" s="22">
        <v>0</v>
      </c>
      <c r="I15" s="22"/>
      <c r="J15" s="22">
        <v>0</v>
      </c>
      <c r="K15" s="22"/>
      <c r="L15" s="22">
        <v>0</v>
      </c>
      <c r="M15" s="22"/>
      <c r="N15" s="14"/>
    </row>
    <row r="16" spans="2:14" x14ac:dyDescent="0.25">
      <c r="B16" s="18"/>
      <c r="C16" s="20" t="s">
        <v>12</v>
      </c>
      <c r="D16" s="22">
        <v>0</v>
      </c>
      <c r="E16" s="22"/>
      <c r="F16" s="22">
        <v>0</v>
      </c>
      <c r="G16" s="22"/>
      <c r="H16" s="22">
        <v>0</v>
      </c>
      <c r="I16" s="22"/>
      <c r="J16" s="22">
        <v>0</v>
      </c>
      <c r="K16" s="22"/>
      <c r="L16" s="22">
        <v>0</v>
      </c>
      <c r="M16" s="22"/>
      <c r="N16" s="14"/>
    </row>
    <row r="17" spans="2:14" x14ac:dyDescent="0.25">
      <c r="B17" s="18"/>
      <c r="C17" s="20" t="s">
        <v>131</v>
      </c>
      <c r="D17" s="22">
        <v>0</v>
      </c>
      <c r="E17" s="22"/>
      <c r="F17" s="22">
        <v>0</v>
      </c>
      <c r="G17" s="22"/>
      <c r="H17" s="22">
        <v>0</v>
      </c>
      <c r="I17" s="22"/>
      <c r="J17" s="22">
        <v>0</v>
      </c>
      <c r="K17" s="22"/>
      <c r="L17" s="22">
        <v>0</v>
      </c>
      <c r="M17" s="22"/>
      <c r="N17" s="14"/>
    </row>
    <row r="18" spans="2:14" x14ac:dyDescent="0.25">
      <c r="B18" s="18" t="s">
        <v>13</v>
      </c>
      <c r="C18" s="23" t="s">
        <v>24</v>
      </c>
      <c r="D18" s="19" t="s">
        <v>132</v>
      </c>
      <c r="E18" s="19">
        <v>8.8000000000000007</v>
      </c>
      <c r="F18" s="19" t="s">
        <v>133</v>
      </c>
      <c r="G18" s="19">
        <v>10.199999999999999</v>
      </c>
      <c r="H18" s="19" t="s">
        <v>134</v>
      </c>
      <c r="I18" s="19">
        <v>11.3</v>
      </c>
      <c r="J18" s="19" t="s">
        <v>135</v>
      </c>
      <c r="K18" s="19">
        <v>12.5</v>
      </c>
      <c r="L18" s="19" t="s">
        <v>136</v>
      </c>
      <c r="M18" s="19">
        <v>14.4</v>
      </c>
      <c r="N18" s="14"/>
    </row>
    <row r="19" spans="2:14" x14ac:dyDescent="0.25">
      <c r="B19" s="18">
        <v>1</v>
      </c>
      <c r="C19" s="23" t="s">
        <v>137</v>
      </c>
      <c r="D19" s="19">
        <f>SUM(D20:D30)</f>
        <v>3516</v>
      </c>
      <c r="E19" s="19">
        <v>4.9000000000000004</v>
      </c>
      <c r="F19" s="19">
        <f>SUM(F20:F30)</f>
        <v>4215</v>
      </c>
      <c r="G19" s="19">
        <v>5.9</v>
      </c>
      <c r="H19" s="19">
        <f>SUM(H20:H30)</f>
        <v>4626</v>
      </c>
      <c r="I19" s="19">
        <v>6.4</v>
      </c>
      <c r="J19" s="19">
        <f>SUM(J20:J30)</f>
        <v>5177</v>
      </c>
      <c r="K19" s="19">
        <v>7.2</v>
      </c>
      <c r="L19" s="19">
        <f>SUM(L20:L30)</f>
        <v>6127</v>
      </c>
      <c r="M19" s="19">
        <v>8.5</v>
      </c>
      <c r="N19" s="14"/>
    </row>
    <row r="20" spans="2:14" x14ac:dyDescent="0.25">
      <c r="B20" s="18">
        <v>1.1000000000000001</v>
      </c>
      <c r="C20" s="20" t="s">
        <v>138</v>
      </c>
      <c r="D20" s="18">
        <v>842</v>
      </c>
      <c r="E20" s="18"/>
      <c r="F20" s="18">
        <v>1065</v>
      </c>
      <c r="G20" s="18"/>
      <c r="H20" s="18">
        <v>1167</v>
      </c>
      <c r="I20" s="18"/>
      <c r="J20" s="18">
        <v>1319</v>
      </c>
      <c r="K20" s="18"/>
      <c r="L20" s="18">
        <v>1623</v>
      </c>
      <c r="M20" s="18"/>
      <c r="N20" s="14"/>
    </row>
    <row r="21" spans="2:14" x14ac:dyDescent="0.25">
      <c r="B21" s="18"/>
      <c r="C21" s="21" t="s">
        <v>139</v>
      </c>
      <c r="D21" s="22"/>
      <c r="E21" s="22"/>
      <c r="F21" s="22"/>
      <c r="G21" s="22"/>
      <c r="H21" s="22"/>
      <c r="I21" s="22"/>
      <c r="J21" s="22"/>
      <c r="K21" s="22"/>
      <c r="L21" s="22"/>
      <c r="M21" s="18"/>
      <c r="N21" s="14"/>
    </row>
    <row r="22" spans="2:14" x14ac:dyDescent="0.25">
      <c r="B22" s="18">
        <v>1.2</v>
      </c>
      <c r="C22" s="21" t="s">
        <v>140</v>
      </c>
      <c r="D22" s="22">
        <v>211</v>
      </c>
      <c r="E22" s="22"/>
      <c r="F22" s="22">
        <v>266</v>
      </c>
      <c r="G22" s="22"/>
      <c r="H22" s="22">
        <v>292</v>
      </c>
      <c r="I22" s="22"/>
      <c r="J22" s="22">
        <v>330</v>
      </c>
      <c r="K22" s="22"/>
      <c r="L22" s="22">
        <v>406</v>
      </c>
      <c r="M22" s="18"/>
      <c r="N22" s="14"/>
    </row>
    <row r="23" spans="2:14" x14ac:dyDescent="0.25">
      <c r="B23" s="18">
        <v>1.3</v>
      </c>
      <c r="C23" s="21" t="s">
        <v>141</v>
      </c>
      <c r="D23" s="22">
        <v>84</v>
      </c>
      <c r="E23" s="22"/>
      <c r="F23" s="22">
        <v>107</v>
      </c>
      <c r="G23" s="22"/>
      <c r="H23" s="22">
        <v>117</v>
      </c>
      <c r="I23" s="22"/>
      <c r="J23" s="22">
        <v>132</v>
      </c>
      <c r="K23" s="22"/>
      <c r="L23" s="22">
        <v>162</v>
      </c>
      <c r="M23" s="18"/>
      <c r="N23" s="14"/>
    </row>
    <row r="24" spans="2:14" x14ac:dyDescent="0.25">
      <c r="B24" s="22">
        <v>1.4</v>
      </c>
      <c r="C24" s="20" t="s">
        <v>142</v>
      </c>
      <c r="D24" s="18">
        <v>239</v>
      </c>
      <c r="E24" s="18"/>
      <c r="F24" s="18">
        <v>302</v>
      </c>
      <c r="G24" s="18"/>
      <c r="H24" s="18">
        <v>331</v>
      </c>
      <c r="I24" s="18"/>
      <c r="J24" s="18">
        <v>374</v>
      </c>
      <c r="K24" s="18"/>
      <c r="L24" s="18">
        <v>461</v>
      </c>
      <c r="M24" s="18"/>
      <c r="N24" s="14"/>
    </row>
    <row r="25" spans="2:14" x14ac:dyDescent="0.25">
      <c r="B25" s="22"/>
      <c r="C25" s="21" t="s">
        <v>143</v>
      </c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14"/>
    </row>
    <row r="26" spans="2:14" x14ac:dyDescent="0.25">
      <c r="B26" s="22">
        <v>1.5</v>
      </c>
      <c r="C26" s="21" t="s">
        <v>144</v>
      </c>
      <c r="D26" s="22">
        <v>36</v>
      </c>
      <c r="E26" s="22"/>
      <c r="F26" s="22">
        <v>45</v>
      </c>
      <c r="G26" s="22"/>
      <c r="H26" s="22">
        <v>50</v>
      </c>
      <c r="I26" s="22"/>
      <c r="J26" s="22">
        <v>56</v>
      </c>
      <c r="K26" s="22"/>
      <c r="L26" s="22">
        <v>69</v>
      </c>
      <c r="M26" s="22"/>
      <c r="N26" s="14"/>
    </row>
    <row r="27" spans="2:14" x14ac:dyDescent="0.25">
      <c r="B27" s="22">
        <v>1.6</v>
      </c>
      <c r="C27" s="21" t="s">
        <v>145</v>
      </c>
      <c r="D27" s="22">
        <v>24</v>
      </c>
      <c r="E27" s="22"/>
      <c r="F27" s="22">
        <v>30</v>
      </c>
      <c r="G27" s="22"/>
      <c r="H27" s="22">
        <v>33</v>
      </c>
      <c r="I27" s="22"/>
      <c r="J27" s="22">
        <v>37</v>
      </c>
      <c r="K27" s="22"/>
      <c r="L27" s="22">
        <v>46</v>
      </c>
      <c r="M27" s="22"/>
      <c r="N27" s="14"/>
    </row>
    <row r="28" spans="2:14" ht="25.5" x14ac:dyDescent="0.25">
      <c r="B28" s="22">
        <v>1.7</v>
      </c>
      <c r="C28" s="20" t="s">
        <v>146</v>
      </c>
      <c r="D28" s="18">
        <v>316</v>
      </c>
      <c r="E28" s="18"/>
      <c r="F28" s="18">
        <v>400</v>
      </c>
      <c r="G28" s="18"/>
      <c r="H28" s="18">
        <v>438</v>
      </c>
      <c r="I28" s="18"/>
      <c r="J28" s="18">
        <v>496</v>
      </c>
      <c r="K28" s="18"/>
      <c r="L28" s="18">
        <v>610</v>
      </c>
      <c r="M28" s="18"/>
      <c r="N28" s="14"/>
    </row>
    <row r="29" spans="2:14" x14ac:dyDescent="0.25">
      <c r="B29" s="22">
        <v>1.8</v>
      </c>
      <c r="C29" s="20" t="s">
        <v>147</v>
      </c>
      <c r="D29" s="18">
        <v>359</v>
      </c>
      <c r="E29" s="18"/>
      <c r="F29" s="18">
        <v>454</v>
      </c>
      <c r="G29" s="18"/>
      <c r="H29" s="18">
        <v>497</v>
      </c>
      <c r="I29" s="18"/>
      <c r="J29" s="18">
        <v>562</v>
      </c>
      <c r="K29" s="18"/>
      <c r="L29" s="18">
        <v>692</v>
      </c>
      <c r="M29" s="18"/>
      <c r="N29" s="14"/>
    </row>
    <row r="30" spans="2:14" x14ac:dyDescent="0.25">
      <c r="B30" s="22">
        <v>1.9</v>
      </c>
      <c r="C30" s="20" t="s">
        <v>148</v>
      </c>
      <c r="D30" s="18">
        <v>1405</v>
      </c>
      <c r="E30" s="18"/>
      <c r="F30" s="18">
        <v>1546</v>
      </c>
      <c r="G30" s="18"/>
      <c r="H30" s="18">
        <v>1701</v>
      </c>
      <c r="I30" s="18"/>
      <c r="J30" s="18">
        <v>1871</v>
      </c>
      <c r="K30" s="18"/>
      <c r="L30" s="18">
        <v>2058</v>
      </c>
      <c r="M30" s="18"/>
      <c r="N30" s="14"/>
    </row>
    <row r="31" spans="2:14" x14ac:dyDescent="0.25">
      <c r="B31" s="18">
        <v>2</v>
      </c>
      <c r="C31" s="23" t="s">
        <v>27</v>
      </c>
      <c r="D31" s="19">
        <v>383</v>
      </c>
      <c r="E31" s="19">
        <v>0.5</v>
      </c>
      <c r="F31" s="19">
        <v>454</v>
      </c>
      <c r="G31" s="19">
        <v>0.6</v>
      </c>
      <c r="H31" s="19">
        <v>524</v>
      </c>
      <c r="I31" s="19">
        <v>0.7</v>
      </c>
      <c r="J31" s="19">
        <v>594</v>
      </c>
      <c r="K31" s="19">
        <v>0.8</v>
      </c>
      <c r="L31" s="19">
        <v>664</v>
      </c>
      <c r="M31" s="19">
        <v>0.9</v>
      </c>
      <c r="N31" s="14"/>
    </row>
    <row r="32" spans="2:14" ht="38.25" x14ac:dyDescent="0.25">
      <c r="B32" s="18">
        <v>3</v>
      </c>
      <c r="C32" s="20" t="s">
        <v>149</v>
      </c>
      <c r="D32" s="18">
        <v>253</v>
      </c>
      <c r="E32" s="18">
        <v>0.35</v>
      </c>
      <c r="F32" s="18">
        <v>279</v>
      </c>
      <c r="G32" s="18">
        <v>0.39</v>
      </c>
      <c r="H32" s="18">
        <v>307</v>
      </c>
      <c r="I32" s="18">
        <v>0.43</v>
      </c>
      <c r="J32" s="18">
        <v>337</v>
      </c>
      <c r="K32" s="18">
        <v>0.47</v>
      </c>
      <c r="L32" s="18">
        <v>371</v>
      </c>
      <c r="M32" s="18">
        <v>0.52</v>
      </c>
      <c r="N32" s="14"/>
    </row>
    <row r="33" spans="2:14" ht="25.5" x14ac:dyDescent="0.25">
      <c r="B33" s="18">
        <v>4</v>
      </c>
      <c r="C33" s="20" t="s">
        <v>150</v>
      </c>
      <c r="D33" s="18">
        <v>543</v>
      </c>
      <c r="E33" s="18">
        <v>0.75</v>
      </c>
      <c r="F33" s="18">
        <v>597</v>
      </c>
      <c r="G33" s="18">
        <v>0.83</v>
      </c>
      <c r="H33" s="18">
        <v>657</v>
      </c>
      <c r="I33" s="18">
        <v>0.91</v>
      </c>
      <c r="J33" s="18">
        <v>723</v>
      </c>
      <c r="K33" s="18">
        <v>1</v>
      </c>
      <c r="L33" s="18">
        <v>795</v>
      </c>
      <c r="M33" s="18">
        <v>1.1000000000000001</v>
      </c>
      <c r="N33" s="14"/>
    </row>
    <row r="34" spans="2:14" ht="38.25" x14ac:dyDescent="0.25">
      <c r="B34" s="18">
        <v>5</v>
      </c>
      <c r="C34" s="20" t="s">
        <v>151</v>
      </c>
      <c r="D34" s="18">
        <v>288</v>
      </c>
      <c r="E34" s="18">
        <v>0.4</v>
      </c>
      <c r="F34" s="18">
        <v>317</v>
      </c>
      <c r="G34" s="18">
        <v>0.44</v>
      </c>
      <c r="H34" s="18">
        <v>348</v>
      </c>
      <c r="I34" s="18">
        <v>0.48</v>
      </c>
      <c r="J34" s="18">
        <v>383</v>
      </c>
      <c r="K34" s="18">
        <v>0.53</v>
      </c>
      <c r="L34" s="18">
        <v>422</v>
      </c>
      <c r="M34" s="18">
        <v>0.59</v>
      </c>
      <c r="N34" s="14"/>
    </row>
    <row r="35" spans="2:14" ht="25.5" x14ac:dyDescent="0.25">
      <c r="B35" s="18">
        <v>6</v>
      </c>
      <c r="C35" s="20" t="s">
        <v>152</v>
      </c>
      <c r="D35" s="18">
        <v>1080</v>
      </c>
      <c r="E35" s="18">
        <v>1.5</v>
      </c>
      <c r="F35" s="18">
        <v>1188</v>
      </c>
      <c r="G35" s="18">
        <v>1.65</v>
      </c>
      <c r="H35" s="18">
        <v>1307</v>
      </c>
      <c r="I35" s="18">
        <v>1.82</v>
      </c>
      <c r="J35" s="18">
        <v>1437</v>
      </c>
      <c r="K35" s="18">
        <v>2</v>
      </c>
      <c r="L35" s="18">
        <v>1581</v>
      </c>
      <c r="M35" s="18">
        <v>2.2000000000000002</v>
      </c>
      <c r="N35" s="14"/>
    </row>
    <row r="36" spans="2:14" ht="25.5" x14ac:dyDescent="0.25">
      <c r="B36" s="18">
        <v>7</v>
      </c>
      <c r="C36" s="20" t="s">
        <v>153</v>
      </c>
      <c r="D36" s="18">
        <v>158.4</v>
      </c>
      <c r="E36" s="18">
        <v>0.22</v>
      </c>
      <c r="F36" s="18">
        <v>174</v>
      </c>
      <c r="G36" s="18">
        <v>0.24</v>
      </c>
      <c r="H36" s="18">
        <v>192</v>
      </c>
      <c r="I36" s="18">
        <v>0.27</v>
      </c>
      <c r="J36" s="18">
        <v>211</v>
      </c>
      <c r="K36" s="18">
        <v>0.28999999999999998</v>
      </c>
      <c r="L36" s="18">
        <v>232</v>
      </c>
      <c r="M36" s="18">
        <v>0.32</v>
      </c>
      <c r="N36" s="14"/>
    </row>
    <row r="37" spans="2:14" ht="25.5" x14ac:dyDescent="0.25">
      <c r="B37" s="18">
        <v>8</v>
      </c>
      <c r="C37" s="23" t="s">
        <v>154</v>
      </c>
      <c r="D37" s="18"/>
      <c r="E37" s="18">
        <v>0.17</v>
      </c>
      <c r="F37" s="18">
        <v>134.32</v>
      </c>
      <c r="G37" s="18">
        <v>0.19</v>
      </c>
      <c r="H37" s="18">
        <v>147.76</v>
      </c>
      <c r="I37" s="18">
        <v>0.21</v>
      </c>
      <c r="J37" s="18">
        <v>162.53</v>
      </c>
      <c r="K37" s="18">
        <v>0.23</v>
      </c>
      <c r="L37" s="18">
        <v>178.78</v>
      </c>
      <c r="M37" s="19">
        <v>0.25</v>
      </c>
      <c r="N37" s="14"/>
    </row>
    <row r="38" spans="2:14" x14ac:dyDescent="0.25">
      <c r="B38" s="18"/>
      <c r="C38" s="20" t="s">
        <v>155</v>
      </c>
      <c r="D38" s="18" t="s">
        <v>156</v>
      </c>
      <c r="E38" s="18"/>
      <c r="F38" s="18" t="s">
        <v>157</v>
      </c>
      <c r="G38" s="18"/>
      <c r="H38" s="18" t="s">
        <v>158</v>
      </c>
      <c r="I38" s="18"/>
      <c r="J38" s="18" t="s">
        <v>159</v>
      </c>
      <c r="K38" s="18"/>
      <c r="L38" s="18" t="s">
        <v>160</v>
      </c>
      <c r="M38" s="18"/>
      <c r="N38" s="14"/>
    </row>
    <row r="39" spans="2:14" ht="25.5" x14ac:dyDescent="0.25">
      <c r="B39" s="15">
        <v>1</v>
      </c>
      <c r="C39" s="23" t="s">
        <v>161</v>
      </c>
      <c r="D39" s="15"/>
      <c r="E39" s="15">
        <v>4.9000000000000004</v>
      </c>
      <c r="F39" s="15"/>
      <c r="G39" s="15">
        <v>5.9</v>
      </c>
      <c r="H39" s="15"/>
      <c r="I39" s="15">
        <v>6.4</v>
      </c>
      <c r="J39" s="15"/>
      <c r="K39" s="15">
        <v>7.2</v>
      </c>
      <c r="L39" s="15"/>
      <c r="M39" s="24">
        <v>8.5</v>
      </c>
      <c r="N39" s="14"/>
    </row>
    <row r="40" spans="2:14" ht="38.25" x14ac:dyDescent="0.25">
      <c r="B40" s="15">
        <v>2</v>
      </c>
      <c r="C40" s="23" t="s">
        <v>162</v>
      </c>
      <c r="D40" s="15"/>
      <c r="E40" s="15">
        <v>6.5</v>
      </c>
      <c r="F40" s="15"/>
      <c r="G40" s="15">
        <v>7.7</v>
      </c>
      <c r="H40" s="15"/>
      <c r="I40" s="15">
        <v>8.5</v>
      </c>
      <c r="J40" s="15"/>
      <c r="K40" s="15">
        <v>9.5</v>
      </c>
      <c r="L40" s="15"/>
      <c r="M40" s="24">
        <v>11.1</v>
      </c>
      <c r="N40" s="14"/>
    </row>
    <row r="41" spans="2:14" ht="63.75" x14ac:dyDescent="0.25">
      <c r="B41" s="15">
        <v>3</v>
      </c>
      <c r="C41" s="23" t="s">
        <v>163</v>
      </c>
      <c r="D41" s="15"/>
      <c r="E41" s="15">
        <v>8.8000000000000007</v>
      </c>
      <c r="F41" s="15"/>
      <c r="G41" s="15">
        <v>10.199999999999999</v>
      </c>
      <c r="H41" s="15"/>
      <c r="I41" s="15">
        <v>11.3</v>
      </c>
      <c r="J41" s="15"/>
      <c r="K41" s="15">
        <v>12.5</v>
      </c>
      <c r="L41" s="15"/>
      <c r="M41" s="24">
        <v>14.4</v>
      </c>
      <c r="N41" s="14"/>
    </row>
    <row r="42" spans="2:14" ht="15.75" x14ac:dyDescent="0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25" t="s">
        <v>164</v>
      </c>
      <c r="M42" s="12"/>
      <c r="N42" s="12"/>
    </row>
  </sheetData>
  <mergeCells count="11">
    <mergeCell ref="L8:M8"/>
    <mergeCell ref="B7:C7"/>
    <mergeCell ref="D8:E8"/>
    <mergeCell ref="F8:G8"/>
    <mergeCell ref="H8:I8"/>
    <mergeCell ref="J8:K8"/>
    <mergeCell ref="B2:N2"/>
    <mergeCell ref="B3:N3"/>
    <mergeCell ref="B4:M4"/>
    <mergeCell ref="B5:C5"/>
    <mergeCell ref="B6:C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8"/>
  <sheetViews>
    <sheetView topLeftCell="A7" workbookViewId="0">
      <selection activeCell="D8" sqref="D8"/>
    </sheetView>
  </sheetViews>
  <sheetFormatPr defaultRowHeight="15" x14ac:dyDescent="0.25"/>
  <cols>
    <col min="3" max="3" width="37.5703125" customWidth="1"/>
    <col min="4" max="4" width="14.85546875" customWidth="1"/>
  </cols>
  <sheetData>
    <row r="4" spans="2:9" ht="15.75" x14ac:dyDescent="0.25">
      <c r="B4" s="90" t="s">
        <v>165</v>
      </c>
      <c r="C4" s="90"/>
      <c r="D4" s="90"/>
      <c r="E4" s="90"/>
      <c r="F4" s="90"/>
      <c r="G4" s="90"/>
      <c r="H4" s="90"/>
      <c r="I4" s="11"/>
    </row>
    <row r="5" spans="2:9" ht="42.75" x14ac:dyDescent="0.25">
      <c r="B5" s="26" t="s">
        <v>166</v>
      </c>
      <c r="C5" s="26" t="s">
        <v>167</v>
      </c>
      <c r="D5" s="27" t="s">
        <v>168</v>
      </c>
      <c r="E5" s="27" t="s">
        <v>169</v>
      </c>
      <c r="F5" s="27" t="s">
        <v>170</v>
      </c>
      <c r="G5" s="27" t="s">
        <v>171</v>
      </c>
      <c r="H5" s="27" t="s">
        <v>172</v>
      </c>
      <c r="I5" s="27" t="s">
        <v>173</v>
      </c>
    </row>
    <row r="6" spans="2:9" x14ac:dyDescent="0.25">
      <c r="B6" s="28" t="s">
        <v>38</v>
      </c>
      <c r="C6" s="28" t="s">
        <v>174</v>
      </c>
      <c r="D6" s="28"/>
      <c r="E6" s="29"/>
      <c r="F6" s="29"/>
      <c r="G6" s="29"/>
      <c r="H6" s="29"/>
      <c r="I6" s="29"/>
    </row>
    <row r="7" spans="2:9" ht="30" x14ac:dyDescent="0.25">
      <c r="B7" s="29">
        <v>1</v>
      </c>
      <c r="C7" s="30" t="s">
        <v>175</v>
      </c>
      <c r="D7" s="31"/>
      <c r="E7" s="29">
        <v>4.9000000000000004</v>
      </c>
      <c r="F7" s="29">
        <v>5.9</v>
      </c>
      <c r="G7" s="29">
        <v>6.4</v>
      </c>
      <c r="H7" s="29">
        <v>7.2</v>
      </c>
      <c r="I7" s="29">
        <v>8.5</v>
      </c>
    </row>
    <row r="8" spans="2:9" ht="45" x14ac:dyDescent="0.25">
      <c r="B8" s="29">
        <v>2</v>
      </c>
      <c r="C8" s="30" t="s">
        <v>176</v>
      </c>
      <c r="D8" s="31"/>
      <c r="E8" s="29">
        <v>6.5</v>
      </c>
      <c r="F8" s="29">
        <v>7.7</v>
      </c>
      <c r="G8" s="29">
        <v>8.5</v>
      </c>
      <c r="H8" s="29">
        <v>9.5</v>
      </c>
      <c r="I8" s="29">
        <v>11.1</v>
      </c>
    </row>
    <row r="9" spans="2:9" ht="75" x14ac:dyDescent="0.25">
      <c r="B9" s="29">
        <v>3</v>
      </c>
      <c r="C9" s="30" t="s">
        <v>177</v>
      </c>
      <c r="D9" s="31"/>
      <c r="E9" s="29">
        <v>8.8000000000000007</v>
      </c>
      <c r="F9" s="29">
        <v>10.199999999999999</v>
      </c>
      <c r="G9" s="29">
        <v>11.3</v>
      </c>
      <c r="H9" s="29">
        <v>12.5</v>
      </c>
      <c r="I9" s="29">
        <v>14.4</v>
      </c>
    </row>
    <row r="10" spans="2:9" x14ac:dyDescent="0.25">
      <c r="B10" s="28" t="s">
        <v>103</v>
      </c>
      <c r="C10" s="32" t="s">
        <v>178</v>
      </c>
      <c r="D10" s="28"/>
      <c r="E10" s="29"/>
      <c r="F10" s="29"/>
      <c r="G10" s="29"/>
      <c r="H10" s="29"/>
      <c r="I10" s="29"/>
    </row>
    <row r="11" spans="2:9" x14ac:dyDescent="0.25">
      <c r="B11" s="29">
        <v>1</v>
      </c>
      <c r="C11" s="33" t="s">
        <v>179</v>
      </c>
      <c r="D11" s="29">
        <v>500</v>
      </c>
      <c r="E11" s="29">
        <v>0.7</v>
      </c>
      <c r="F11" s="29">
        <v>0.7</v>
      </c>
      <c r="G11" s="29">
        <v>0.7</v>
      </c>
      <c r="H11" s="29">
        <v>0.7</v>
      </c>
      <c r="I11" s="29">
        <v>0.7</v>
      </c>
    </row>
    <row r="12" spans="2:9" x14ac:dyDescent="0.25">
      <c r="B12" s="29">
        <v>2</v>
      </c>
      <c r="C12" s="33" t="s">
        <v>180</v>
      </c>
      <c r="D12" s="29" t="s">
        <v>86</v>
      </c>
      <c r="E12" s="29">
        <v>0.7</v>
      </c>
      <c r="F12" s="29">
        <v>0.7</v>
      </c>
      <c r="G12" s="29">
        <v>0.7</v>
      </c>
      <c r="H12" s="29">
        <v>0.75</v>
      </c>
      <c r="I12" s="29">
        <v>0.8</v>
      </c>
    </row>
    <row r="13" spans="2:9" x14ac:dyDescent="0.25">
      <c r="B13" s="29">
        <v>3</v>
      </c>
      <c r="C13" s="33" t="s">
        <v>181</v>
      </c>
      <c r="D13" s="29" t="s">
        <v>67</v>
      </c>
      <c r="E13" s="29">
        <v>0.7</v>
      </c>
      <c r="F13" s="29">
        <v>0.7</v>
      </c>
      <c r="G13" s="29">
        <v>0.7</v>
      </c>
      <c r="H13" s="29">
        <v>0.8</v>
      </c>
      <c r="I13" s="29">
        <v>0.9</v>
      </c>
    </row>
    <row r="14" spans="2:9" x14ac:dyDescent="0.25">
      <c r="B14" s="28" t="s">
        <v>114</v>
      </c>
      <c r="C14" s="32" t="s">
        <v>182</v>
      </c>
      <c r="D14" s="28"/>
      <c r="E14" s="29"/>
      <c r="F14" s="29"/>
      <c r="G14" s="29"/>
      <c r="H14" s="29"/>
      <c r="I14" s="29"/>
    </row>
    <row r="15" spans="2:9" x14ac:dyDescent="0.25">
      <c r="B15" s="29">
        <v>1</v>
      </c>
      <c r="C15" s="33" t="s">
        <v>179</v>
      </c>
      <c r="D15" s="29">
        <v>500</v>
      </c>
      <c r="E15" s="29">
        <v>3.4</v>
      </c>
      <c r="F15" s="29">
        <v>4.0999999999999996</v>
      </c>
      <c r="G15" s="29">
        <v>4.5</v>
      </c>
      <c r="H15" s="29">
        <v>5</v>
      </c>
      <c r="I15" s="29">
        <v>6</v>
      </c>
    </row>
    <row r="16" spans="2:9" x14ac:dyDescent="0.25">
      <c r="B16" s="29">
        <v>2</v>
      </c>
      <c r="C16" s="33" t="s">
        <v>180</v>
      </c>
      <c r="D16" s="29" t="s">
        <v>86</v>
      </c>
      <c r="E16" s="29">
        <v>4.5999999999999996</v>
      </c>
      <c r="F16" s="29">
        <v>5.4</v>
      </c>
      <c r="G16" s="29">
        <v>5.9</v>
      </c>
      <c r="H16" s="29">
        <v>7.1</v>
      </c>
      <c r="I16" s="29">
        <v>8.9</v>
      </c>
    </row>
    <row r="17" spans="2:9" x14ac:dyDescent="0.25">
      <c r="B17" s="29">
        <v>3</v>
      </c>
      <c r="C17" s="33" t="s">
        <v>181</v>
      </c>
      <c r="D17" s="29" t="s">
        <v>67</v>
      </c>
      <c r="E17" s="29">
        <v>6.2</v>
      </c>
      <c r="F17" s="29">
        <v>7.2</v>
      </c>
      <c r="G17" s="29">
        <v>7.9</v>
      </c>
      <c r="H17" s="29">
        <v>10</v>
      </c>
      <c r="I17" s="29">
        <v>13</v>
      </c>
    </row>
    <row r="18" spans="2:9" x14ac:dyDescent="0.25">
      <c r="B18" s="28" t="s">
        <v>183</v>
      </c>
      <c r="C18" s="32" t="s">
        <v>184</v>
      </c>
      <c r="D18" s="28" t="s">
        <v>185</v>
      </c>
      <c r="E18" s="28">
        <v>4.82</v>
      </c>
      <c r="F18" s="28">
        <v>5.67</v>
      </c>
      <c r="G18" s="28">
        <v>6.25</v>
      </c>
      <c r="H18" s="28">
        <v>7.58</v>
      </c>
      <c r="I18" s="28">
        <v>9.5299999999999994</v>
      </c>
    </row>
  </sheetData>
  <mergeCells count="1">
    <mergeCell ref="B4:H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2"/>
  <sheetViews>
    <sheetView workbookViewId="0">
      <selection activeCell="E40" sqref="E40"/>
    </sheetView>
  </sheetViews>
  <sheetFormatPr defaultRowHeight="15" x14ac:dyDescent="0.25"/>
  <cols>
    <col min="2" max="2" width="7.28515625" customWidth="1"/>
    <col min="3" max="3" width="33.7109375" customWidth="1"/>
    <col min="4" max="8" width="12.28515625" customWidth="1"/>
  </cols>
  <sheetData>
    <row r="3" spans="2:8" ht="15.75" x14ac:dyDescent="0.25">
      <c r="B3" s="90" t="s">
        <v>186</v>
      </c>
      <c r="C3" s="90"/>
      <c r="D3" s="90"/>
      <c r="E3" s="90"/>
      <c r="F3" s="90"/>
      <c r="G3" s="90"/>
      <c r="H3" s="90"/>
    </row>
    <row r="4" spans="2:8" ht="15.75" x14ac:dyDescent="0.25">
      <c r="B4" s="90" t="s">
        <v>187</v>
      </c>
      <c r="C4" s="90"/>
      <c r="D4" s="90"/>
      <c r="E4" s="90"/>
      <c r="F4" s="90"/>
      <c r="G4" s="90"/>
      <c r="H4" s="90"/>
    </row>
    <row r="5" spans="2:8" ht="15.75" x14ac:dyDescent="0.25">
      <c r="B5" s="11"/>
      <c r="C5" s="11"/>
      <c r="D5" s="11"/>
      <c r="E5" s="11"/>
      <c r="F5" s="91" t="s">
        <v>2</v>
      </c>
      <c r="G5" s="91"/>
      <c r="H5" s="91"/>
    </row>
    <row r="6" spans="2:8" ht="15.75" x14ac:dyDescent="0.25">
      <c r="B6" s="92" t="s">
        <v>3</v>
      </c>
      <c r="C6" s="92" t="s">
        <v>188</v>
      </c>
      <c r="D6" s="90" t="s">
        <v>189</v>
      </c>
      <c r="E6" s="90"/>
      <c r="F6" s="90"/>
      <c r="G6" s="90"/>
      <c r="H6" s="90"/>
    </row>
    <row r="7" spans="2:8" ht="15.75" x14ac:dyDescent="0.25">
      <c r="B7" s="92"/>
      <c r="C7" s="92"/>
      <c r="D7" s="34" t="s">
        <v>169</v>
      </c>
      <c r="E7" s="34" t="s">
        <v>170</v>
      </c>
      <c r="F7" s="34" t="s">
        <v>171</v>
      </c>
      <c r="G7" s="34" t="s">
        <v>172</v>
      </c>
      <c r="H7" s="34" t="s">
        <v>173</v>
      </c>
    </row>
    <row r="8" spans="2:8" x14ac:dyDescent="0.25">
      <c r="B8" s="28" t="s">
        <v>6</v>
      </c>
      <c r="C8" s="35" t="s">
        <v>190</v>
      </c>
      <c r="D8" s="28" t="s">
        <v>191</v>
      </c>
      <c r="E8" s="28" t="s">
        <v>192</v>
      </c>
      <c r="F8" s="28" t="s">
        <v>193</v>
      </c>
      <c r="G8" s="28" t="s">
        <v>194</v>
      </c>
      <c r="H8" s="28" t="s">
        <v>195</v>
      </c>
    </row>
    <row r="9" spans="2:8" x14ac:dyDescent="0.25">
      <c r="B9" s="28" t="s">
        <v>38</v>
      </c>
      <c r="C9" s="35" t="s">
        <v>196</v>
      </c>
      <c r="D9" s="28" t="s">
        <v>197</v>
      </c>
      <c r="E9" s="28" t="s">
        <v>198</v>
      </c>
      <c r="F9" s="28" t="s">
        <v>199</v>
      </c>
      <c r="G9" s="28" t="s">
        <v>200</v>
      </c>
      <c r="H9" s="28" t="s">
        <v>201</v>
      </c>
    </row>
    <row r="10" spans="2:8" x14ac:dyDescent="0.25">
      <c r="B10" s="28">
        <v>1</v>
      </c>
      <c r="C10" s="32" t="s">
        <v>40</v>
      </c>
      <c r="D10" s="28" t="s">
        <v>202</v>
      </c>
      <c r="E10" s="28" t="s">
        <v>203</v>
      </c>
      <c r="F10" s="28" t="s">
        <v>204</v>
      </c>
      <c r="G10" s="28" t="s">
        <v>205</v>
      </c>
      <c r="H10" s="28" t="s">
        <v>206</v>
      </c>
    </row>
    <row r="11" spans="2:8" x14ac:dyDescent="0.25">
      <c r="B11" s="29">
        <v>1.1000000000000001</v>
      </c>
      <c r="C11" s="33" t="s">
        <v>43</v>
      </c>
      <c r="D11" s="29" t="s">
        <v>44</v>
      </c>
      <c r="E11" s="29" t="s">
        <v>45</v>
      </c>
      <c r="F11" s="29" t="s">
        <v>46</v>
      </c>
      <c r="G11" s="29" t="s">
        <v>47</v>
      </c>
      <c r="H11" s="29" t="s">
        <v>48</v>
      </c>
    </row>
    <row r="12" spans="2:8" x14ac:dyDescent="0.25">
      <c r="B12" s="29">
        <v>1.2</v>
      </c>
      <c r="C12" s="33" t="s">
        <v>50</v>
      </c>
      <c r="D12" s="29">
        <v>450</v>
      </c>
      <c r="E12" s="29">
        <v>590</v>
      </c>
      <c r="F12" s="29">
        <v>700</v>
      </c>
      <c r="G12" s="29">
        <v>750</v>
      </c>
      <c r="H12" s="29">
        <v>800</v>
      </c>
    </row>
    <row r="13" spans="2:8" x14ac:dyDescent="0.25">
      <c r="B13" s="29">
        <v>1.3</v>
      </c>
      <c r="C13" s="33" t="s">
        <v>52</v>
      </c>
      <c r="D13" s="29">
        <v>275</v>
      </c>
      <c r="E13" s="29">
        <v>475</v>
      </c>
      <c r="F13" s="29">
        <v>725</v>
      </c>
      <c r="G13" s="29">
        <v>950</v>
      </c>
      <c r="H13" s="29" t="s">
        <v>53</v>
      </c>
    </row>
    <row r="14" spans="2:8" x14ac:dyDescent="0.25">
      <c r="B14" s="29">
        <v>1.4</v>
      </c>
      <c r="C14" s="33" t="s">
        <v>207</v>
      </c>
      <c r="D14" s="29">
        <v>225</v>
      </c>
      <c r="E14" s="29">
        <v>290</v>
      </c>
      <c r="F14" s="29">
        <v>360</v>
      </c>
      <c r="G14" s="29">
        <v>380</v>
      </c>
      <c r="H14" s="29">
        <v>400</v>
      </c>
    </row>
    <row r="15" spans="2:8" x14ac:dyDescent="0.25">
      <c r="B15" s="29">
        <v>1.5</v>
      </c>
      <c r="C15" s="33" t="s">
        <v>58</v>
      </c>
      <c r="D15" s="29">
        <v>300</v>
      </c>
      <c r="E15" s="29">
        <v>300</v>
      </c>
      <c r="F15" s="29">
        <v>300</v>
      </c>
      <c r="G15" s="29">
        <v>300</v>
      </c>
      <c r="H15" s="29">
        <v>300</v>
      </c>
    </row>
    <row r="16" spans="2:8" x14ac:dyDescent="0.25">
      <c r="B16" s="29">
        <v>1.6</v>
      </c>
      <c r="C16" s="33" t="s">
        <v>208</v>
      </c>
      <c r="D16" s="29" t="s">
        <v>72</v>
      </c>
      <c r="E16" s="29" t="s">
        <v>72</v>
      </c>
      <c r="F16" s="29">
        <v>950</v>
      </c>
      <c r="G16" s="29" t="s">
        <v>67</v>
      </c>
      <c r="H16" s="29" t="s">
        <v>209</v>
      </c>
    </row>
    <row r="17" spans="2:8" x14ac:dyDescent="0.25">
      <c r="B17" s="29">
        <v>1.7</v>
      </c>
      <c r="C17" s="33" t="s">
        <v>210</v>
      </c>
      <c r="D17" s="29" t="s">
        <v>65</v>
      </c>
      <c r="E17" s="29" t="s">
        <v>66</v>
      </c>
      <c r="F17" s="29" t="s">
        <v>54</v>
      </c>
      <c r="G17" s="29" t="s">
        <v>54</v>
      </c>
      <c r="H17" s="29" t="s">
        <v>54</v>
      </c>
    </row>
    <row r="18" spans="2:8" x14ac:dyDescent="0.25">
      <c r="B18" s="29">
        <v>1.8</v>
      </c>
      <c r="C18" s="33" t="s">
        <v>211</v>
      </c>
      <c r="D18" s="29">
        <v>600</v>
      </c>
      <c r="E18" s="29">
        <v>700</v>
      </c>
      <c r="F18" s="29">
        <v>200</v>
      </c>
      <c r="G18" s="29">
        <v>200</v>
      </c>
      <c r="H18" s="29">
        <v>200</v>
      </c>
    </row>
    <row r="19" spans="2:8" x14ac:dyDescent="0.25">
      <c r="B19" s="28">
        <v>2</v>
      </c>
      <c r="C19" s="32" t="s">
        <v>212</v>
      </c>
      <c r="D19" s="28" t="s">
        <v>213</v>
      </c>
      <c r="E19" s="28" t="s">
        <v>214</v>
      </c>
      <c r="F19" s="28" t="s">
        <v>215</v>
      </c>
      <c r="G19" s="28" t="s">
        <v>216</v>
      </c>
      <c r="H19" s="28" t="s">
        <v>217</v>
      </c>
    </row>
    <row r="20" spans="2:8" x14ac:dyDescent="0.25">
      <c r="B20" s="29">
        <v>2.1</v>
      </c>
      <c r="C20" s="33" t="s">
        <v>218</v>
      </c>
      <c r="D20" s="29" t="s">
        <v>106</v>
      </c>
      <c r="E20" s="29" t="s">
        <v>107</v>
      </c>
      <c r="F20" s="29" t="s">
        <v>108</v>
      </c>
      <c r="G20" s="29" t="s">
        <v>109</v>
      </c>
      <c r="H20" s="29" t="s">
        <v>110</v>
      </c>
    </row>
    <row r="21" spans="2:8" x14ac:dyDescent="0.25">
      <c r="B21" s="29">
        <v>2.2000000000000002</v>
      </c>
      <c r="C21" s="33" t="s">
        <v>219</v>
      </c>
      <c r="D21" s="29">
        <v>347</v>
      </c>
      <c r="E21" s="29">
        <v>361</v>
      </c>
      <c r="F21" s="29">
        <v>370</v>
      </c>
      <c r="G21" s="29">
        <v>400</v>
      </c>
      <c r="H21" s="29">
        <v>420</v>
      </c>
    </row>
    <row r="22" spans="2:8" x14ac:dyDescent="0.25">
      <c r="B22" s="28" t="s">
        <v>103</v>
      </c>
      <c r="C22" s="32" t="s">
        <v>73</v>
      </c>
      <c r="D22" s="28" t="s">
        <v>74</v>
      </c>
      <c r="E22" s="28" t="s">
        <v>75</v>
      </c>
      <c r="F22" s="28" t="s">
        <v>76</v>
      </c>
      <c r="G22" s="28" t="s">
        <v>220</v>
      </c>
      <c r="H22" s="28" t="s">
        <v>77</v>
      </c>
    </row>
    <row r="23" spans="2:8" x14ac:dyDescent="0.25">
      <c r="B23" s="29">
        <v>2.1</v>
      </c>
      <c r="C23" s="33" t="s">
        <v>79</v>
      </c>
      <c r="D23" s="29" t="s">
        <v>80</v>
      </c>
      <c r="E23" s="29" t="s">
        <v>81</v>
      </c>
      <c r="F23" s="29" t="s">
        <v>82</v>
      </c>
      <c r="G23" s="29" t="s">
        <v>41</v>
      </c>
      <c r="H23" s="29" t="s">
        <v>83</v>
      </c>
    </row>
    <row r="24" spans="2:8" x14ac:dyDescent="0.25">
      <c r="B24" s="29" t="s">
        <v>221</v>
      </c>
      <c r="C24" s="33" t="s">
        <v>222</v>
      </c>
      <c r="D24" s="29" t="s">
        <v>86</v>
      </c>
      <c r="E24" s="29" t="s">
        <v>65</v>
      </c>
      <c r="F24" s="29" t="s">
        <v>65</v>
      </c>
      <c r="G24" s="29" t="s">
        <v>87</v>
      </c>
      <c r="H24" s="29" t="s">
        <v>88</v>
      </c>
    </row>
    <row r="25" spans="2:8" x14ac:dyDescent="0.25">
      <c r="B25" s="29" t="s">
        <v>221</v>
      </c>
      <c r="C25" s="36" t="s">
        <v>223</v>
      </c>
      <c r="D25" s="29" t="s">
        <v>67</v>
      </c>
      <c r="E25" s="29" t="s">
        <v>67</v>
      </c>
      <c r="F25" s="29" t="s">
        <v>67</v>
      </c>
      <c r="G25" s="29">
        <v>900</v>
      </c>
      <c r="H25" s="29">
        <v>900</v>
      </c>
    </row>
    <row r="26" spans="2:8" x14ac:dyDescent="0.25">
      <c r="B26" s="29" t="s">
        <v>224</v>
      </c>
      <c r="C26" s="33" t="s">
        <v>225</v>
      </c>
      <c r="D26" s="29" t="s">
        <v>93</v>
      </c>
      <c r="E26" s="29" t="s">
        <v>94</v>
      </c>
      <c r="F26" s="29" t="s">
        <v>95</v>
      </c>
      <c r="G26" s="29" t="s">
        <v>96</v>
      </c>
      <c r="H26" s="29" t="s">
        <v>87</v>
      </c>
    </row>
    <row r="27" spans="2:8" x14ac:dyDescent="0.25">
      <c r="B27" s="29">
        <v>2.4</v>
      </c>
      <c r="C27" s="33" t="s">
        <v>98</v>
      </c>
      <c r="D27" s="29" t="s">
        <v>99</v>
      </c>
      <c r="E27" s="29" t="s">
        <v>100</v>
      </c>
      <c r="F27" s="29" t="s">
        <v>100</v>
      </c>
      <c r="G27" s="29" t="s">
        <v>226</v>
      </c>
      <c r="H27" s="29" t="s">
        <v>95</v>
      </c>
    </row>
    <row r="28" spans="2:8" x14ac:dyDescent="0.25">
      <c r="B28" s="28" t="s">
        <v>13</v>
      </c>
      <c r="C28" s="35" t="s">
        <v>227</v>
      </c>
      <c r="D28" s="28" t="s">
        <v>228</v>
      </c>
      <c r="E28" s="28" t="s">
        <v>229</v>
      </c>
      <c r="F28" s="28" t="s">
        <v>230</v>
      </c>
      <c r="G28" s="28" t="s">
        <v>231</v>
      </c>
      <c r="H28" s="28" t="s">
        <v>232</v>
      </c>
    </row>
    <row r="29" spans="2:8" x14ac:dyDescent="0.25">
      <c r="B29" s="29">
        <v>1</v>
      </c>
      <c r="C29" s="33" t="s">
        <v>233</v>
      </c>
      <c r="D29" s="29" t="s">
        <v>48</v>
      </c>
      <c r="E29" s="29" t="s">
        <v>234</v>
      </c>
      <c r="F29" s="29" t="s">
        <v>235</v>
      </c>
      <c r="G29" s="29" t="s">
        <v>236</v>
      </c>
      <c r="H29" s="29" t="s">
        <v>237</v>
      </c>
    </row>
    <row r="30" spans="2:8" x14ac:dyDescent="0.25">
      <c r="B30" s="29">
        <v>2</v>
      </c>
      <c r="C30" s="33" t="s">
        <v>10</v>
      </c>
      <c r="D30" s="29" t="s">
        <v>238</v>
      </c>
      <c r="E30" s="29" t="s">
        <v>239</v>
      </c>
      <c r="F30" s="29" t="s">
        <v>240</v>
      </c>
      <c r="G30" s="29" t="s">
        <v>241</v>
      </c>
      <c r="H30" s="29" t="s">
        <v>242</v>
      </c>
    </row>
    <row r="31" spans="2:8" ht="15.75" x14ac:dyDescent="0.25">
      <c r="B31" s="11"/>
      <c r="C31" s="12" t="s">
        <v>243</v>
      </c>
      <c r="D31" s="11" t="s">
        <v>244</v>
      </c>
      <c r="E31" s="11" t="s">
        <v>245</v>
      </c>
      <c r="F31" s="11" t="s">
        <v>246</v>
      </c>
      <c r="G31" s="11" t="s">
        <v>247</v>
      </c>
      <c r="H31" s="11" t="s">
        <v>248</v>
      </c>
    </row>
    <row r="32" spans="2:8" ht="15.75" x14ac:dyDescent="0.25">
      <c r="B32" s="11"/>
      <c r="C32" s="12" t="s">
        <v>249</v>
      </c>
      <c r="D32" s="11" t="s">
        <v>250</v>
      </c>
      <c r="E32" s="11" t="s">
        <v>119</v>
      </c>
      <c r="F32" s="11" t="s">
        <v>251</v>
      </c>
      <c r="G32" s="11" t="s">
        <v>252</v>
      </c>
      <c r="H32" s="11" t="s">
        <v>253</v>
      </c>
    </row>
    <row r="33" spans="2:8" ht="15.75" x14ac:dyDescent="0.25">
      <c r="B33" s="11"/>
      <c r="C33" s="12" t="s">
        <v>254</v>
      </c>
      <c r="D33" s="11" t="s">
        <v>255</v>
      </c>
      <c r="E33" s="11" t="s">
        <v>256</v>
      </c>
      <c r="F33" s="11" t="s">
        <v>257</v>
      </c>
      <c r="G33" s="11" t="s">
        <v>258</v>
      </c>
      <c r="H33" s="11" t="s">
        <v>259</v>
      </c>
    </row>
    <row r="34" spans="2:8" ht="15.75" x14ac:dyDescent="0.25">
      <c r="B34" s="11">
        <v>3</v>
      </c>
      <c r="C34" s="12" t="s">
        <v>260</v>
      </c>
      <c r="D34" s="11" t="s">
        <v>156</v>
      </c>
      <c r="E34" s="11" t="s">
        <v>261</v>
      </c>
      <c r="F34" s="11" t="s">
        <v>262</v>
      </c>
      <c r="G34" s="11" t="s">
        <v>263</v>
      </c>
      <c r="H34" s="11" t="s">
        <v>264</v>
      </c>
    </row>
    <row r="35" spans="2:8" ht="15.75" x14ac:dyDescent="0.25">
      <c r="B35" s="11">
        <v>4</v>
      </c>
      <c r="C35" s="12" t="s">
        <v>265</v>
      </c>
      <c r="D35" s="11" t="s">
        <v>156</v>
      </c>
      <c r="E35" s="11" t="s">
        <v>156</v>
      </c>
      <c r="F35" s="11" t="s">
        <v>156</v>
      </c>
      <c r="G35" s="11" t="s">
        <v>156</v>
      </c>
      <c r="H35" s="11" t="s">
        <v>156</v>
      </c>
    </row>
    <row r="36" spans="2:8" x14ac:dyDescent="0.25">
      <c r="B36" s="28" t="s">
        <v>30</v>
      </c>
      <c r="C36" s="37" t="s">
        <v>266</v>
      </c>
      <c r="D36" s="28" t="s">
        <v>267</v>
      </c>
      <c r="E36" s="28" t="s">
        <v>268</v>
      </c>
      <c r="F36" s="28" t="s">
        <v>269</v>
      </c>
      <c r="G36" s="28" t="s">
        <v>270</v>
      </c>
      <c r="H36" s="28" t="s">
        <v>271</v>
      </c>
    </row>
    <row r="37" spans="2:8" ht="15.75" x14ac:dyDescent="0.25">
      <c r="B37" s="11">
        <v>1</v>
      </c>
      <c r="C37" s="12" t="s">
        <v>272</v>
      </c>
      <c r="D37" s="11" t="s">
        <v>273</v>
      </c>
      <c r="E37" s="11" t="s">
        <v>274</v>
      </c>
      <c r="F37" s="11" t="s">
        <v>275</v>
      </c>
      <c r="G37" s="11" t="s">
        <v>276</v>
      </c>
      <c r="H37" s="11" t="s">
        <v>277</v>
      </c>
    </row>
    <row r="38" spans="2:8" ht="15.75" x14ac:dyDescent="0.25">
      <c r="B38" s="11">
        <v>2</v>
      </c>
      <c r="C38" s="12" t="s">
        <v>278</v>
      </c>
      <c r="D38" s="11" t="s">
        <v>279</v>
      </c>
      <c r="E38" s="11" t="s">
        <v>280</v>
      </c>
      <c r="F38" s="11" t="s">
        <v>281</v>
      </c>
      <c r="G38" s="11" t="s">
        <v>282</v>
      </c>
      <c r="H38" s="11" t="s">
        <v>283</v>
      </c>
    </row>
    <row r="39" spans="2:8" ht="45" x14ac:dyDescent="0.25">
      <c r="B39" s="11">
        <v>3</v>
      </c>
      <c r="C39" s="38" t="s">
        <v>284</v>
      </c>
      <c r="D39" s="11" t="s">
        <v>285</v>
      </c>
      <c r="E39" s="11" t="s">
        <v>286</v>
      </c>
      <c r="F39" s="11" t="s">
        <v>287</v>
      </c>
      <c r="G39" s="11" t="s">
        <v>288</v>
      </c>
      <c r="H39" s="11" t="s">
        <v>289</v>
      </c>
    </row>
    <row r="40" spans="2:8" ht="30" x14ac:dyDescent="0.25">
      <c r="B40" s="11">
        <v>4</v>
      </c>
      <c r="C40" s="38" t="s">
        <v>150</v>
      </c>
      <c r="D40" s="11" t="s">
        <v>290</v>
      </c>
      <c r="E40" s="11" t="s">
        <v>291</v>
      </c>
      <c r="F40" s="11" t="s">
        <v>292</v>
      </c>
      <c r="G40" s="11" t="s">
        <v>293</v>
      </c>
      <c r="H40" s="11" t="s">
        <v>294</v>
      </c>
    </row>
    <row r="41" spans="2:8" ht="15.75" x14ac:dyDescent="0.25">
      <c r="B41" s="11">
        <v>5</v>
      </c>
      <c r="C41" s="38" t="s">
        <v>295</v>
      </c>
      <c r="D41" s="11" t="s">
        <v>296</v>
      </c>
      <c r="E41" s="11" t="s">
        <v>297</v>
      </c>
      <c r="F41" s="11" t="s">
        <v>298</v>
      </c>
      <c r="G41" s="11" t="s">
        <v>299</v>
      </c>
      <c r="H41" s="11" t="s">
        <v>300</v>
      </c>
    </row>
    <row r="42" spans="2:8" ht="15.75" x14ac:dyDescent="0.25">
      <c r="B42" s="39" t="s">
        <v>301</v>
      </c>
      <c r="C42" s="40" t="s">
        <v>302</v>
      </c>
      <c r="D42" s="39" t="s">
        <v>303</v>
      </c>
      <c r="E42" s="39" t="s">
        <v>304</v>
      </c>
      <c r="F42" s="39" t="s">
        <v>305</v>
      </c>
      <c r="G42" s="39" t="s">
        <v>306</v>
      </c>
      <c r="H42" s="39" t="s">
        <v>307</v>
      </c>
    </row>
  </sheetData>
  <mergeCells count="6">
    <mergeCell ref="B3:H3"/>
    <mergeCell ref="B4:H4"/>
    <mergeCell ref="F5:H5"/>
    <mergeCell ref="B6:B7"/>
    <mergeCell ref="C6:C7"/>
    <mergeCell ref="D6:H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5"/>
  <sheetViews>
    <sheetView workbookViewId="0">
      <selection activeCell="F21" sqref="F21"/>
    </sheetView>
  </sheetViews>
  <sheetFormatPr defaultRowHeight="15" x14ac:dyDescent="0.25"/>
  <cols>
    <col min="3" max="3" width="31.28515625" customWidth="1"/>
    <col min="9" max="9" width="16.85546875" customWidth="1"/>
  </cols>
  <sheetData>
    <row r="3" spans="2:9" ht="18.75" x14ac:dyDescent="0.25">
      <c r="B3" s="93" t="s">
        <v>308</v>
      </c>
      <c r="C3" s="93"/>
      <c r="D3" s="93"/>
      <c r="E3" s="93"/>
      <c r="F3" s="93"/>
      <c r="G3" s="93"/>
      <c r="H3" s="93"/>
      <c r="I3" s="93"/>
    </row>
    <row r="4" spans="2:9" ht="18.75" x14ac:dyDescent="0.25">
      <c r="B4" s="93" t="s">
        <v>309</v>
      </c>
      <c r="C4" s="93"/>
      <c r="D4" s="93"/>
      <c r="E4" s="93"/>
      <c r="F4" s="93"/>
      <c r="G4" s="93"/>
      <c r="H4" s="93"/>
      <c r="I4" s="93"/>
    </row>
    <row r="5" spans="2:9" ht="17.25" x14ac:dyDescent="0.25">
      <c r="B5" s="4"/>
      <c r="C5" s="41"/>
      <c r="D5" s="42"/>
      <c r="E5" s="42"/>
      <c r="F5" s="42"/>
      <c r="G5" s="94" t="s">
        <v>310</v>
      </c>
      <c r="H5" s="94"/>
      <c r="I5" s="94"/>
    </row>
    <row r="6" spans="2:9" x14ac:dyDescent="0.25">
      <c r="B6" s="32" t="s">
        <v>3</v>
      </c>
      <c r="C6" s="30" t="s">
        <v>4</v>
      </c>
      <c r="D6" s="28">
        <v>2011</v>
      </c>
      <c r="E6" s="28">
        <v>2012</v>
      </c>
      <c r="F6" s="28">
        <v>2013</v>
      </c>
      <c r="G6" s="28">
        <v>2014</v>
      </c>
      <c r="H6" s="28">
        <v>2015</v>
      </c>
      <c r="I6" s="30" t="s">
        <v>311</v>
      </c>
    </row>
    <row r="7" spans="2:9" x14ac:dyDescent="0.25">
      <c r="B7" s="28" t="s">
        <v>6</v>
      </c>
      <c r="C7" s="30" t="s">
        <v>20</v>
      </c>
      <c r="D7" s="28" t="s">
        <v>312</v>
      </c>
      <c r="E7" s="28" t="s">
        <v>313</v>
      </c>
      <c r="F7" s="28" t="s">
        <v>314</v>
      </c>
      <c r="G7" s="28" t="s">
        <v>315</v>
      </c>
      <c r="H7" s="28" t="s">
        <v>316</v>
      </c>
      <c r="I7" s="30"/>
    </row>
    <row r="8" spans="2:9" x14ac:dyDescent="0.25">
      <c r="B8" s="29">
        <v>1</v>
      </c>
      <c r="C8" s="36" t="s">
        <v>317</v>
      </c>
      <c r="D8" s="29" t="s">
        <v>318</v>
      </c>
      <c r="E8" s="29" t="s">
        <v>319</v>
      </c>
      <c r="F8" s="29" t="s">
        <v>320</v>
      </c>
      <c r="G8" s="29" t="s">
        <v>321</v>
      </c>
      <c r="H8" s="29" t="s">
        <v>322</v>
      </c>
      <c r="I8" s="36" t="s">
        <v>323</v>
      </c>
    </row>
    <row r="9" spans="2:9" x14ac:dyDescent="0.25">
      <c r="B9" s="29">
        <v>2</v>
      </c>
      <c r="C9" s="36" t="s">
        <v>324</v>
      </c>
      <c r="D9" s="29" t="s">
        <v>325</v>
      </c>
      <c r="E9" s="29" t="s">
        <v>326</v>
      </c>
      <c r="F9" s="29" t="s">
        <v>327</v>
      </c>
      <c r="G9" s="29" t="s">
        <v>328</v>
      </c>
      <c r="H9" s="29" t="s">
        <v>329</v>
      </c>
      <c r="I9" s="36" t="s">
        <v>330</v>
      </c>
    </row>
    <row r="10" spans="2:9" x14ac:dyDescent="0.25">
      <c r="B10" s="29">
        <v>3</v>
      </c>
      <c r="C10" s="36" t="s">
        <v>331</v>
      </c>
      <c r="D10" s="29" t="s">
        <v>86</v>
      </c>
      <c r="E10" s="29" t="s">
        <v>332</v>
      </c>
      <c r="F10" s="29" t="s">
        <v>333</v>
      </c>
      <c r="G10" s="29" t="s">
        <v>334</v>
      </c>
      <c r="H10" s="29" t="s">
        <v>335</v>
      </c>
      <c r="I10" s="36" t="s">
        <v>330</v>
      </c>
    </row>
    <row r="11" spans="2:9" x14ac:dyDescent="0.25">
      <c r="B11" s="28" t="s">
        <v>13</v>
      </c>
      <c r="C11" s="30" t="s">
        <v>336</v>
      </c>
      <c r="D11" s="28" t="s">
        <v>337</v>
      </c>
      <c r="E11" s="28" t="s">
        <v>338</v>
      </c>
      <c r="F11" s="28" t="s">
        <v>339</v>
      </c>
      <c r="G11" s="28" t="s">
        <v>340</v>
      </c>
      <c r="H11" s="28" t="s">
        <v>341</v>
      </c>
      <c r="I11" s="36"/>
    </row>
    <row r="12" spans="2:9" ht="30" x14ac:dyDescent="0.25">
      <c r="B12" s="29">
        <v>1</v>
      </c>
      <c r="C12" s="36" t="s">
        <v>317</v>
      </c>
      <c r="D12" s="29" t="s">
        <v>342</v>
      </c>
      <c r="E12" s="29" t="s">
        <v>343</v>
      </c>
      <c r="F12" s="29" t="s">
        <v>344</v>
      </c>
      <c r="G12" s="29" t="s">
        <v>345</v>
      </c>
      <c r="H12" s="29" t="s">
        <v>346</v>
      </c>
      <c r="I12" s="43" t="s">
        <v>347</v>
      </c>
    </row>
    <row r="13" spans="2:9" ht="30" x14ac:dyDescent="0.25">
      <c r="B13" s="29">
        <v>2</v>
      </c>
      <c r="C13" s="36" t="s">
        <v>324</v>
      </c>
      <c r="D13" s="29" t="s">
        <v>348</v>
      </c>
      <c r="E13" s="29" t="s">
        <v>349</v>
      </c>
      <c r="F13" s="29" t="s">
        <v>350</v>
      </c>
      <c r="G13" s="29" t="s">
        <v>351</v>
      </c>
      <c r="H13" s="29" t="s">
        <v>352</v>
      </c>
      <c r="I13" s="43" t="s">
        <v>353</v>
      </c>
    </row>
    <row r="14" spans="2:9" ht="30" x14ac:dyDescent="0.25">
      <c r="B14" s="29">
        <v>3</v>
      </c>
      <c r="C14" s="36" t="s">
        <v>331</v>
      </c>
      <c r="D14" s="29" t="s">
        <v>354</v>
      </c>
      <c r="E14" s="29" t="s">
        <v>355</v>
      </c>
      <c r="F14" s="29" t="s">
        <v>356</v>
      </c>
      <c r="G14" s="29" t="s">
        <v>357</v>
      </c>
      <c r="H14" s="29" t="s">
        <v>358</v>
      </c>
      <c r="I14" s="43" t="s">
        <v>347</v>
      </c>
    </row>
    <row r="15" spans="2:9" ht="28.5" x14ac:dyDescent="0.25">
      <c r="B15" s="28" t="s">
        <v>30</v>
      </c>
      <c r="C15" s="30" t="s">
        <v>359</v>
      </c>
      <c r="D15" s="28" t="s">
        <v>360</v>
      </c>
      <c r="E15" s="28" t="s">
        <v>361</v>
      </c>
      <c r="F15" s="28" t="s">
        <v>362</v>
      </c>
      <c r="G15" s="28" t="s">
        <v>363</v>
      </c>
      <c r="H15" s="28" t="s">
        <v>364</v>
      </c>
      <c r="I15" s="36"/>
    </row>
  </sheetData>
  <mergeCells count="3">
    <mergeCell ref="B3:I3"/>
    <mergeCell ref="B4:I4"/>
    <mergeCell ref="G5:I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6"/>
  <sheetViews>
    <sheetView workbookViewId="0">
      <selection activeCell="C16" sqref="C16"/>
    </sheetView>
  </sheetViews>
  <sheetFormatPr defaultRowHeight="15" x14ac:dyDescent="0.25"/>
  <cols>
    <col min="3" max="3" width="30.5703125" customWidth="1"/>
  </cols>
  <sheetData>
    <row r="3" spans="2:12" ht="18.75" x14ac:dyDescent="0.25">
      <c r="B3" s="95" t="s">
        <v>365</v>
      </c>
      <c r="C3" s="95"/>
      <c r="D3" s="95"/>
      <c r="E3" s="95"/>
      <c r="F3" s="95"/>
      <c r="G3" s="95"/>
      <c r="H3" s="95"/>
      <c r="I3" s="95"/>
      <c r="J3" s="95"/>
      <c r="K3" s="95"/>
      <c r="L3" s="95"/>
    </row>
    <row r="4" spans="2:12" x14ac:dyDescent="0.25">
      <c r="B4" s="44"/>
      <c r="C4" s="44"/>
      <c r="D4" s="44"/>
      <c r="E4" s="44"/>
      <c r="F4" s="44"/>
      <c r="G4" s="45"/>
      <c r="H4" s="44"/>
      <c r="I4" s="44"/>
      <c r="J4" s="44"/>
      <c r="K4" s="44"/>
      <c r="L4" s="44"/>
    </row>
    <row r="5" spans="2:12" ht="15.75" x14ac:dyDescent="0.25">
      <c r="B5" s="96" t="s">
        <v>166</v>
      </c>
      <c r="C5" s="96" t="s">
        <v>366</v>
      </c>
      <c r="D5" s="96">
        <v>2011</v>
      </c>
      <c r="E5" s="96"/>
      <c r="F5" s="96"/>
      <c r="G5" s="96">
        <v>2012</v>
      </c>
      <c r="H5" s="96"/>
      <c r="I5" s="96"/>
      <c r="J5" s="96">
        <v>2015</v>
      </c>
      <c r="K5" s="96"/>
      <c r="L5" s="96"/>
    </row>
    <row r="6" spans="2:12" ht="31.5" x14ac:dyDescent="0.25">
      <c r="B6" s="96"/>
      <c r="C6" s="96"/>
      <c r="D6" s="46" t="s">
        <v>367</v>
      </c>
      <c r="E6" s="46" t="s">
        <v>368</v>
      </c>
      <c r="F6" s="46" t="s">
        <v>369</v>
      </c>
      <c r="G6" s="46" t="s">
        <v>367</v>
      </c>
      <c r="H6" s="46" t="s">
        <v>368</v>
      </c>
      <c r="I6" s="46" t="s">
        <v>369</v>
      </c>
      <c r="J6" s="46" t="s">
        <v>367</v>
      </c>
      <c r="K6" s="46" t="s">
        <v>368</v>
      </c>
      <c r="L6" s="46" t="s">
        <v>369</v>
      </c>
    </row>
    <row r="7" spans="2:12" ht="15.75" x14ac:dyDescent="0.25">
      <c r="B7" s="46">
        <v>1</v>
      </c>
      <c r="C7" s="47" t="s">
        <v>370</v>
      </c>
      <c r="D7" s="46">
        <v>769</v>
      </c>
      <c r="E7" s="46"/>
      <c r="F7" s="46">
        <v>947</v>
      </c>
      <c r="G7" s="46">
        <v>799</v>
      </c>
      <c r="H7" s="46"/>
      <c r="I7" s="46">
        <v>1008</v>
      </c>
      <c r="J7" s="46">
        <v>920</v>
      </c>
      <c r="K7" s="46"/>
      <c r="L7" s="46">
        <v>1240</v>
      </c>
    </row>
    <row r="8" spans="2:12" ht="15.75" x14ac:dyDescent="0.25">
      <c r="B8" s="48"/>
      <c r="C8" s="49" t="s">
        <v>371</v>
      </c>
      <c r="D8" s="48">
        <v>19</v>
      </c>
      <c r="E8" s="50">
        <v>0.02</v>
      </c>
      <c r="F8" s="48">
        <v>57</v>
      </c>
      <c r="G8" s="48">
        <v>21</v>
      </c>
      <c r="H8" s="50">
        <v>0.03</v>
      </c>
      <c r="I8" s="48">
        <v>63</v>
      </c>
      <c r="J8" s="48">
        <v>30</v>
      </c>
      <c r="K8" s="50">
        <v>0.03</v>
      </c>
      <c r="L8" s="48">
        <v>90</v>
      </c>
    </row>
    <row r="9" spans="2:12" ht="15.75" x14ac:dyDescent="0.25">
      <c r="B9" s="48"/>
      <c r="C9" s="49" t="s">
        <v>372</v>
      </c>
      <c r="D9" s="48">
        <v>98</v>
      </c>
      <c r="E9" s="50">
        <v>0.13</v>
      </c>
      <c r="F9" s="48">
        <v>196</v>
      </c>
      <c r="G9" s="48">
        <v>108</v>
      </c>
      <c r="H9" s="50">
        <v>0.14000000000000001</v>
      </c>
      <c r="I9" s="48">
        <v>216</v>
      </c>
      <c r="J9" s="48">
        <v>140</v>
      </c>
      <c r="K9" s="50">
        <v>0.15</v>
      </c>
      <c r="L9" s="48">
        <v>280</v>
      </c>
    </row>
    <row r="10" spans="2:12" ht="15.75" x14ac:dyDescent="0.25">
      <c r="B10" s="48"/>
      <c r="C10" s="49" t="s">
        <v>373</v>
      </c>
      <c r="D10" s="48">
        <v>140</v>
      </c>
      <c r="E10" s="50">
        <v>0.18</v>
      </c>
      <c r="F10" s="48">
        <v>210</v>
      </c>
      <c r="G10" s="48">
        <v>170</v>
      </c>
      <c r="H10" s="50">
        <v>0.22</v>
      </c>
      <c r="I10" s="48">
        <v>255</v>
      </c>
      <c r="J10" s="48">
        <v>280</v>
      </c>
      <c r="K10" s="50">
        <v>0.3</v>
      </c>
      <c r="L10" s="48">
        <v>420</v>
      </c>
    </row>
    <row r="11" spans="2:12" ht="15.75" x14ac:dyDescent="0.25">
      <c r="B11" s="48"/>
      <c r="C11" s="49" t="s">
        <v>374</v>
      </c>
      <c r="D11" s="48">
        <v>372</v>
      </c>
      <c r="E11" s="50">
        <v>0.48</v>
      </c>
      <c r="F11" s="48">
        <v>372</v>
      </c>
      <c r="G11" s="48">
        <v>370</v>
      </c>
      <c r="H11" s="50">
        <v>0.48</v>
      </c>
      <c r="I11" s="48">
        <v>370</v>
      </c>
      <c r="J11" s="48">
        <v>370</v>
      </c>
      <c r="K11" s="50">
        <v>0.4</v>
      </c>
      <c r="L11" s="48">
        <v>370</v>
      </c>
    </row>
    <row r="12" spans="2:12" ht="15.75" x14ac:dyDescent="0.25">
      <c r="B12" s="48"/>
      <c r="C12" s="49" t="s">
        <v>375</v>
      </c>
      <c r="D12" s="48">
        <v>140</v>
      </c>
      <c r="E12" s="50">
        <v>0.18</v>
      </c>
      <c r="F12" s="48">
        <v>112</v>
      </c>
      <c r="G12" s="48">
        <v>130</v>
      </c>
      <c r="H12" s="50">
        <v>0.17</v>
      </c>
      <c r="I12" s="48">
        <v>104</v>
      </c>
      <c r="J12" s="48">
        <v>100</v>
      </c>
      <c r="K12" s="50">
        <v>0.11</v>
      </c>
      <c r="L12" s="48">
        <v>80</v>
      </c>
    </row>
    <row r="13" spans="2:12" ht="15.75" x14ac:dyDescent="0.25">
      <c r="B13" s="46">
        <v>2</v>
      </c>
      <c r="C13" s="47" t="s">
        <v>376</v>
      </c>
      <c r="D13" s="46">
        <v>478</v>
      </c>
      <c r="E13" s="46"/>
      <c r="F13" s="46"/>
      <c r="G13" s="46">
        <v>488</v>
      </c>
      <c r="H13" s="46"/>
      <c r="I13" s="46"/>
      <c r="J13" s="46">
        <v>518</v>
      </c>
      <c r="K13" s="47"/>
      <c r="L13" s="49"/>
    </row>
    <row r="14" spans="2:12" ht="15.75" x14ac:dyDescent="0.25">
      <c r="B14" s="46"/>
      <c r="C14" s="49" t="s">
        <v>377</v>
      </c>
      <c r="D14" s="48">
        <v>260</v>
      </c>
      <c r="E14" s="50">
        <v>0.54</v>
      </c>
      <c r="F14" s="49"/>
      <c r="G14" s="48">
        <v>270</v>
      </c>
      <c r="H14" s="50">
        <v>0.56000000000000005</v>
      </c>
      <c r="I14" s="49"/>
      <c r="J14" s="48">
        <v>300</v>
      </c>
      <c r="K14" s="50">
        <v>0.57999999999999996</v>
      </c>
      <c r="L14" s="49"/>
    </row>
    <row r="15" spans="2:12" ht="15.75" x14ac:dyDescent="0.25">
      <c r="B15" s="46"/>
      <c r="C15" s="49" t="s">
        <v>378</v>
      </c>
      <c r="D15" s="48">
        <v>218</v>
      </c>
      <c r="E15" s="50">
        <v>0.46</v>
      </c>
      <c r="F15" s="49"/>
      <c r="G15" s="48">
        <v>218</v>
      </c>
      <c r="H15" s="50">
        <v>0.46</v>
      </c>
      <c r="I15" s="49"/>
      <c r="J15" s="48">
        <v>218</v>
      </c>
      <c r="K15" s="50">
        <v>0.42</v>
      </c>
      <c r="L15" s="49"/>
    </row>
    <row r="16" spans="2:12" ht="15.75" x14ac:dyDescent="0.25">
      <c r="B16" s="46"/>
      <c r="C16" s="47" t="s">
        <v>379</v>
      </c>
      <c r="D16" s="46">
        <v>1247</v>
      </c>
      <c r="E16" s="46"/>
      <c r="F16" s="46"/>
      <c r="G16" s="46">
        <v>1287</v>
      </c>
      <c r="H16" s="46"/>
      <c r="I16" s="46"/>
      <c r="J16" s="46">
        <v>1438</v>
      </c>
      <c r="K16" s="47"/>
      <c r="L16" s="47"/>
    </row>
  </sheetData>
  <mergeCells count="6">
    <mergeCell ref="B3:L3"/>
    <mergeCell ref="B5:B6"/>
    <mergeCell ref="C5:C6"/>
    <mergeCell ref="D5:F5"/>
    <mergeCell ref="G5:I5"/>
    <mergeCell ref="J5:L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7"/>
  <sheetViews>
    <sheetView topLeftCell="A4" workbookViewId="0">
      <selection activeCell="C14" sqref="C14"/>
    </sheetView>
  </sheetViews>
  <sheetFormatPr defaultRowHeight="15" x14ac:dyDescent="0.25"/>
  <cols>
    <col min="3" max="3" width="37.140625" customWidth="1"/>
    <col min="4" max="8" width="13" customWidth="1"/>
  </cols>
  <sheetData>
    <row r="3" spans="2:8" ht="18.75" x14ac:dyDescent="0.25">
      <c r="B3" s="93" t="s">
        <v>380</v>
      </c>
      <c r="C3" s="93"/>
      <c r="D3" s="93"/>
      <c r="E3" s="93"/>
      <c r="F3" s="93"/>
      <c r="G3" s="93"/>
      <c r="H3" s="93"/>
    </row>
    <row r="4" spans="2:8" x14ac:dyDescent="0.25">
      <c r="B4" s="51"/>
      <c r="C4" s="51"/>
      <c r="D4" s="51"/>
      <c r="E4" s="51"/>
      <c r="F4" s="97" t="s">
        <v>381</v>
      </c>
      <c r="G4" s="97"/>
      <c r="H4" s="97"/>
    </row>
    <row r="5" spans="2:8" x14ac:dyDescent="0.25">
      <c r="B5" s="28" t="s">
        <v>3</v>
      </c>
      <c r="C5" s="32" t="s">
        <v>382</v>
      </c>
      <c r="D5" s="28">
        <v>2011</v>
      </c>
      <c r="E5" s="28">
        <v>2012</v>
      </c>
      <c r="F5" s="28">
        <v>2013</v>
      </c>
      <c r="G5" s="28">
        <v>2014</v>
      </c>
      <c r="H5" s="28">
        <v>2015</v>
      </c>
    </row>
    <row r="6" spans="2:8" x14ac:dyDescent="0.25">
      <c r="B6" s="28" t="s">
        <v>6</v>
      </c>
      <c r="C6" s="32" t="s">
        <v>383</v>
      </c>
      <c r="D6" s="28" t="s">
        <v>384</v>
      </c>
      <c r="E6" s="28" t="s">
        <v>385</v>
      </c>
      <c r="F6" s="28" t="s">
        <v>386</v>
      </c>
      <c r="G6" s="28" t="s">
        <v>387</v>
      </c>
      <c r="H6" s="28" t="s">
        <v>388</v>
      </c>
    </row>
    <row r="7" spans="2:8" x14ac:dyDescent="0.25">
      <c r="B7" s="29">
        <v>1</v>
      </c>
      <c r="C7" s="33" t="s">
        <v>389</v>
      </c>
      <c r="D7" s="29" t="s">
        <v>390</v>
      </c>
      <c r="E7" s="29" t="s">
        <v>391</v>
      </c>
      <c r="F7" s="29" t="s">
        <v>392</v>
      </c>
      <c r="G7" s="29" t="s">
        <v>393</v>
      </c>
      <c r="H7" s="29" t="s">
        <v>394</v>
      </c>
    </row>
    <row r="8" spans="2:8" x14ac:dyDescent="0.25">
      <c r="B8" s="29"/>
      <c r="C8" s="38" t="s">
        <v>395</v>
      </c>
      <c r="D8" s="29" t="s">
        <v>396</v>
      </c>
      <c r="E8" s="29" t="s">
        <v>397</v>
      </c>
      <c r="F8" s="29" t="s">
        <v>398</v>
      </c>
      <c r="G8" s="29" t="s">
        <v>399</v>
      </c>
      <c r="H8" s="29" t="s">
        <v>400</v>
      </c>
    </row>
    <row r="9" spans="2:8" x14ac:dyDescent="0.25">
      <c r="B9" s="29">
        <v>2</v>
      </c>
      <c r="C9" s="33" t="s">
        <v>401</v>
      </c>
      <c r="D9" s="29" t="s">
        <v>402</v>
      </c>
      <c r="E9" s="29" t="s">
        <v>403</v>
      </c>
      <c r="F9" s="29" t="s">
        <v>404</v>
      </c>
      <c r="G9" s="29" t="s">
        <v>405</v>
      </c>
      <c r="H9" s="29" t="s">
        <v>406</v>
      </c>
    </row>
    <row r="10" spans="2:8" x14ac:dyDescent="0.25">
      <c r="B10" s="29">
        <v>3</v>
      </c>
      <c r="C10" s="33" t="s">
        <v>407</v>
      </c>
      <c r="D10" s="29" t="s">
        <v>390</v>
      </c>
      <c r="E10" s="29" t="s">
        <v>408</v>
      </c>
      <c r="F10" s="29" t="s">
        <v>409</v>
      </c>
      <c r="G10" s="29" t="s">
        <v>410</v>
      </c>
      <c r="H10" s="29" t="s">
        <v>411</v>
      </c>
    </row>
    <row r="11" spans="2:8" x14ac:dyDescent="0.25">
      <c r="B11" s="29">
        <v>4</v>
      </c>
      <c r="C11" s="33" t="s">
        <v>412</v>
      </c>
      <c r="D11" s="29" t="s">
        <v>413</v>
      </c>
      <c r="E11" s="29" t="s">
        <v>414</v>
      </c>
      <c r="F11" s="29" t="s">
        <v>415</v>
      </c>
      <c r="G11" s="29" t="s">
        <v>416</v>
      </c>
      <c r="H11" s="29" t="s">
        <v>417</v>
      </c>
    </row>
    <row r="12" spans="2:8" x14ac:dyDescent="0.25">
      <c r="B12" s="28" t="s">
        <v>13</v>
      </c>
      <c r="C12" s="32" t="s">
        <v>418</v>
      </c>
      <c r="D12" s="28" t="s">
        <v>419</v>
      </c>
      <c r="E12" s="28" t="s">
        <v>420</v>
      </c>
      <c r="F12" s="28" t="s">
        <v>421</v>
      </c>
      <c r="G12" s="28" t="s">
        <v>422</v>
      </c>
      <c r="H12" s="28" t="s">
        <v>423</v>
      </c>
    </row>
    <row r="13" spans="2:8" x14ac:dyDescent="0.25">
      <c r="B13" s="29">
        <v>1</v>
      </c>
      <c r="C13" s="33" t="s">
        <v>424</v>
      </c>
      <c r="D13" s="29" t="s">
        <v>425</v>
      </c>
      <c r="E13" s="29" t="s">
        <v>426</v>
      </c>
      <c r="F13" s="29" t="s">
        <v>427</v>
      </c>
      <c r="G13" s="29" t="s">
        <v>428</v>
      </c>
      <c r="H13" s="29" t="s">
        <v>429</v>
      </c>
    </row>
    <row r="14" spans="2:8" x14ac:dyDescent="0.25">
      <c r="B14" s="29">
        <v>2</v>
      </c>
      <c r="C14" s="38" t="s">
        <v>395</v>
      </c>
      <c r="D14" s="29" t="s">
        <v>430</v>
      </c>
      <c r="E14" s="29" t="s">
        <v>431</v>
      </c>
      <c r="F14" s="29" t="s">
        <v>432</v>
      </c>
      <c r="G14" s="29" t="s">
        <v>433</v>
      </c>
      <c r="H14" s="29" t="s">
        <v>434</v>
      </c>
    </row>
    <row r="15" spans="2:8" x14ac:dyDescent="0.25">
      <c r="B15" s="29">
        <v>3</v>
      </c>
      <c r="C15" s="33" t="s">
        <v>401</v>
      </c>
      <c r="D15" s="29" t="s">
        <v>435</v>
      </c>
      <c r="E15" s="29" t="s">
        <v>436</v>
      </c>
      <c r="F15" s="29" t="s">
        <v>437</v>
      </c>
      <c r="G15" s="29" t="s">
        <v>438</v>
      </c>
      <c r="H15" s="29" t="s">
        <v>439</v>
      </c>
    </row>
    <row r="16" spans="2:8" x14ac:dyDescent="0.25">
      <c r="B16" s="29">
        <v>4</v>
      </c>
      <c r="C16" s="33" t="s">
        <v>440</v>
      </c>
      <c r="D16" s="29" t="s">
        <v>425</v>
      </c>
      <c r="E16" s="29" t="s">
        <v>441</v>
      </c>
      <c r="F16" s="29" t="s">
        <v>442</v>
      </c>
      <c r="G16" s="29" t="s">
        <v>443</v>
      </c>
      <c r="H16" s="29" t="s">
        <v>444</v>
      </c>
    </row>
    <row r="17" spans="2:8" x14ac:dyDescent="0.25">
      <c r="B17" s="29">
        <v>5</v>
      </c>
      <c r="C17" s="33" t="s">
        <v>445</v>
      </c>
      <c r="D17" s="29" t="s">
        <v>413</v>
      </c>
      <c r="E17" s="29" t="s">
        <v>414</v>
      </c>
      <c r="F17" s="29" t="s">
        <v>415</v>
      </c>
      <c r="G17" s="29" t="s">
        <v>416</v>
      </c>
      <c r="H17" s="29" t="s">
        <v>417</v>
      </c>
    </row>
  </sheetData>
  <mergeCells count="2">
    <mergeCell ref="B3:H3"/>
    <mergeCell ref="F4:H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7"/>
  <sheetViews>
    <sheetView topLeftCell="A3" workbookViewId="0">
      <selection activeCell="F12" sqref="F12:F13"/>
    </sheetView>
  </sheetViews>
  <sheetFormatPr defaultRowHeight="15" x14ac:dyDescent="0.25"/>
  <cols>
    <col min="2" max="2" width="5.85546875" customWidth="1"/>
    <col min="3" max="3" width="36.5703125" customWidth="1"/>
    <col min="4" max="4" width="15.42578125" customWidth="1"/>
    <col min="5" max="8" width="11.140625" customWidth="1"/>
  </cols>
  <sheetData>
    <row r="3" spans="2:8" ht="16.5" x14ac:dyDescent="0.25">
      <c r="B3" s="98" t="s">
        <v>446</v>
      </c>
      <c r="C3" s="98"/>
      <c r="D3" s="98"/>
      <c r="E3" s="98"/>
      <c r="F3" s="98"/>
      <c r="G3" s="98"/>
      <c r="H3" s="98"/>
    </row>
    <row r="4" spans="2:8" ht="15.75" x14ac:dyDescent="0.25">
      <c r="B4" s="52"/>
      <c r="C4" s="52"/>
      <c r="D4" s="52"/>
      <c r="E4" s="52"/>
      <c r="F4" s="52"/>
      <c r="G4" s="52"/>
      <c r="H4" s="52"/>
    </row>
    <row r="5" spans="2:8" ht="15.75" x14ac:dyDescent="0.25">
      <c r="B5" s="96" t="s">
        <v>166</v>
      </c>
      <c r="C5" s="96" t="s">
        <v>382</v>
      </c>
      <c r="D5" s="96" t="s">
        <v>447</v>
      </c>
      <c r="E5" s="53" t="s">
        <v>448</v>
      </c>
      <c r="F5" s="53"/>
      <c r="G5" s="53"/>
      <c r="H5" s="54"/>
    </row>
    <row r="6" spans="2:8" ht="47.25" x14ac:dyDescent="0.25">
      <c r="B6" s="96"/>
      <c r="C6" s="96"/>
      <c r="D6" s="96"/>
      <c r="E6" s="46" t="s">
        <v>449</v>
      </c>
      <c r="F6" s="46" t="s">
        <v>450</v>
      </c>
      <c r="G6" s="46" t="s">
        <v>451</v>
      </c>
      <c r="H6" s="46" t="s">
        <v>452</v>
      </c>
    </row>
    <row r="7" spans="2:8" ht="15.75" x14ac:dyDescent="0.25">
      <c r="B7" s="53"/>
      <c r="C7" s="55" t="s">
        <v>453</v>
      </c>
      <c r="D7" s="46" t="s">
        <v>454</v>
      </c>
      <c r="E7" s="56" t="s">
        <v>490</v>
      </c>
      <c r="F7" s="56" t="s">
        <v>491</v>
      </c>
      <c r="G7" s="56" t="s">
        <v>492</v>
      </c>
      <c r="H7" s="56" t="s">
        <v>455</v>
      </c>
    </row>
    <row r="8" spans="2:8" ht="15.75" x14ac:dyDescent="0.25">
      <c r="B8" s="57">
        <v>1</v>
      </c>
      <c r="C8" s="52" t="s">
        <v>456</v>
      </c>
      <c r="D8" s="52" t="s">
        <v>457</v>
      </c>
      <c r="E8" s="58" t="s">
        <v>458</v>
      </c>
      <c r="F8" s="58" t="s">
        <v>459</v>
      </c>
      <c r="G8" s="58" t="s">
        <v>296</v>
      </c>
      <c r="H8" s="58"/>
    </row>
    <row r="9" spans="2:8" ht="15.75" x14ac:dyDescent="0.25">
      <c r="B9" s="57">
        <v>2</v>
      </c>
      <c r="C9" s="52" t="s">
        <v>170</v>
      </c>
      <c r="D9" s="52" t="s">
        <v>460</v>
      </c>
      <c r="E9" s="58" t="s">
        <v>461</v>
      </c>
      <c r="F9" s="58" t="s">
        <v>462</v>
      </c>
      <c r="G9" s="58" t="s">
        <v>297</v>
      </c>
      <c r="H9" s="58"/>
    </row>
    <row r="10" spans="2:8" ht="15.75" x14ac:dyDescent="0.25">
      <c r="B10" s="53" t="s">
        <v>103</v>
      </c>
      <c r="C10" s="60" t="s">
        <v>463</v>
      </c>
      <c r="D10" s="46" t="s">
        <v>464</v>
      </c>
      <c r="E10" s="56" t="s">
        <v>493</v>
      </c>
      <c r="F10" s="56" t="s">
        <v>494</v>
      </c>
      <c r="G10" s="56" t="s">
        <v>495</v>
      </c>
      <c r="H10" s="56" t="s">
        <v>496</v>
      </c>
    </row>
    <row r="11" spans="2:8" ht="15.75" x14ac:dyDescent="0.25">
      <c r="B11" s="57">
        <v>1</v>
      </c>
      <c r="C11" s="52" t="s">
        <v>171</v>
      </c>
      <c r="D11" s="52" t="s">
        <v>466</v>
      </c>
      <c r="E11" s="58" t="s">
        <v>467</v>
      </c>
      <c r="F11" s="58" t="s">
        <v>468</v>
      </c>
      <c r="G11" s="58" t="s">
        <v>298</v>
      </c>
      <c r="H11" s="58"/>
    </row>
    <row r="12" spans="2:8" ht="15.75" x14ac:dyDescent="0.25">
      <c r="B12" s="57">
        <v>2</v>
      </c>
      <c r="C12" s="52" t="s">
        <v>172</v>
      </c>
      <c r="D12" s="52" t="s">
        <v>469</v>
      </c>
      <c r="E12" s="58" t="s">
        <v>470</v>
      </c>
      <c r="F12" s="58" t="s">
        <v>468</v>
      </c>
      <c r="G12" s="58" t="s">
        <v>299</v>
      </c>
      <c r="H12" s="58"/>
    </row>
    <row r="13" spans="2:8" ht="15.75" x14ac:dyDescent="0.25">
      <c r="B13" s="57">
        <v>3</v>
      </c>
      <c r="C13" s="52" t="s">
        <v>173</v>
      </c>
      <c r="D13" s="52" t="s">
        <v>471</v>
      </c>
      <c r="E13" s="58" t="s">
        <v>472</v>
      </c>
      <c r="F13" s="58" t="s">
        <v>468</v>
      </c>
      <c r="G13" s="58" t="s">
        <v>300</v>
      </c>
      <c r="H13" s="58" t="s">
        <v>473</v>
      </c>
    </row>
    <row r="14" spans="2:8" ht="15.75" x14ac:dyDescent="0.25">
      <c r="B14" s="57">
        <v>4</v>
      </c>
      <c r="C14" s="52" t="s">
        <v>474</v>
      </c>
      <c r="D14" s="52" t="s">
        <v>475</v>
      </c>
      <c r="E14" s="58" t="s">
        <v>476</v>
      </c>
      <c r="F14" s="58" t="s">
        <v>477</v>
      </c>
      <c r="G14" s="58" t="s">
        <v>478</v>
      </c>
      <c r="H14" s="58" t="s">
        <v>479</v>
      </c>
    </row>
    <row r="15" spans="2:8" ht="15.75" x14ac:dyDescent="0.25">
      <c r="B15" s="57">
        <v>5</v>
      </c>
      <c r="C15" s="52" t="s">
        <v>480</v>
      </c>
      <c r="D15" s="52" t="s">
        <v>481</v>
      </c>
      <c r="E15" s="58" t="s">
        <v>482</v>
      </c>
      <c r="F15" s="58">
        <v>0</v>
      </c>
      <c r="G15" s="58" t="s">
        <v>483</v>
      </c>
      <c r="H15" s="58" t="s">
        <v>484</v>
      </c>
    </row>
    <row r="16" spans="2:8" ht="15.75" x14ac:dyDescent="0.25">
      <c r="B16" s="54"/>
      <c r="C16" s="54" t="s">
        <v>485</v>
      </c>
      <c r="D16" s="54" t="s">
        <v>486</v>
      </c>
      <c r="E16" s="59" t="s">
        <v>487</v>
      </c>
      <c r="F16" s="59" t="s">
        <v>488</v>
      </c>
      <c r="G16" s="59" t="s">
        <v>489</v>
      </c>
      <c r="H16" s="59" t="s">
        <v>465</v>
      </c>
    </row>
    <row r="17" spans="2:8" ht="15.75" x14ac:dyDescent="0.25">
      <c r="B17" s="52"/>
      <c r="C17" s="52"/>
      <c r="D17" s="52"/>
      <c r="E17" s="52"/>
      <c r="F17" s="52"/>
      <c r="G17" s="52"/>
      <c r="H17" s="52"/>
    </row>
  </sheetData>
  <mergeCells count="4">
    <mergeCell ref="B3:H3"/>
    <mergeCell ref="B5:B6"/>
    <mergeCell ref="C5:C6"/>
    <mergeCell ref="D5:D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8"/>
  <sheetViews>
    <sheetView topLeftCell="A12" workbookViewId="0">
      <selection activeCell="C22" sqref="C22"/>
    </sheetView>
  </sheetViews>
  <sheetFormatPr defaultRowHeight="15" x14ac:dyDescent="0.25"/>
  <cols>
    <col min="3" max="3" width="44.85546875" customWidth="1"/>
    <col min="4" max="8" width="13.5703125" customWidth="1"/>
  </cols>
  <sheetData>
    <row r="3" spans="2:8" ht="16.5" x14ac:dyDescent="0.25">
      <c r="B3" s="82" t="s">
        <v>497</v>
      </c>
      <c r="C3" s="82"/>
      <c r="D3" s="82"/>
      <c r="E3" s="82"/>
      <c r="F3" s="82"/>
      <c r="G3" s="82"/>
      <c r="H3" s="82"/>
    </row>
    <row r="4" spans="2:8" x14ac:dyDescent="0.25">
      <c r="B4" s="29"/>
      <c r="C4" s="33"/>
      <c r="D4" s="33"/>
      <c r="E4" s="33"/>
      <c r="F4" s="99" t="s">
        <v>498</v>
      </c>
      <c r="G4" s="99"/>
      <c r="H4" s="99"/>
    </row>
    <row r="5" spans="2:8" x14ac:dyDescent="0.25">
      <c r="B5" s="28" t="s">
        <v>3</v>
      </c>
      <c r="C5" s="28" t="s">
        <v>4</v>
      </c>
      <c r="D5" s="28">
        <v>2011</v>
      </c>
      <c r="E5" s="28">
        <v>2012</v>
      </c>
      <c r="F5" s="28">
        <v>2013</v>
      </c>
      <c r="G5" s="28">
        <v>2014</v>
      </c>
      <c r="H5" s="28">
        <v>2015</v>
      </c>
    </row>
    <row r="6" spans="2:8" x14ac:dyDescent="0.25">
      <c r="B6" s="29" t="s">
        <v>6</v>
      </c>
      <c r="C6" s="33" t="s">
        <v>7</v>
      </c>
      <c r="D6" s="61" t="s">
        <v>499</v>
      </c>
      <c r="E6" s="61" t="s">
        <v>500</v>
      </c>
      <c r="F6" s="61" t="s">
        <v>501</v>
      </c>
      <c r="G6" s="61" t="s">
        <v>502</v>
      </c>
      <c r="H6" s="61" t="s">
        <v>503</v>
      </c>
    </row>
    <row r="7" spans="2:8" x14ac:dyDescent="0.25">
      <c r="B7" s="29">
        <v>1</v>
      </c>
      <c r="C7" s="33" t="s">
        <v>504</v>
      </c>
      <c r="D7" s="62" t="s">
        <v>48</v>
      </c>
      <c r="E7" s="62" t="s">
        <v>234</v>
      </c>
      <c r="F7" s="62" t="s">
        <v>235</v>
      </c>
      <c r="G7" s="62" t="s">
        <v>236</v>
      </c>
      <c r="H7" s="62" t="s">
        <v>237</v>
      </c>
    </row>
    <row r="8" spans="2:8" x14ac:dyDescent="0.25">
      <c r="B8" s="29">
        <v>2</v>
      </c>
      <c r="C8" s="33" t="s">
        <v>505</v>
      </c>
      <c r="D8" s="62" t="s">
        <v>238</v>
      </c>
      <c r="E8" s="62" t="s">
        <v>239</v>
      </c>
      <c r="F8" s="62" t="s">
        <v>240</v>
      </c>
      <c r="G8" s="62" t="s">
        <v>241</v>
      </c>
      <c r="H8" s="62" t="s">
        <v>242</v>
      </c>
    </row>
    <row r="9" spans="2:8" x14ac:dyDescent="0.25">
      <c r="B9" s="29">
        <v>3</v>
      </c>
      <c r="C9" s="33" t="s">
        <v>506</v>
      </c>
      <c r="D9" s="62" t="s">
        <v>507</v>
      </c>
      <c r="E9" s="62" t="s">
        <v>507</v>
      </c>
      <c r="F9" s="62" t="s">
        <v>508</v>
      </c>
      <c r="G9" s="62" t="s">
        <v>509</v>
      </c>
      <c r="H9" s="62" t="s">
        <v>510</v>
      </c>
    </row>
    <row r="10" spans="2:8" x14ac:dyDescent="0.25">
      <c r="B10" s="29">
        <v>4</v>
      </c>
      <c r="C10" s="33" t="s">
        <v>511</v>
      </c>
      <c r="D10" s="62" t="s">
        <v>512</v>
      </c>
      <c r="E10" s="62" t="s">
        <v>513</v>
      </c>
      <c r="F10" s="62" t="s">
        <v>514</v>
      </c>
      <c r="G10" s="62" t="s">
        <v>515</v>
      </c>
      <c r="H10" s="62" t="s">
        <v>516</v>
      </c>
    </row>
    <row r="11" spans="2:8" x14ac:dyDescent="0.25">
      <c r="B11" s="29">
        <v>6</v>
      </c>
      <c r="C11" s="33" t="s">
        <v>517</v>
      </c>
      <c r="D11" s="62" t="s">
        <v>518</v>
      </c>
      <c r="E11" s="62" t="s">
        <v>519</v>
      </c>
      <c r="F11" s="62" t="s">
        <v>520</v>
      </c>
      <c r="G11" s="62" t="s">
        <v>521</v>
      </c>
      <c r="H11" s="62" t="s">
        <v>522</v>
      </c>
    </row>
    <row r="12" spans="2:8" x14ac:dyDescent="0.25">
      <c r="B12" s="29">
        <v>7</v>
      </c>
      <c r="C12" s="33" t="s">
        <v>523</v>
      </c>
      <c r="D12" s="62" t="s">
        <v>459</v>
      </c>
      <c r="E12" s="62" t="s">
        <v>462</v>
      </c>
      <c r="F12" s="62" t="s">
        <v>468</v>
      </c>
      <c r="G12" s="62" t="s">
        <v>468</v>
      </c>
      <c r="H12" s="62" t="s">
        <v>468</v>
      </c>
    </row>
    <row r="13" spans="2:8" x14ac:dyDescent="0.25">
      <c r="B13" s="29">
        <v>8</v>
      </c>
      <c r="C13" s="33" t="s">
        <v>524</v>
      </c>
      <c r="D13" s="62" t="s">
        <v>312</v>
      </c>
      <c r="E13" s="62" t="s">
        <v>313</v>
      </c>
      <c r="F13" s="62" t="s">
        <v>314</v>
      </c>
      <c r="G13" s="62" t="s">
        <v>315</v>
      </c>
      <c r="H13" s="62" t="s">
        <v>316</v>
      </c>
    </row>
    <row r="14" spans="2:8" x14ac:dyDescent="0.25">
      <c r="B14" s="29">
        <v>9</v>
      </c>
      <c r="C14" s="33" t="s">
        <v>525</v>
      </c>
      <c r="D14" s="62" t="s">
        <v>332</v>
      </c>
      <c r="E14" s="62" t="s">
        <v>333</v>
      </c>
      <c r="F14" s="62" t="s">
        <v>334</v>
      </c>
      <c r="G14" s="62" t="s">
        <v>335</v>
      </c>
      <c r="H14" s="62" t="s">
        <v>526</v>
      </c>
    </row>
    <row r="15" spans="2:8" x14ac:dyDescent="0.25">
      <c r="B15" s="28" t="s">
        <v>13</v>
      </c>
      <c r="C15" s="32" t="s">
        <v>527</v>
      </c>
      <c r="D15" s="61" t="s">
        <v>528</v>
      </c>
      <c r="E15" s="61" t="s">
        <v>529</v>
      </c>
      <c r="F15" s="61" t="s">
        <v>530</v>
      </c>
      <c r="G15" s="61" t="s">
        <v>531</v>
      </c>
      <c r="H15" s="61" t="s">
        <v>532</v>
      </c>
    </row>
    <row r="16" spans="2:8" x14ac:dyDescent="0.25">
      <c r="B16" s="28">
        <v>1</v>
      </c>
      <c r="C16" s="32" t="s">
        <v>14</v>
      </c>
      <c r="D16" s="61" t="s">
        <v>533</v>
      </c>
      <c r="E16" s="61" t="s">
        <v>534</v>
      </c>
      <c r="F16" s="61" t="s">
        <v>535</v>
      </c>
      <c r="G16" s="61" t="s">
        <v>536</v>
      </c>
      <c r="H16" s="61" t="s">
        <v>537</v>
      </c>
    </row>
    <row r="17" spans="2:8" x14ac:dyDescent="0.25">
      <c r="B17" s="29">
        <v>1.1000000000000001</v>
      </c>
      <c r="C17" s="33" t="s">
        <v>15</v>
      </c>
      <c r="D17" s="62" t="s">
        <v>273</v>
      </c>
      <c r="E17" s="62" t="s">
        <v>274</v>
      </c>
      <c r="F17" s="62" t="s">
        <v>275</v>
      </c>
      <c r="G17" s="62" t="s">
        <v>276</v>
      </c>
      <c r="H17" s="62" t="s">
        <v>277</v>
      </c>
    </row>
    <row r="18" spans="2:8" x14ac:dyDescent="0.25">
      <c r="B18" s="29">
        <v>1.2</v>
      </c>
      <c r="C18" s="33" t="s">
        <v>538</v>
      </c>
      <c r="D18" s="62" t="s">
        <v>279</v>
      </c>
      <c r="E18" s="62" t="s">
        <v>280</v>
      </c>
      <c r="F18" s="62" t="s">
        <v>281</v>
      </c>
      <c r="G18" s="62" t="s">
        <v>282</v>
      </c>
      <c r="H18" s="62" t="s">
        <v>283</v>
      </c>
    </row>
    <row r="19" spans="2:8" x14ac:dyDescent="0.25">
      <c r="B19" s="29">
        <v>1.4</v>
      </c>
      <c r="C19" s="33" t="s">
        <v>28</v>
      </c>
      <c r="D19" s="62" t="s">
        <v>285</v>
      </c>
      <c r="E19" s="62" t="s">
        <v>286</v>
      </c>
      <c r="F19" s="62" t="s">
        <v>287</v>
      </c>
      <c r="G19" s="62" t="s">
        <v>288</v>
      </c>
      <c r="H19" s="62" t="s">
        <v>289</v>
      </c>
    </row>
    <row r="20" spans="2:8" ht="30" x14ac:dyDescent="0.25">
      <c r="B20" s="29">
        <v>1.3</v>
      </c>
      <c r="C20" s="36" t="s">
        <v>539</v>
      </c>
      <c r="D20" s="62" t="s">
        <v>290</v>
      </c>
      <c r="E20" s="62" t="s">
        <v>291</v>
      </c>
      <c r="F20" s="62" t="s">
        <v>292</v>
      </c>
      <c r="G20" s="62" t="s">
        <v>293</v>
      </c>
      <c r="H20" s="62" t="s">
        <v>294</v>
      </c>
    </row>
    <row r="21" spans="2:8" x14ac:dyDescent="0.25">
      <c r="B21" s="29">
        <v>1.4</v>
      </c>
      <c r="C21" s="36" t="s">
        <v>540</v>
      </c>
      <c r="D21" s="62" t="s">
        <v>318</v>
      </c>
      <c r="E21" s="62" t="s">
        <v>318</v>
      </c>
      <c r="F21" s="62" t="s">
        <v>541</v>
      </c>
      <c r="G21" s="62" t="s">
        <v>541</v>
      </c>
      <c r="H21" s="62" t="s">
        <v>541</v>
      </c>
    </row>
    <row r="22" spans="2:8" x14ac:dyDescent="0.25">
      <c r="B22" s="29">
        <v>1.5</v>
      </c>
      <c r="C22" s="33" t="s">
        <v>542</v>
      </c>
      <c r="D22" s="62" t="s">
        <v>296</v>
      </c>
      <c r="E22" s="62" t="s">
        <v>297</v>
      </c>
      <c r="F22" s="62" t="s">
        <v>298</v>
      </c>
      <c r="G22" s="62" t="s">
        <v>299</v>
      </c>
      <c r="H22" s="62" t="s">
        <v>300</v>
      </c>
    </row>
    <row r="23" spans="2:8" x14ac:dyDescent="0.25">
      <c r="B23" s="28">
        <v>2</v>
      </c>
      <c r="C23" s="32" t="s">
        <v>543</v>
      </c>
      <c r="D23" s="61" t="s">
        <v>544</v>
      </c>
      <c r="E23" s="61" t="s">
        <v>545</v>
      </c>
      <c r="F23" s="61" t="s">
        <v>546</v>
      </c>
      <c r="G23" s="61" t="s">
        <v>547</v>
      </c>
      <c r="H23" s="61" t="s">
        <v>548</v>
      </c>
    </row>
    <row r="24" spans="2:8" x14ac:dyDescent="0.25">
      <c r="B24" s="29">
        <v>2.1</v>
      </c>
      <c r="C24" s="33" t="s">
        <v>511</v>
      </c>
      <c r="D24" s="62" t="s">
        <v>512</v>
      </c>
      <c r="E24" s="62" t="s">
        <v>513</v>
      </c>
      <c r="F24" s="62" t="s">
        <v>514</v>
      </c>
      <c r="G24" s="62" t="s">
        <v>515</v>
      </c>
      <c r="H24" s="62" t="s">
        <v>516</v>
      </c>
    </row>
    <row r="25" spans="2:8" x14ac:dyDescent="0.25">
      <c r="B25" s="29">
        <v>2.2000000000000002</v>
      </c>
      <c r="C25" s="33" t="s">
        <v>549</v>
      </c>
      <c r="D25" s="62" t="s">
        <v>550</v>
      </c>
      <c r="E25" s="62" t="s">
        <v>551</v>
      </c>
      <c r="F25" s="62" t="s">
        <v>552</v>
      </c>
      <c r="G25" s="62" t="s">
        <v>553</v>
      </c>
      <c r="H25" s="62" t="s">
        <v>554</v>
      </c>
    </row>
    <row r="26" spans="2:8" x14ac:dyDescent="0.25">
      <c r="B26" s="29">
        <v>2.2999999999999998</v>
      </c>
      <c r="C26" s="33" t="s">
        <v>555</v>
      </c>
      <c r="D26" s="62" t="s">
        <v>337</v>
      </c>
      <c r="E26" s="62" t="s">
        <v>338</v>
      </c>
      <c r="F26" s="62" t="s">
        <v>339</v>
      </c>
      <c r="G26" s="62" t="s">
        <v>340</v>
      </c>
      <c r="H26" s="62" t="s">
        <v>341</v>
      </c>
    </row>
    <row r="27" spans="2:8" x14ac:dyDescent="0.25">
      <c r="B27" s="29">
        <v>2.4</v>
      </c>
      <c r="C27" s="33" t="s">
        <v>556</v>
      </c>
      <c r="D27" s="62" t="s">
        <v>459</v>
      </c>
      <c r="E27" s="62" t="s">
        <v>462</v>
      </c>
      <c r="F27" s="62" t="s">
        <v>468</v>
      </c>
      <c r="G27" s="62" t="s">
        <v>468</v>
      </c>
      <c r="H27" s="62" t="s">
        <v>468</v>
      </c>
    </row>
    <row r="28" spans="2:8" x14ac:dyDescent="0.25">
      <c r="B28" s="28" t="s">
        <v>30</v>
      </c>
      <c r="C28" s="32" t="s">
        <v>557</v>
      </c>
      <c r="D28" s="61" t="s">
        <v>558</v>
      </c>
      <c r="E28" s="61" t="s">
        <v>559</v>
      </c>
      <c r="F28" s="61" t="s">
        <v>560</v>
      </c>
      <c r="G28" s="61" t="s">
        <v>561</v>
      </c>
      <c r="H28" s="61" t="s">
        <v>562</v>
      </c>
    </row>
  </sheetData>
  <mergeCells count="2">
    <mergeCell ref="B3:H3"/>
    <mergeCell ref="F4:H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29"/>
  <sheetViews>
    <sheetView workbookViewId="0">
      <selection activeCell="A8" sqref="A8:XFD29"/>
    </sheetView>
  </sheetViews>
  <sheetFormatPr defaultRowHeight="15" x14ac:dyDescent="0.25"/>
  <cols>
    <col min="3" max="3" width="37.42578125" customWidth="1"/>
  </cols>
  <sheetData>
    <row r="3" spans="2:13" x14ac:dyDescent="0.25">
      <c r="B3" s="100" t="s">
        <v>563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</row>
    <row r="4" spans="2:13" x14ac:dyDescent="0.25">
      <c r="B4" s="101" t="s">
        <v>121</v>
      </c>
      <c r="C4" s="101"/>
      <c r="D4" s="15">
        <v>180</v>
      </c>
      <c r="E4" s="15"/>
      <c r="F4" s="15"/>
      <c r="G4" s="15"/>
      <c r="H4" s="15"/>
      <c r="I4" s="15"/>
      <c r="J4" s="15"/>
      <c r="K4" s="15"/>
      <c r="L4" s="15"/>
      <c r="M4" s="15"/>
    </row>
    <row r="5" spans="2:13" x14ac:dyDescent="0.25">
      <c r="B5" s="101" t="s">
        <v>122</v>
      </c>
      <c r="C5" s="101"/>
      <c r="D5" s="15">
        <v>720</v>
      </c>
      <c r="E5" s="15"/>
      <c r="F5" s="15"/>
      <c r="G5" s="15"/>
      <c r="H5" s="15"/>
      <c r="I5" s="15"/>
      <c r="J5" s="102" t="s">
        <v>123</v>
      </c>
      <c r="K5" s="102"/>
      <c r="L5" s="102"/>
      <c r="M5" s="102"/>
    </row>
    <row r="6" spans="2:13" x14ac:dyDescent="0.25">
      <c r="B6" s="63"/>
      <c r="C6" s="16" t="s">
        <v>4</v>
      </c>
      <c r="D6" s="89">
        <v>2011</v>
      </c>
      <c r="E6" s="89"/>
      <c r="F6" s="89">
        <v>2012</v>
      </c>
      <c r="G6" s="89"/>
      <c r="H6" s="89">
        <v>2013</v>
      </c>
      <c r="I6" s="89"/>
      <c r="J6" s="89">
        <v>2014</v>
      </c>
      <c r="K6" s="89"/>
      <c r="L6" s="89">
        <v>2015</v>
      </c>
      <c r="M6" s="89"/>
    </row>
    <row r="7" spans="2:13" x14ac:dyDescent="0.25">
      <c r="B7" s="64"/>
      <c r="C7" s="16" t="s">
        <v>124</v>
      </c>
      <c r="D7" s="16" t="s">
        <v>125</v>
      </c>
      <c r="E7" s="16" t="s">
        <v>126</v>
      </c>
      <c r="F7" s="16" t="s">
        <v>125</v>
      </c>
      <c r="G7" s="16" t="s">
        <v>126</v>
      </c>
      <c r="H7" s="16" t="s">
        <v>125</v>
      </c>
      <c r="I7" s="16" t="s">
        <v>126</v>
      </c>
      <c r="J7" s="16" t="s">
        <v>125</v>
      </c>
      <c r="K7" s="16" t="s">
        <v>126</v>
      </c>
      <c r="L7" s="16" t="s">
        <v>125</v>
      </c>
      <c r="M7" s="16" t="s">
        <v>126</v>
      </c>
    </row>
    <row r="8" spans="2:13" x14ac:dyDescent="0.25">
      <c r="B8" s="23" t="s">
        <v>6</v>
      </c>
      <c r="C8" s="23" t="s">
        <v>20</v>
      </c>
      <c r="D8" s="19" t="s">
        <v>564</v>
      </c>
      <c r="E8" s="19">
        <v>3.9</v>
      </c>
      <c r="F8" s="19" t="s">
        <v>565</v>
      </c>
      <c r="G8" s="19">
        <v>4.5</v>
      </c>
      <c r="H8" s="19" t="s">
        <v>566</v>
      </c>
      <c r="I8" s="19">
        <v>5.2</v>
      </c>
      <c r="J8" s="19" t="s">
        <v>567</v>
      </c>
      <c r="K8" s="19">
        <v>5.9</v>
      </c>
      <c r="L8" s="19" t="s">
        <v>568</v>
      </c>
      <c r="M8" s="19">
        <v>6.7</v>
      </c>
    </row>
    <row r="9" spans="2:13" x14ac:dyDescent="0.25">
      <c r="B9" s="20">
        <v>1</v>
      </c>
      <c r="C9" s="20" t="s">
        <v>127</v>
      </c>
      <c r="D9" s="18">
        <v>216</v>
      </c>
      <c r="E9" s="18">
        <v>0.3</v>
      </c>
      <c r="F9" s="18">
        <v>216</v>
      </c>
      <c r="G9" s="18">
        <v>0.3</v>
      </c>
      <c r="H9" s="18">
        <v>259.2</v>
      </c>
      <c r="I9" s="18">
        <v>0.36</v>
      </c>
      <c r="J9" s="18">
        <v>311.04000000000002</v>
      </c>
      <c r="K9" s="18">
        <v>0.43</v>
      </c>
      <c r="L9" s="18">
        <v>373.25</v>
      </c>
      <c r="M9" s="18">
        <v>0.51800000000000002</v>
      </c>
    </row>
    <row r="10" spans="2:13" x14ac:dyDescent="0.25">
      <c r="B10" s="20">
        <v>2</v>
      </c>
      <c r="C10" s="20" t="s">
        <v>10</v>
      </c>
      <c r="D10" s="18">
        <v>2556</v>
      </c>
      <c r="E10" s="15">
        <v>3.55</v>
      </c>
      <c r="F10" s="18">
        <v>3024</v>
      </c>
      <c r="G10" s="15">
        <v>4.2</v>
      </c>
      <c r="H10" s="18">
        <v>3492</v>
      </c>
      <c r="I10" s="15">
        <v>4.8499999999999996</v>
      </c>
      <c r="J10" s="18">
        <v>3960</v>
      </c>
      <c r="K10" s="15">
        <v>5.5</v>
      </c>
      <c r="L10" s="18">
        <v>4428</v>
      </c>
      <c r="M10" s="15">
        <v>6.15</v>
      </c>
    </row>
    <row r="11" spans="2:13" x14ac:dyDescent="0.25">
      <c r="B11" s="20"/>
      <c r="C11" s="21" t="s">
        <v>128</v>
      </c>
      <c r="D11" s="18">
        <v>3.55</v>
      </c>
      <c r="E11" s="18"/>
      <c r="F11" s="18">
        <v>4.2</v>
      </c>
      <c r="G11" s="18"/>
      <c r="H11" s="18">
        <v>4.8499999999999996</v>
      </c>
      <c r="I11" s="18"/>
      <c r="J11" s="18">
        <v>5.5</v>
      </c>
      <c r="K11" s="18"/>
      <c r="L11" s="18">
        <v>6.15</v>
      </c>
      <c r="M11" s="18"/>
    </row>
    <row r="12" spans="2:13" x14ac:dyDescent="0.25">
      <c r="B12" s="23" t="s">
        <v>13</v>
      </c>
      <c r="C12" s="23" t="s">
        <v>569</v>
      </c>
      <c r="D12" s="19" t="s">
        <v>570</v>
      </c>
      <c r="E12" s="19">
        <v>6.6</v>
      </c>
      <c r="F12" s="19" t="s">
        <v>571</v>
      </c>
      <c r="G12" s="19">
        <v>7.7</v>
      </c>
      <c r="H12" s="19" t="s">
        <v>572</v>
      </c>
      <c r="I12" s="19">
        <v>9.1</v>
      </c>
      <c r="J12" s="19" t="s">
        <v>573</v>
      </c>
      <c r="K12" s="19">
        <v>10.6</v>
      </c>
      <c r="L12" s="19" t="s">
        <v>574</v>
      </c>
      <c r="M12" s="19">
        <v>12.5</v>
      </c>
    </row>
    <row r="13" spans="2:13" x14ac:dyDescent="0.25">
      <c r="B13" s="23">
        <v>1</v>
      </c>
      <c r="C13" s="23" t="s">
        <v>137</v>
      </c>
      <c r="D13" s="19">
        <v>3546</v>
      </c>
      <c r="E13" s="19">
        <v>4.9000000000000004</v>
      </c>
      <c r="F13" s="19">
        <v>4249</v>
      </c>
      <c r="G13" s="19">
        <v>5.9</v>
      </c>
      <c r="H13" s="19">
        <v>5043</v>
      </c>
      <c r="I13" s="19">
        <v>7</v>
      </c>
      <c r="J13" s="19">
        <v>5980</v>
      </c>
      <c r="K13" s="19">
        <v>8.3000000000000007</v>
      </c>
      <c r="L13" s="19">
        <v>7188</v>
      </c>
      <c r="M13" s="19">
        <v>10</v>
      </c>
    </row>
    <row r="14" spans="2:13" x14ac:dyDescent="0.25">
      <c r="B14" s="20">
        <v>1.1000000000000001</v>
      </c>
      <c r="C14" s="20" t="s">
        <v>138</v>
      </c>
      <c r="D14" s="18">
        <v>842</v>
      </c>
      <c r="E14" s="18"/>
      <c r="F14" s="18">
        <v>1065</v>
      </c>
      <c r="G14" s="18"/>
      <c r="H14" s="18">
        <v>1319</v>
      </c>
      <c r="I14" s="18"/>
      <c r="J14" s="18">
        <v>1623</v>
      </c>
      <c r="K14" s="18"/>
      <c r="L14" s="18">
        <v>2029</v>
      </c>
      <c r="M14" s="18"/>
    </row>
    <row r="15" spans="2:13" x14ac:dyDescent="0.25">
      <c r="B15" s="20"/>
      <c r="C15" s="20" t="s">
        <v>139</v>
      </c>
      <c r="D15" s="18">
        <v>85</v>
      </c>
      <c r="E15" s="18"/>
      <c r="F15" s="18">
        <v>85</v>
      </c>
      <c r="G15" s="18"/>
      <c r="H15" s="18">
        <v>85</v>
      </c>
      <c r="I15" s="18"/>
      <c r="J15" s="18">
        <v>85</v>
      </c>
      <c r="K15" s="18"/>
      <c r="L15" s="18">
        <v>85</v>
      </c>
      <c r="M15" s="18"/>
    </row>
    <row r="16" spans="2:13" x14ac:dyDescent="0.25">
      <c r="B16" s="20">
        <v>1.2</v>
      </c>
      <c r="C16" s="20" t="s">
        <v>140</v>
      </c>
      <c r="D16" s="18">
        <v>211</v>
      </c>
      <c r="E16" s="18"/>
      <c r="F16" s="18">
        <v>266</v>
      </c>
      <c r="G16" s="18"/>
      <c r="H16" s="18">
        <v>330</v>
      </c>
      <c r="I16" s="18"/>
      <c r="J16" s="18">
        <v>406</v>
      </c>
      <c r="K16" s="18"/>
      <c r="L16" s="18">
        <v>507</v>
      </c>
      <c r="M16" s="18"/>
    </row>
    <row r="17" spans="2:13" x14ac:dyDescent="0.25">
      <c r="B17" s="20">
        <v>1.3</v>
      </c>
      <c r="C17" s="20" t="s">
        <v>141</v>
      </c>
      <c r="D17" s="18">
        <v>84</v>
      </c>
      <c r="E17" s="18"/>
      <c r="F17" s="18">
        <v>107</v>
      </c>
      <c r="G17" s="18"/>
      <c r="H17" s="18">
        <v>132</v>
      </c>
      <c r="I17" s="18"/>
      <c r="J17" s="18">
        <v>162</v>
      </c>
      <c r="K17" s="18"/>
      <c r="L17" s="18">
        <v>203</v>
      </c>
      <c r="M17" s="18"/>
    </row>
    <row r="18" spans="2:13" x14ac:dyDescent="0.25">
      <c r="B18" s="21">
        <v>1.4</v>
      </c>
      <c r="C18" s="20" t="s">
        <v>142</v>
      </c>
      <c r="D18" s="18">
        <v>239</v>
      </c>
      <c r="E18" s="18"/>
      <c r="F18" s="18">
        <v>302</v>
      </c>
      <c r="G18" s="18"/>
      <c r="H18" s="18">
        <v>374</v>
      </c>
      <c r="I18" s="18"/>
      <c r="J18" s="18">
        <v>461</v>
      </c>
      <c r="K18" s="18"/>
      <c r="L18" s="18">
        <v>576</v>
      </c>
      <c r="M18" s="18"/>
    </row>
    <row r="19" spans="2:13" x14ac:dyDescent="0.25">
      <c r="B19" s="21"/>
      <c r="C19" s="20" t="s">
        <v>143</v>
      </c>
      <c r="D19" s="18">
        <v>24</v>
      </c>
      <c r="E19" s="18"/>
      <c r="F19" s="18">
        <v>24</v>
      </c>
      <c r="G19" s="18"/>
      <c r="H19" s="18">
        <v>24</v>
      </c>
      <c r="I19" s="18"/>
      <c r="J19" s="18">
        <v>24</v>
      </c>
      <c r="K19" s="18"/>
      <c r="L19" s="18">
        <v>24</v>
      </c>
      <c r="M19" s="18"/>
    </row>
    <row r="20" spans="2:13" x14ac:dyDescent="0.25">
      <c r="B20" s="21">
        <v>1.5</v>
      </c>
      <c r="C20" s="20" t="s">
        <v>144</v>
      </c>
      <c r="D20" s="18">
        <v>36</v>
      </c>
      <c r="E20" s="18"/>
      <c r="F20" s="18">
        <v>45</v>
      </c>
      <c r="G20" s="18"/>
      <c r="H20" s="18">
        <v>56</v>
      </c>
      <c r="I20" s="18"/>
      <c r="J20" s="18">
        <v>69</v>
      </c>
      <c r="K20" s="18"/>
      <c r="L20" s="18">
        <v>86</v>
      </c>
      <c r="M20" s="18"/>
    </row>
    <row r="21" spans="2:13" x14ac:dyDescent="0.25">
      <c r="B21" s="21">
        <v>1.6</v>
      </c>
      <c r="C21" s="20" t="s">
        <v>145</v>
      </c>
      <c r="D21" s="18">
        <v>24</v>
      </c>
      <c r="E21" s="18"/>
      <c r="F21" s="18">
        <v>30</v>
      </c>
      <c r="G21" s="18"/>
      <c r="H21" s="18">
        <v>37</v>
      </c>
      <c r="I21" s="18"/>
      <c r="J21" s="18">
        <v>46</v>
      </c>
      <c r="K21" s="18"/>
      <c r="L21" s="18">
        <v>58</v>
      </c>
      <c r="M21" s="18"/>
    </row>
    <row r="22" spans="2:13" x14ac:dyDescent="0.25">
      <c r="B22" s="21">
        <v>1.7</v>
      </c>
      <c r="C22" s="20" t="s">
        <v>146</v>
      </c>
      <c r="D22" s="18">
        <v>316</v>
      </c>
      <c r="E22" s="18"/>
      <c r="F22" s="18">
        <v>400</v>
      </c>
      <c r="G22" s="18"/>
      <c r="H22" s="18">
        <v>496</v>
      </c>
      <c r="I22" s="18"/>
      <c r="J22" s="18">
        <v>610</v>
      </c>
      <c r="K22" s="18"/>
      <c r="L22" s="18">
        <v>762</v>
      </c>
      <c r="M22" s="18"/>
    </row>
    <row r="23" spans="2:13" x14ac:dyDescent="0.25">
      <c r="B23" s="21">
        <v>1.8</v>
      </c>
      <c r="C23" s="20" t="s">
        <v>575</v>
      </c>
      <c r="D23" s="18">
        <v>359</v>
      </c>
      <c r="E23" s="18"/>
      <c r="F23" s="18">
        <v>454</v>
      </c>
      <c r="G23" s="18"/>
      <c r="H23" s="18">
        <v>562</v>
      </c>
      <c r="I23" s="18"/>
      <c r="J23" s="18">
        <v>692</v>
      </c>
      <c r="K23" s="18"/>
      <c r="L23" s="18">
        <v>865</v>
      </c>
      <c r="M23" s="18"/>
    </row>
    <row r="24" spans="2:13" x14ac:dyDescent="0.25">
      <c r="B24" s="21">
        <v>1.9</v>
      </c>
      <c r="C24" s="20" t="s">
        <v>148</v>
      </c>
      <c r="D24" s="18">
        <v>1436</v>
      </c>
      <c r="E24" s="18"/>
      <c r="F24" s="18">
        <v>1579</v>
      </c>
      <c r="G24" s="18"/>
      <c r="H24" s="18">
        <v>1737</v>
      </c>
      <c r="I24" s="18"/>
      <c r="J24" s="18">
        <v>1911</v>
      </c>
      <c r="K24" s="18"/>
      <c r="L24" s="18">
        <v>2102</v>
      </c>
      <c r="M24" s="18"/>
    </row>
    <row r="25" spans="2:13" x14ac:dyDescent="0.25">
      <c r="B25" s="23">
        <v>2</v>
      </c>
      <c r="C25" s="23" t="s">
        <v>27</v>
      </c>
      <c r="D25" s="19">
        <v>383</v>
      </c>
      <c r="E25" s="19">
        <v>0.5</v>
      </c>
      <c r="F25" s="19">
        <v>454</v>
      </c>
      <c r="G25" s="19">
        <v>0.6</v>
      </c>
      <c r="H25" s="19">
        <v>524</v>
      </c>
      <c r="I25" s="19">
        <v>0.7</v>
      </c>
      <c r="J25" s="19">
        <v>594</v>
      </c>
      <c r="K25" s="19">
        <v>0.8</v>
      </c>
      <c r="L25" s="19">
        <v>664</v>
      </c>
      <c r="M25" s="19">
        <v>0.9</v>
      </c>
    </row>
    <row r="26" spans="2:13" ht="25.5" x14ac:dyDescent="0.25">
      <c r="B26" s="20">
        <v>3</v>
      </c>
      <c r="C26" s="20" t="s">
        <v>149</v>
      </c>
      <c r="D26" s="18">
        <v>253</v>
      </c>
      <c r="E26" s="18">
        <v>0.4</v>
      </c>
      <c r="F26" s="18">
        <v>279</v>
      </c>
      <c r="G26" s="18">
        <v>0.4</v>
      </c>
      <c r="H26" s="18">
        <v>307</v>
      </c>
      <c r="I26" s="18">
        <v>0.4</v>
      </c>
      <c r="J26" s="18">
        <v>337</v>
      </c>
      <c r="K26" s="18">
        <v>0.5</v>
      </c>
      <c r="L26" s="18">
        <v>371</v>
      </c>
      <c r="M26" s="18">
        <v>0.5</v>
      </c>
    </row>
    <row r="27" spans="2:13" x14ac:dyDescent="0.25">
      <c r="B27" s="20">
        <v>4</v>
      </c>
      <c r="C27" s="20" t="s">
        <v>576</v>
      </c>
      <c r="D27" s="18">
        <v>543</v>
      </c>
      <c r="E27" s="18">
        <v>0.8</v>
      </c>
      <c r="F27" s="18">
        <v>597</v>
      </c>
      <c r="G27" s="18">
        <v>0.8</v>
      </c>
      <c r="H27" s="18">
        <v>657</v>
      </c>
      <c r="I27" s="18">
        <v>0.9</v>
      </c>
      <c r="J27" s="18">
        <v>723</v>
      </c>
      <c r="K27" s="18">
        <v>1</v>
      </c>
      <c r="L27" s="18">
        <v>795</v>
      </c>
      <c r="M27" s="18">
        <v>1.1000000000000001</v>
      </c>
    </row>
    <row r="28" spans="2:13" x14ac:dyDescent="0.25">
      <c r="B28" s="23" t="s">
        <v>30</v>
      </c>
      <c r="C28" s="23" t="s">
        <v>577</v>
      </c>
      <c r="D28" s="19">
        <v>-1954</v>
      </c>
      <c r="E28" s="19">
        <v>-3</v>
      </c>
      <c r="F28" s="19">
        <v>-2339</v>
      </c>
      <c r="G28" s="19">
        <v>-3</v>
      </c>
      <c r="H28" s="19">
        <v>-2779</v>
      </c>
      <c r="I28" s="19">
        <v>-4</v>
      </c>
      <c r="J28" s="19">
        <v>-3363</v>
      </c>
      <c r="K28" s="19">
        <v>-5</v>
      </c>
      <c r="L28" s="19">
        <v>-4217</v>
      </c>
      <c r="M28" s="19">
        <v>-6</v>
      </c>
    </row>
    <row r="29" spans="2:13" x14ac:dyDescent="0.25">
      <c r="B29" s="20"/>
      <c r="C29" s="20" t="s">
        <v>578</v>
      </c>
      <c r="D29" s="19" t="s">
        <v>579</v>
      </c>
      <c r="E29" s="19"/>
      <c r="F29" s="19" t="s">
        <v>580</v>
      </c>
      <c r="G29" s="19"/>
      <c r="H29" s="19" t="s">
        <v>581</v>
      </c>
      <c r="I29" s="19"/>
      <c r="J29" s="19" t="s">
        <v>582</v>
      </c>
      <c r="K29" s="19"/>
      <c r="L29" s="19" t="s">
        <v>583</v>
      </c>
      <c r="M29" s="18"/>
    </row>
  </sheetData>
  <mergeCells count="9">
    <mergeCell ref="B3:M3"/>
    <mergeCell ref="B4:C4"/>
    <mergeCell ref="B5:C5"/>
    <mergeCell ref="J5:M5"/>
    <mergeCell ref="D6:E6"/>
    <mergeCell ref="F6:G6"/>
    <mergeCell ref="H6:I6"/>
    <mergeCell ref="J6:K6"/>
    <mergeCell ref="L6:M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29"/>
  <sheetViews>
    <sheetView workbookViewId="0">
      <selection activeCell="C17" sqref="C17"/>
    </sheetView>
  </sheetViews>
  <sheetFormatPr defaultRowHeight="15" x14ac:dyDescent="0.25"/>
  <cols>
    <col min="3" max="3" width="33.140625" customWidth="1"/>
  </cols>
  <sheetData>
    <row r="3" spans="2:13" x14ac:dyDescent="0.25">
      <c r="B3" s="103" t="s">
        <v>584</v>
      </c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</row>
    <row r="4" spans="2:13" x14ac:dyDescent="0.25">
      <c r="B4" s="104" t="s">
        <v>121</v>
      </c>
      <c r="C4" s="104"/>
      <c r="D4" s="65">
        <v>70</v>
      </c>
      <c r="E4" s="66"/>
      <c r="F4" s="66"/>
      <c r="G4" s="66"/>
      <c r="H4" s="66"/>
      <c r="I4" s="66"/>
      <c r="J4" s="66"/>
      <c r="K4" s="67"/>
      <c r="L4" s="66"/>
      <c r="M4" s="66"/>
    </row>
    <row r="5" spans="2:13" ht="15.75" x14ac:dyDescent="0.25">
      <c r="B5" s="104" t="s">
        <v>585</v>
      </c>
      <c r="C5" s="104"/>
      <c r="D5" s="65">
        <v>140</v>
      </c>
      <c r="E5" s="66"/>
      <c r="F5" s="66"/>
      <c r="G5" s="66"/>
      <c r="H5" s="66"/>
      <c r="I5" s="105" t="s">
        <v>123</v>
      </c>
      <c r="J5" s="105"/>
      <c r="K5" s="105"/>
      <c r="L5" s="105"/>
      <c r="M5" s="66"/>
    </row>
    <row r="6" spans="2:13" ht="15.75" x14ac:dyDescent="0.25">
      <c r="B6" s="68"/>
      <c r="C6" s="69" t="s">
        <v>4</v>
      </c>
      <c r="D6" s="89">
        <v>2011</v>
      </c>
      <c r="E6" s="89"/>
      <c r="F6" s="89">
        <v>2012</v>
      </c>
      <c r="G6" s="89"/>
      <c r="H6" s="89">
        <v>2013</v>
      </c>
      <c r="I6" s="89"/>
      <c r="J6" s="89">
        <v>2014</v>
      </c>
      <c r="K6" s="89"/>
      <c r="L6" s="89">
        <v>2015</v>
      </c>
      <c r="M6" s="89"/>
    </row>
    <row r="7" spans="2:13" ht="15.75" x14ac:dyDescent="0.25">
      <c r="B7" s="70"/>
      <c r="C7" s="69" t="s">
        <v>124</v>
      </c>
      <c r="D7" s="16" t="s">
        <v>125</v>
      </c>
      <c r="E7" s="16" t="s">
        <v>126</v>
      </c>
      <c r="F7" s="16" t="s">
        <v>125</v>
      </c>
      <c r="G7" s="16" t="s">
        <v>126</v>
      </c>
      <c r="H7" s="16" t="s">
        <v>125</v>
      </c>
      <c r="I7" s="16" t="s">
        <v>126</v>
      </c>
      <c r="J7" s="16" t="s">
        <v>125</v>
      </c>
      <c r="K7" s="16" t="s">
        <v>126</v>
      </c>
      <c r="L7" s="16" t="s">
        <v>125</v>
      </c>
      <c r="M7" s="16" t="s">
        <v>126</v>
      </c>
    </row>
    <row r="8" spans="2:13" x14ac:dyDescent="0.25">
      <c r="B8" s="71" t="s">
        <v>6</v>
      </c>
      <c r="C8" s="23" t="s">
        <v>20</v>
      </c>
      <c r="D8" s="19">
        <v>962</v>
      </c>
      <c r="E8" s="19">
        <v>6.9</v>
      </c>
      <c r="F8" s="19">
        <v>1098</v>
      </c>
      <c r="G8" s="19">
        <v>7.8</v>
      </c>
      <c r="H8" s="19">
        <v>1278</v>
      </c>
      <c r="I8" s="19">
        <v>9.1</v>
      </c>
      <c r="J8" s="19">
        <v>1466</v>
      </c>
      <c r="K8" s="19">
        <v>10.5</v>
      </c>
      <c r="L8" s="19">
        <v>1665</v>
      </c>
      <c r="M8" s="19">
        <v>11.9</v>
      </c>
    </row>
    <row r="9" spans="2:13" ht="15.75" x14ac:dyDescent="0.25">
      <c r="B9" s="49">
        <v>1</v>
      </c>
      <c r="C9" s="20" t="s">
        <v>127</v>
      </c>
      <c r="D9" s="18">
        <v>216</v>
      </c>
      <c r="E9" s="18">
        <v>1.5</v>
      </c>
      <c r="F9" s="18">
        <v>216</v>
      </c>
      <c r="G9" s="18">
        <v>1.5</v>
      </c>
      <c r="H9" s="18">
        <v>259.2</v>
      </c>
      <c r="I9" s="18">
        <v>1.9</v>
      </c>
      <c r="J9" s="18">
        <v>311.04000000000002</v>
      </c>
      <c r="K9" s="18">
        <v>2.2000000000000002</v>
      </c>
      <c r="L9" s="72">
        <v>373248</v>
      </c>
      <c r="M9" s="18">
        <v>2.7</v>
      </c>
    </row>
    <row r="10" spans="2:13" ht="15.75" x14ac:dyDescent="0.25">
      <c r="B10" s="49">
        <v>2</v>
      </c>
      <c r="C10" s="20" t="s">
        <v>10</v>
      </c>
      <c r="D10" s="18">
        <v>746</v>
      </c>
      <c r="E10" s="15">
        <v>5.3</v>
      </c>
      <c r="F10" s="18">
        <v>882</v>
      </c>
      <c r="G10" s="15">
        <v>6.3</v>
      </c>
      <c r="H10" s="18">
        <v>1019</v>
      </c>
      <c r="I10" s="15">
        <v>7.3</v>
      </c>
      <c r="J10" s="18">
        <v>1155</v>
      </c>
      <c r="K10" s="15">
        <v>8.3000000000000007</v>
      </c>
      <c r="L10" s="18">
        <v>1292</v>
      </c>
      <c r="M10" s="15">
        <v>9.1999999999999993</v>
      </c>
    </row>
    <row r="11" spans="2:13" ht="15.75" x14ac:dyDescent="0.25">
      <c r="B11" s="49"/>
      <c r="C11" s="21" t="s">
        <v>128</v>
      </c>
      <c r="D11" s="18">
        <v>5.3</v>
      </c>
      <c r="E11" s="18"/>
      <c r="F11" s="18">
        <v>6.3</v>
      </c>
      <c r="G11" s="18"/>
      <c r="H11" s="18">
        <v>7.3</v>
      </c>
      <c r="I11" s="18"/>
      <c r="J11" s="18">
        <v>8.3000000000000007</v>
      </c>
      <c r="K11" s="18"/>
      <c r="L11" s="18">
        <v>9.1999999999999993</v>
      </c>
      <c r="M11" s="22"/>
    </row>
    <row r="12" spans="2:13" x14ac:dyDescent="0.25">
      <c r="B12" s="71" t="s">
        <v>13</v>
      </c>
      <c r="C12" s="23" t="s">
        <v>569</v>
      </c>
      <c r="D12" s="19">
        <v>2364</v>
      </c>
      <c r="E12" s="19">
        <v>16.899999999999999</v>
      </c>
      <c r="F12" s="19">
        <v>2754</v>
      </c>
      <c r="G12" s="19">
        <v>19.7</v>
      </c>
      <c r="H12" s="19">
        <v>3194</v>
      </c>
      <c r="I12" s="19">
        <v>22.8</v>
      </c>
      <c r="J12" s="19">
        <v>3705</v>
      </c>
      <c r="K12" s="19">
        <v>26.5</v>
      </c>
      <c r="L12" s="19">
        <v>4346</v>
      </c>
      <c r="M12" s="19">
        <v>31</v>
      </c>
    </row>
    <row r="13" spans="2:13" ht="15.75" x14ac:dyDescent="0.25">
      <c r="B13" s="49">
        <v>1</v>
      </c>
      <c r="C13" s="20" t="s">
        <v>137</v>
      </c>
      <c r="D13" s="18">
        <v>1567</v>
      </c>
      <c r="E13" s="18">
        <v>11.2</v>
      </c>
      <c r="F13" s="18">
        <v>1878</v>
      </c>
      <c r="G13" s="18">
        <v>13.4</v>
      </c>
      <c r="H13" s="18">
        <v>2230</v>
      </c>
      <c r="I13" s="18">
        <v>15.9</v>
      </c>
      <c r="J13" s="18">
        <v>2645</v>
      </c>
      <c r="K13" s="18">
        <v>18.899999999999999</v>
      </c>
      <c r="L13" s="18">
        <v>3180</v>
      </c>
      <c r="M13" s="18">
        <v>22.7</v>
      </c>
    </row>
    <row r="14" spans="2:13" ht="15.75" x14ac:dyDescent="0.25">
      <c r="B14" s="49">
        <v>1.1000000000000001</v>
      </c>
      <c r="C14" s="20" t="s">
        <v>586</v>
      </c>
      <c r="D14" s="18">
        <v>412</v>
      </c>
      <c r="E14" s="18"/>
      <c r="F14" s="18">
        <v>521</v>
      </c>
      <c r="G14" s="18"/>
      <c r="H14" s="18">
        <v>645</v>
      </c>
      <c r="I14" s="18"/>
      <c r="J14" s="18">
        <v>794</v>
      </c>
      <c r="K14" s="18"/>
      <c r="L14" s="18">
        <v>993</v>
      </c>
      <c r="M14" s="18"/>
    </row>
    <row r="15" spans="2:13" ht="15.75" x14ac:dyDescent="0.25">
      <c r="B15" s="49"/>
      <c r="C15" s="20" t="s">
        <v>139</v>
      </c>
      <c r="D15" s="18">
        <v>41</v>
      </c>
      <c r="E15" s="18"/>
      <c r="F15" s="18">
        <v>41</v>
      </c>
      <c r="G15" s="18"/>
      <c r="H15" s="18">
        <v>41</v>
      </c>
      <c r="I15" s="18"/>
      <c r="J15" s="18">
        <v>41</v>
      </c>
      <c r="K15" s="18"/>
      <c r="L15" s="18">
        <v>41</v>
      </c>
      <c r="M15" s="18"/>
    </row>
    <row r="16" spans="2:13" ht="15.75" x14ac:dyDescent="0.25">
      <c r="B16" s="49">
        <v>1.2</v>
      </c>
      <c r="C16" s="20" t="s">
        <v>140</v>
      </c>
      <c r="D16" s="18">
        <v>103</v>
      </c>
      <c r="E16" s="18"/>
      <c r="F16" s="18">
        <v>130</v>
      </c>
      <c r="G16" s="18"/>
      <c r="H16" s="18">
        <v>161</v>
      </c>
      <c r="I16" s="18"/>
      <c r="J16" s="18">
        <v>199</v>
      </c>
      <c r="K16" s="18"/>
      <c r="L16" s="18">
        <v>248</v>
      </c>
      <c r="M16" s="18"/>
    </row>
    <row r="17" spans="2:13" ht="15.75" x14ac:dyDescent="0.25">
      <c r="B17" s="49">
        <v>1.3</v>
      </c>
      <c r="C17" s="20" t="s">
        <v>141</v>
      </c>
      <c r="D17" s="18">
        <v>41</v>
      </c>
      <c r="E17" s="18"/>
      <c r="F17" s="18">
        <v>52</v>
      </c>
      <c r="G17" s="18"/>
      <c r="H17" s="18">
        <v>65</v>
      </c>
      <c r="I17" s="18"/>
      <c r="J17" s="18">
        <v>79</v>
      </c>
      <c r="K17" s="18"/>
      <c r="L17" s="18">
        <v>99</v>
      </c>
      <c r="M17" s="18"/>
    </row>
    <row r="18" spans="2:13" ht="15.75" x14ac:dyDescent="0.25">
      <c r="B18" s="73">
        <v>1.4</v>
      </c>
      <c r="C18" s="20" t="s">
        <v>587</v>
      </c>
      <c r="D18" s="18">
        <v>60</v>
      </c>
      <c r="E18" s="18"/>
      <c r="F18" s="18">
        <v>76</v>
      </c>
      <c r="G18" s="18"/>
      <c r="H18" s="18">
        <v>94</v>
      </c>
      <c r="I18" s="18"/>
      <c r="J18" s="18">
        <v>115</v>
      </c>
      <c r="K18" s="18"/>
      <c r="L18" s="18">
        <v>144</v>
      </c>
      <c r="M18" s="18"/>
    </row>
    <row r="19" spans="2:13" ht="15.75" x14ac:dyDescent="0.25">
      <c r="B19" s="73"/>
      <c r="C19" s="20" t="s">
        <v>143</v>
      </c>
      <c r="D19" s="18">
        <v>6</v>
      </c>
      <c r="E19" s="18"/>
      <c r="F19" s="18">
        <v>6</v>
      </c>
      <c r="G19" s="18"/>
      <c r="H19" s="18">
        <v>6</v>
      </c>
      <c r="I19" s="18"/>
      <c r="J19" s="18">
        <v>6</v>
      </c>
      <c r="K19" s="18"/>
      <c r="L19" s="18">
        <v>6</v>
      </c>
      <c r="M19" s="18"/>
    </row>
    <row r="20" spans="2:13" ht="15.75" x14ac:dyDescent="0.25">
      <c r="B20" s="73">
        <v>1.5</v>
      </c>
      <c r="C20" s="20" t="s">
        <v>144</v>
      </c>
      <c r="D20" s="18">
        <v>9</v>
      </c>
      <c r="E20" s="18"/>
      <c r="F20" s="18">
        <v>11</v>
      </c>
      <c r="G20" s="18"/>
      <c r="H20" s="18">
        <v>14</v>
      </c>
      <c r="I20" s="18"/>
      <c r="J20" s="18">
        <v>17</v>
      </c>
      <c r="K20" s="18"/>
      <c r="L20" s="18">
        <v>22</v>
      </c>
      <c r="M20" s="18"/>
    </row>
    <row r="21" spans="2:13" ht="15.75" x14ac:dyDescent="0.25">
      <c r="B21" s="73">
        <v>1.6</v>
      </c>
      <c r="C21" s="20" t="s">
        <v>145</v>
      </c>
      <c r="D21" s="18">
        <v>6</v>
      </c>
      <c r="E21" s="18"/>
      <c r="F21" s="18">
        <v>8</v>
      </c>
      <c r="G21" s="18"/>
      <c r="H21" s="18">
        <v>9</v>
      </c>
      <c r="I21" s="18"/>
      <c r="J21" s="18">
        <v>12</v>
      </c>
      <c r="K21" s="18"/>
      <c r="L21" s="18">
        <v>14</v>
      </c>
      <c r="M21" s="18"/>
    </row>
    <row r="22" spans="2:13" ht="25.5" x14ac:dyDescent="0.25">
      <c r="B22" s="73">
        <v>1.7</v>
      </c>
      <c r="C22" s="20" t="s">
        <v>588</v>
      </c>
      <c r="D22" s="18">
        <v>148</v>
      </c>
      <c r="E22" s="18"/>
      <c r="F22" s="18">
        <v>187</v>
      </c>
      <c r="G22" s="18"/>
      <c r="H22" s="18">
        <v>232</v>
      </c>
      <c r="I22" s="18"/>
      <c r="J22" s="18">
        <v>285</v>
      </c>
      <c r="K22" s="18"/>
      <c r="L22" s="18">
        <v>356</v>
      </c>
      <c r="M22" s="18"/>
    </row>
    <row r="23" spans="2:13" ht="15.75" x14ac:dyDescent="0.25">
      <c r="B23" s="73">
        <v>1.8</v>
      </c>
      <c r="C23" s="20" t="s">
        <v>575</v>
      </c>
      <c r="D23" s="18">
        <v>158</v>
      </c>
      <c r="E23" s="18"/>
      <c r="F23" s="18">
        <v>200</v>
      </c>
      <c r="G23" s="18"/>
      <c r="H23" s="18">
        <v>247</v>
      </c>
      <c r="I23" s="18"/>
      <c r="J23" s="18">
        <v>304</v>
      </c>
      <c r="K23" s="18"/>
      <c r="L23" s="18">
        <v>380</v>
      </c>
      <c r="M23" s="18"/>
    </row>
    <row r="24" spans="2:13" ht="15.75" x14ac:dyDescent="0.25">
      <c r="B24" s="73">
        <v>1.9</v>
      </c>
      <c r="C24" s="20" t="s">
        <v>148</v>
      </c>
      <c r="D24" s="18">
        <v>631</v>
      </c>
      <c r="E24" s="18"/>
      <c r="F24" s="18">
        <v>694</v>
      </c>
      <c r="G24" s="18"/>
      <c r="H24" s="18">
        <v>763</v>
      </c>
      <c r="I24" s="18"/>
      <c r="J24" s="18">
        <v>840</v>
      </c>
      <c r="K24" s="18"/>
      <c r="L24" s="18">
        <v>924</v>
      </c>
      <c r="M24" s="18"/>
    </row>
    <row r="25" spans="2:13" ht="15.75" x14ac:dyDescent="0.25">
      <c r="B25" s="49">
        <v>2</v>
      </c>
      <c r="C25" s="20" t="s">
        <v>589</v>
      </c>
      <c r="D25" s="18">
        <v>0</v>
      </c>
      <c r="E25" s="18"/>
      <c r="F25" s="18">
        <v>0</v>
      </c>
      <c r="G25" s="18"/>
      <c r="H25" s="18">
        <v>0</v>
      </c>
      <c r="I25" s="18"/>
      <c r="J25" s="18">
        <v>0</v>
      </c>
      <c r="K25" s="18"/>
      <c r="L25" s="18">
        <v>0</v>
      </c>
      <c r="M25" s="18"/>
    </row>
    <row r="26" spans="2:13" ht="38.25" x14ac:dyDescent="0.25">
      <c r="B26" s="49">
        <v>3</v>
      </c>
      <c r="C26" s="20" t="s">
        <v>149</v>
      </c>
      <c r="D26" s="18">
        <v>253</v>
      </c>
      <c r="E26" s="18">
        <v>1.8</v>
      </c>
      <c r="F26" s="18">
        <v>279</v>
      </c>
      <c r="G26" s="18">
        <v>2</v>
      </c>
      <c r="H26" s="18">
        <v>307</v>
      </c>
      <c r="I26" s="18">
        <v>2.2000000000000002</v>
      </c>
      <c r="J26" s="18">
        <v>337</v>
      </c>
      <c r="K26" s="18">
        <v>2.4</v>
      </c>
      <c r="L26" s="18">
        <v>371</v>
      </c>
      <c r="M26" s="18">
        <v>2.7</v>
      </c>
    </row>
    <row r="27" spans="2:13" ht="25.5" x14ac:dyDescent="0.25">
      <c r="B27" s="49">
        <v>4</v>
      </c>
      <c r="C27" s="20" t="s">
        <v>576</v>
      </c>
      <c r="D27" s="18">
        <v>543</v>
      </c>
      <c r="E27" s="18">
        <v>3.9</v>
      </c>
      <c r="F27" s="18">
        <v>597</v>
      </c>
      <c r="G27" s="18">
        <v>4.3</v>
      </c>
      <c r="H27" s="18">
        <v>657</v>
      </c>
      <c r="I27" s="18">
        <v>4.7</v>
      </c>
      <c r="J27" s="18">
        <v>723</v>
      </c>
      <c r="K27" s="18">
        <v>5.2</v>
      </c>
      <c r="L27" s="18">
        <v>795</v>
      </c>
      <c r="M27" s="18">
        <v>5.7</v>
      </c>
    </row>
    <row r="28" spans="2:13" ht="25.5" x14ac:dyDescent="0.25">
      <c r="B28" s="71" t="s">
        <v>30</v>
      </c>
      <c r="C28" s="23" t="s">
        <v>577</v>
      </c>
      <c r="D28" s="19">
        <v>-1402</v>
      </c>
      <c r="E28" s="19">
        <v>-10</v>
      </c>
      <c r="F28" s="19">
        <v>-1656</v>
      </c>
      <c r="G28" s="19">
        <v>-11.8</v>
      </c>
      <c r="H28" s="19">
        <v>-1916</v>
      </c>
      <c r="I28" s="19">
        <v>-13.7</v>
      </c>
      <c r="J28" s="19">
        <v>-2239</v>
      </c>
      <c r="K28" s="19">
        <v>-16</v>
      </c>
      <c r="L28" s="19">
        <v>-2681</v>
      </c>
      <c r="M28" s="19">
        <v>-19.2</v>
      </c>
    </row>
    <row r="29" spans="2:13" ht="15.75" x14ac:dyDescent="0.25">
      <c r="B29" s="49"/>
      <c r="C29" s="20" t="s">
        <v>155</v>
      </c>
      <c r="D29" s="19" t="s">
        <v>590</v>
      </c>
      <c r="E29" s="19"/>
      <c r="F29" s="19" t="s">
        <v>591</v>
      </c>
      <c r="G29" s="19"/>
      <c r="H29" s="19" t="s">
        <v>592</v>
      </c>
      <c r="I29" s="19"/>
      <c r="J29" s="19" t="s">
        <v>593</v>
      </c>
      <c r="K29" s="19"/>
      <c r="L29" s="19" t="s">
        <v>594</v>
      </c>
      <c r="M29" s="18"/>
    </row>
  </sheetData>
  <mergeCells count="9">
    <mergeCell ref="B3:M3"/>
    <mergeCell ref="B4:C4"/>
    <mergeCell ref="B5:C5"/>
    <mergeCell ref="I5:L5"/>
    <mergeCell ref="D6:E6"/>
    <mergeCell ref="F6:G6"/>
    <mergeCell ref="H6:I6"/>
    <mergeCell ref="J6:K6"/>
    <mergeCell ref="L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313</vt:i4>
      </vt:variant>
    </vt:vector>
  </HeadingPairs>
  <TitlesOfParts>
    <vt:vector size="32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Sheet7!_Toc342661068</vt:lpstr>
      <vt:lpstr>Sheet9!_Toc342661070</vt:lpstr>
      <vt:lpstr>Sheet13!_Toc342661079</vt:lpstr>
      <vt:lpstr>Sheet13!_Toc342661080</vt:lpstr>
      <vt:lpstr>Sheet13!_Toc342661081</vt:lpstr>
      <vt:lpstr>Sheet13!_Toc342661082</vt:lpstr>
      <vt:lpstr>Sheet13!_Toc342661083</vt:lpstr>
      <vt:lpstr>Sheet13!_Toc342661084</vt:lpstr>
      <vt:lpstr>Sheet4!_Toc346820982</vt:lpstr>
      <vt:lpstr>Sheet4!_Toc346820983</vt:lpstr>
      <vt:lpstr>Sheet4!_Toc346820984</vt:lpstr>
      <vt:lpstr>Sheet4!_Toc346820985</vt:lpstr>
      <vt:lpstr>Sheet4!_Toc346820986</vt:lpstr>
      <vt:lpstr>Sheet4!_Toc346820987</vt:lpstr>
      <vt:lpstr>Sheet4!_Toc346820988</vt:lpstr>
      <vt:lpstr>Sheet4!_Toc346820989</vt:lpstr>
      <vt:lpstr>Sheet4!_Toc346820990</vt:lpstr>
      <vt:lpstr>Sheet4!_Toc346820991</vt:lpstr>
      <vt:lpstr>Sheet4!_Toc346820992</vt:lpstr>
      <vt:lpstr>Sheet4!_Toc346820993</vt:lpstr>
      <vt:lpstr>Sheet4!_Toc346820994</vt:lpstr>
      <vt:lpstr>Sheet4!_Toc346820995</vt:lpstr>
      <vt:lpstr>Sheet4!_Toc346820996</vt:lpstr>
      <vt:lpstr>Sheet4!_Toc346820997</vt:lpstr>
      <vt:lpstr>Sheet4!_Toc346820998</vt:lpstr>
      <vt:lpstr>Sheet4!_Toc346820999</vt:lpstr>
      <vt:lpstr>Sheet4!_Toc346821000</vt:lpstr>
      <vt:lpstr>Sheet4!_Toc346821001</vt:lpstr>
      <vt:lpstr>Sheet4!_Toc346821002</vt:lpstr>
      <vt:lpstr>Sheet4!_Toc346821003</vt:lpstr>
      <vt:lpstr>Sheet4!_Toc346821004</vt:lpstr>
      <vt:lpstr>Sheet4!_Toc346821005</vt:lpstr>
      <vt:lpstr>Sheet4!_Toc346821006</vt:lpstr>
      <vt:lpstr>Sheet4!_Toc346821007</vt:lpstr>
      <vt:lpstr>Sheet4!_Toc346821008</vt:lpstr>
      <vt:lpstr>Sheet4!_Toc346821009</vt:lpstr>
      <vt:lpstr>Sheet4!_Toc346821010</vt:lpstr>
      <vt:lpstr>Sheet4!_Toc346821011</vt:lpstr>
      <vt:lpstr>Sheet4!_Toc346821012</vt:lpstr>
      <vt:lpstr>Sheet4!_Toc346821013</vt:lpstr>
      <vt:lpstr>Sheet4!_Toc346821014</vt:lpstr>
      <vt:lpstr>Sheet4!_Toc346821015</vt:lpstr>
      <vt:lpstr>Sheet4!_Toc346821016</vt:lpstr>
      <vt:lpstr>Sheet4!_Toc346821017</vt:lpstr>
      <vt:lpstr>Sheet4!_Toc346821018</vt:lpstr>
      <vt:lpstr>Sheet4!_Toc346821019</vt:lpstr>
      <vt:lpstr>Sheet4!_Toc346821020</vt:lpstr>
      <vt:lpstr>Sheet4!_Toc346821021</vt:lpstr>
      <vt:lpstr>Sheet4!_Toc346821022</vt:lpstr>
      <vt:lpstr>Sheet4!_Toc346821023</vt:lpstr>
      <vt:lpstr>Sheet4!_Toc346821024</vt:lpstr>
      <vt:lpstr>Sheet4!_Toc346821025</vt:lpstr>
      <vt:lpstr>Sheet4!_Toc346821026</vt:lpstr>
      <vt:lpstr>Sheet4!_Toc346821027</vt:lpstr>
      <vt:lpstr>Sheet4!_Toc346821028</vt:lpstr>
      <vt:lpstr>Sheet4!_Toc346821029</vt:lpstr>
      <vt:lpstr>Sheet4!_Toc346821030</vt:lpstr>
      <vt:lpstr>Sheet4!_Toc346821031</vt:lpstr>
      <vt:lpstr>Sheet4!_Toc346821032</vt:lpstr>
      <vt:lpstr>Sheet4!_Toc346821033</vt:lpstr>
      <vt:lpstr>Sheet4!_Toc346821034</vt:lpstr>
      <vt:lpstr>Sheet4!_Toc346821035</vt:lpstr>
      <vt:lpstr>Sheet4!_Toc346821036</vt:lpstr>
      <vt:lpstr>Sheet4!_Toc346821037</vt:lpstr>
      <vt:lpstr>Sheet4!_Toc346821038</vt:lpstr>
      <vt:lpstr>Sheet4!_Toc346821039</vt:lpstr>
      <vt:lpstr>Sheet4!_Toc346821040</vt:lpstr>
      <vt:lpstr>Sheet4!_Toc346821041</vt:lpstr>
      <vt:lpstr>Sheet4!_Toc346821042</vt:lpstr>
      <vt:lpstr>Sheet4!_Toc346821043</vt:lpstr>
      <vt:lpstr>Sheet4!_Toc346821044</vt:lpstr>
      <vt:lpstr>Sheet4!_Toc346821045</vt:lpstr>
      <vt:lpstr>Sheet4!_Toc346821046</vt:lpstr>
      <vt:lpstr>Sheet4!_Toc346821047</vt:lpstr>
      <vt:lpstr>Sheet4!_Toc346821048</vt:lpstr>
      <vt:lpstr>Sheet4!_Toc346821049</vt:lpstr>
      <vt:lpstr>Sheet4!_Toc346821050</vt:lpstr>
      <vt:lpstr>Sheet4!_Toc346821051</vt:lpstr>
      <vt:lpstr>Sheet4!_Toc346821052</vt:lpstr>
      <vt:lpstr>Sheet4!_Toc346821053</vt:lpstr>
      <vt:lpstr>Sheet4!_Toc346821054</vt:lpstr>
      <vt:lpstr>Sheet4!_Toc346821055</vt:lpstr>
      <vt:lpstr>Sheet4!_Toc346821056</vt:lpstr>
      <vt:lpstr>Sheet4!_Toc346821057</vt:lpstr>
      <vt:lpstr>Sheet4!_Toc346821058</vt:lpstr>
      <vt:lpstr>Sheet4!_Toc346821059</vt:lpstr>
      <vt:lpstr>Sheet4!_Toc346821060</vt:lpstr>
      <vt:lpstr>Sheet4!_Toc346821061</vt:lpstr>
      <vt:lpstr>Sheet4!_Toc346821062</vt:lpstr>
      <vt:lpstr>Sheet4!_Toc346821063</vt:lpstr>
      <vt:lpstr>Sheet4!_Toc346821064</vt:lpstr>
      <vt:lpstr>Sheet4!_Toc346821065</vt:lpstr>
      <vt:lpstr>Sheet4!_Toc346821066</vt:lpstr>
      <vt:lpstr>Sheet4!_Toc346821067</vt:lpstr>
      <vt:lpstr>Sheet4!_Toc346821068</vt:lpstr>
      <vt:lpstr>Sheet4!_Toc346821069</vt:lpstr>
      <vt:lpstr>Sheet4!_Toc346821070</vt:lpstr>
      <vt:lpstr>Sheet4!_Toc346821071</vt:lpstr>
      <vt:lpstr>Sheet4!_Toc346821072</vt:lpstr>
      <vt:lpstr>Sheet4!_Toc346821073</vt:lpstr>
      <vt:lpstr>Sheet4!_Toc346821074</vt:lpstr>
      <vt:lpstr>Sheet4!_Toc346821075</vt:lpstr>
      <vt:lpstr>Sheet4!_Toc346821076</vt:lpstr>
      <vt:lpstr>Sheet4!_Toc346821077</vt:lpstr>
      <vt:lpstr>Sheet4!_Toc346821078</vt:lpstr>
      <vt:lpstr>Sheet4!_Toc346821079</vt:lpstr>
      <vt:lpstr>Sheet4!_Toc346821080</vt:lpstr>
      <vt:lpstr>Sheet4!_Toc346821081</vt:lpstr>
      <vt:lpstr>Sheet4!_Toc346821082</vt:lpstr>
      <vt:lpstr>Sheet4!_Toc346821083</vt:lpstr>
      <vt:lpstr>Sheet4!_Toc346821084</vt:lpstr>
      <vt:lpstr>Sheet4!_Toc346821085</vt:lpstr>
      <vt:lpstr>Sheet4!_Toc346821086</vt:lpstr>
      <vt:lpstr>Sheet4!_Toc346821087</vt:lpstr>
      <vt:lpstr>Sheet4!_Toc346821088</vt:lpstr>
      <vt:lpstr>Sheet4!_Toc346821089</vt:lpstr>
      <vt:lpstr>Sheet4!_Toc346821090</vt:lpstr>
      <vt:lpstr>Sheet4!_Toc346821091</vt:lpstr>
      <vt:lpstr>Sheet4!_Toc346821092</vt:lpstr>
      <vt:lpstr>Sheet4!_Toc346821093</vt:lpstr>
      <vt:lpstr>Sheet4!_Toc346821094</vt:lpstr>
      <vt:lpstr>Sheet4!_Toc346821095</vt:lpstr>
      <vt:lpstr>Sheet4!_Toc346821096</vt:lpstr>
      <vt:lpstr>Sheet4!_Toc346821097</vt:lpstr>
      <vt:lpstr>Sheet4!_Toc346821098</vt:lpstr>
      <vt:lpstr>Sheet4!_Toc346821099</vt:lpstr>
      <vt:lpstr>Sheet4!_Toc346821100</vt:lpstr>
      <vt:lpstr>Sheet4!_Toc346821101</vt:lpstr>
      <vt:lpstr>Sheet4!_Toc346821102</vt:lpstr>
      <vt:lpstr>Sheet4!_Toc346821103</vt:lpstr>
      <vt:lpstr>Sheet4!_Toc346821104</vt:lpstr>
      <vt:lpstr>Sheet4!_Toc346821105</vt:lpstr>
      <vt:lpstr>Sheet4!_Toc346821106</vt:lpstr>
      <vt:lpstr>Sheet4!_Toc346821107</vt:lpstr>
      <vt:lpstr>Sheet4!_Toc346821108</vt:lpstr>
      <vt:lpstr>Sheet4!_Toc346821109</vt:lpstr>
      <vt:lpstr>Sheet4!_Toc346821110</vt:lpstr>
      <vt:lpstr>Sheet4!_Toc346821111</vt:lpstr>
      <vt:lpstr>Sheet4!_Toc346821112</vt:lpstr>
      <vt:lpstr>Sheet4!_Toc346821113</vt:lpstr>
      <vt:lpstr>Sheet4!_Toc346821114</vt:lpstr>
      <vt:lpstr>Sheet4!_Toc346821115</vt:lpstr>
      <vt:lpstr>Sheet4!_Toc346821116</vt:lpstr>
      <vt:lpstr>Sheet4!_Toc346821117</vt:lpstr>
      <vt:lpstr>Sheet4!_Toc346821118</vt:lpstr>
      <vt:lpstr>Sheet4!_Toc346821119</vt:lpstr>
      <vt:lpstr>Sheet4!_Toc346821120</vt:lpstr>
      <vt:lpstr>Sheet4!_Toc346821121</vt:lpstr>
      <vt:lpstr>Sheet4!_Toc346821122</vt:lpstr>
      <vt:lpstr>Sheet4!_Toc346821123</vt:lpstr>
      <vt:lpstr>Sheet4!_Toc346821124</vt:lpstr>
      <vt:lpstr>Sheet4!_Toc346821125</vt:lpstr>
      <vt:lpstr>Sheet4!_Toc346821126</vt:lpstr>
      <vt:lpstr>Sheet4!_Toc346821127</vt:lpstr>
      <vt:lpstr>Sheet4!_Toc346821128</vt:lpstr>
      <vt:lpstr>Sheet4!_Toc346821129</vt:lpstr>
      <vt:lpstr>Sheet4!_Toc346821130</vt:lpstr>
      <vt:lpstr>Sheet4!_Toc346821131</vt:lpstr>
      <vt:lpstr>Sheet4!_Toc346821132</vt:lpstr>
      <vt:lpstr>Sheet4!_Toc346821133</vt:lpstr>
      <vt:lpstr>Sheet4!_Toc346821134</vt:lpstr>
      <vt:lpstr>Sheet4!_Toc346821135</vt:lpstr>
      <vt:lpstr>Sheet4!_Toc346821136</vt:lpstr>
      <vt:lpstr>Sheet4!_Toc346821137</vt:lpstr>
      <vt:lpstr>Sheet4!_Toc346821138</vt:lpstr>
      <vt:lpstr>Sheet4!_Toc346821139</vt:lpstr>
      <vt:lpstr>Sheet4!_Toc346821140</vt:lpstr>
      <vt:lpstr>Sheet4!_Toc346821141</vt:lpstr>
      <vt:lpstr>Sheet4!_Toc346821142</vt:lpstr>
      <vt:lpstr>Sheet4!_Toc346821143</vt:lpstr>
      <vt:lpstr>Sheet4!_Toc346821144</vt:lpstr>
      <vt:lpstr>Sheet4!_Toc346821145</vt:lpstr>
      <vt:lpstr>Sheet4!_Toc346821146</vt:lpstr>
      <vt:lpstr>Sheet4!_Toc346821147</vt:lpstr>
      <vt:lpstr>Sheet4!_Toc346821148</vt:lpstr>
      <vt:lpstr>Sheet4!_Toc346821149</vt:lpstr>
      <vt:lpstr>Sheet4!_Toc346821150</vt:lpstr>
      <vt:lpstr>Sheet4!_Toc346821151</vt:lpstr>
      <vt:lpstr>Sheet4!_Toc346821152</vt:lpstr>
      <vt:lpstr>Sheet4!_Toc346821153</vt:lpstr>
      <vt:lpstr>Sheet4!_Toc346821154</vt:lpstr>
      <vt:lpstr>Sheet4!_Toc346821155</vt:lpstr>
      <vt:lpstr>Sheet4!_Toc346821156</vt:lpstr>
      <vt:lpstr>Sheet4!_Toc346821157</vt:lpstr>
      <vt:lpstr>Sheet4!_Toc346821158</vt:lpstr>
      <vt:lpstr>Sheet4!_Toc346821159</vt:lpstr>
      <vt:lpstr>Sheet4!_Toc346821160</vt:lpstr>
      <vt:lpstr>Sheet4!_Toc346821161</vt:lpstr>
      <vt:lpstr>Sheet4!_Toc346821162</vt:lpstr>
      <vt:lpstr>Sheet4!_Toc346821163</vt:lpstr>
      <vt:lpstr>Sheet4!_Toc346821164</vt:lpstr>
      <vt:lpstr>Sheet4!_Toc346821165</vt:lpstr>
      <vt:lpstr>Sheet4!_Toc346821166</vt:lpstr>
      <vt:lpstr>Sheet4!_Toc346821167</vt:lpstr>
      <vt:lpstr>Sheet4!_Toc346821168</vt:lpstr>
      <vt:lpstr>Sheet4!_Toc346821169</vt:lpstr>
      <vt:lpstr>Sheet4!_Toc346821170</vt:lpstr>
      <vt:lpstr>Sheet4!_Toc346821171</vt:lpstr>
      <vt:lpstr>Sheet4!_Toc346821172</vt:lpstr>
      <vt:lpstr>Sheet4!_Toc346821173</vt:lpstr>
      <vt:lpstr>Sheet4!_Toc346821174</vt:lpstr>
      <vt:lpstr>Sheet4!_Toc346821175</vt:lpstr>
      <vt:lpstr>Sheet4!_Toc346821176</vt:lpstr>
      <vt:lpstr>Sheet4!_Toc346821177</vt:lpstr>
      <vt:lpstr>Sheet4!_Toc346821178</vt:lpstr>
      <vt:lpstr>Sheet4!_Toc346821179</vt:lpstr>
      <vt:lpstr>Sheet4!_Toc346821180</vt:lpstr>
      <vt:lpstr>Sheet4!_Toc346821181</vt:lpstr>
      <vt:lpstr>Sheet4!_Toc346821182</vt:lpstr>
      <vt:lpstr>Sheet4!_Toc346821183</vt:lpstr>
      <vt:lpstr>Sheet4!_Toc346821184</vt:lpstr>
      <vt:lpstr>Sheet4!_Toc346821185</vt:lpstr>
      <vt:lpstr>Sheet4!_Toc346821186</vt:lpstr>
      <vt:lpstr>Sheet4!_Toc346821187</vt:lpstr>
      <vt:lpstr>Sheet4!_Toc346821188</vt:lpstr>
      <vt:lpstr>Sheet4!_Toc346821189</vt:lpstr>
      <vt:lpstr>Sheet4!_Toc346821190</vt:lpstr>
      <vt:lpstr>Sheet4!_Toc346821191</vt:lpstr>
      <vt:lpstr>Sheet4!_Toc346821192</vt:lpstr>
      <vt:lpstr>Sheet4!_Toc346821193</vt:lpstr>
      <vt:lpstr>Sheet4!_Toc346821194</vt:lpstr>
      <vt:lpstr>Sheet4!_Toc346821195</vt:lpstr>
      <vt:lpstr>Sheet4!_Toc346821196</vt:lpstr>
      <vt:lpstr>Sheet4!_Toc346821197</vt:lpstr>
      <vt:lpstr>Sheet4!_Toc346821198</vt:lpstr>
      <vt:lpstr>Sheet4!_Toc346821199</vt:lpstr>
      <vt:lpstr>Sheet4!_Toc346821200</vt:lpstr>
      <vt:lpstr>Sheet4!_Toc346821201</vt:lpstr>
      <vt:lpstr>Sheet4!_Toc346821202</vt:lpstr>
      <vt:lpstr>Sheet4!_Toc346821203</vt:lpstr>
      <vt:lpstr>Sheet4!_Toc346821204</vt:lpstr>
      <vt:lpstr>Sheet4!_Toc346821205</vt:lpstr>
      <vt:lpstr>Sheet4!_Toc346821206</vt:lpstr>
      <vt:lpstr>Sheet4!_Toc346821207</vt:lpstr>
      <vt:lpstr>Sheet4!_Toc346821208</vt:lpstr>
      <vt:lpstr>Sheet4!_Toc346821209</vt:lpstr>
      <vt:lpstr>Sheet4!_Toc346821210</vt:lpstr>
      <vt:lpstr>Sheet4!_Toc346821211</vt:lpstr>
      <vt:lpstr>Sheet4!_Toc346821212</vt:lpstr>
      <vt:lpstr>Sheet4!_Toc346821213</vt:lpstr>
      <vt:lpstr>Sheet4!_Toc346821214</vt:lpstr>
      <vt:lpstr>Sheet4!_Toc346821215</vt:lpstr>
      <vt:lpstr>Sheet4!_Toc346821216</vt:lpstr>
      <vt:lpstr>Sheet4!_Toc346821217</vt:lpstr>
      <vt:lpstr>Sheet4!_Toc346821218</vt:lpstr>
      <vt:lpstr>Sheet4!_Toc346821219</vt:lpstr>
      <vt:lpstr>Sheet4!_Toc346821220</vt:lpstr>
      <vt:lpstr>Sheet4!_Toc346821221</vt:lpstr>
      <vt:lpstr>Sheet4!_Toc346821222</vt:lpstr>
      <vt:lpstr>Sheet4!_Toc346821223</vt:lpstr>
      <vt:lpstr>Sheet4!_Toc346821224</vt:lpstr>
      <vt:lpstr>Sheet4!_Toc346821225</vt:lpstr>
      <vt:lpstr>Sheet4!_Toc346821226</vt:lpstr>
      <vt:lpstr>Sheet4!_Toc346821227</vt:lpstr>
      <vt:lpstr>Sheet4!_Toc346821228</vt:lpstr>
      <vt:lpstr>Sheet4!_Toc346821229</vt:lpstr>
      <vt:lpstr>Sheet4!_Toc346821230</vt:lpstr>
      <vt:lpstr>Sheet4!_Toc346821231</vt:lpstr>
      <vt:lpstr>Sheet4!_Toc346821232</vt:lpstr>
      <vt:lpstr>Sheet4!_Toc346821233</vt:lpstr>
      <vt:lpstr>Sheet4!_Toc346821234</vt:lpstr>
      <vt:lpstr>Sheet4!_Toc346821235</vt:lpstr>
      <vt:lpstr>Sheet4!_Toc346821236</vt:lpstr>
      <vt:lpstr>Sheet4!_Toc346821237</vt:lpstr>
      <vt:lpstr>Sheet4!_Toc346821238</vt:lpstr>
      <vt:lpstr>Sheet4!_Toc346821239</vt:lpstr>
      <vt:lpstr>Sheet4!_Toc346821240</vt:lpstr>
      <vt:lpstr>Sheet4!_Toc346821241</vt:lpstr>
      <vt:lpstr>Sheet4!_Toc346821242</vt:lpstr>
      <vt:lpstr>Sheet4!_Toc346821243</vt:lpstr>
      <vt:lpstr>Sheet4!_Toc346821244</vt:lpstr>
      <vt:lpstr>Sheet4!_Toc346821245</vt:lpstr>
      <vt:lpstr>Sheet4!_Toc346821246</vt:lpstr>
      <vt:lpstr>Sheet4!_Toc346821247</vt:lpstr>
      <vt:lpstr>Sheet4!_Toc346821248</vt:lpstr>
      <vt:lpstr>Sheet4!_Toc346821249</vt:lpstr>
      <vt:lpstr>Sheet4!_Toc346821250</vt:lpstr>
      <vt:lpstr>Sheet4!_Toc346821251</vt:lpstr>
      <vt:lpstr>Sheet4!_Toc346821252</vt:lpstr>
      <vt:lpstr>Sheet4!_Toc346821253</vt:lpstr>
      <vt:lpstr>Sheet4!_Toc346821255</vt:lpstr>
      <vt:lpstr>Sheet4!_Toc346821256</vt:lpstr>
      <vt:lpstr>Sheet4!_Toc346821257</vt:lpstr>
      <vt:lpstr>Sheet4!_Toc346821258</vt:lpstr>
      <vt:lpstr>Sheet4!_Toc346821259</vt:lpstr>
      <vt:lpstr>Sheet4!_Toc346821260</vt:lpstr>
      <vt:lpstr>Sheet4!_Toc346821261</vt:lpstr>
      <vt:lpstr>Sheet4!_Toc346821262</vt:lpstr>
      <vt:lpstr>Sheet4!_Toc346821263</vt:lpstr>
      <vt:lpstr>Sheet4!_Toc346821264</vt:lpstr>
      <vt:lpstr>Sheet4!_Toc346821265</vt:lpstr>
      <vt:lpstr>Sheet4!_Toc346821266</vt:lpstr>
      <vt:lpstr>Sheet4!_Toc346821267</vt:lpstr>
      <vt:lpstr>Sheet4!_Toc346821270</vt:lpstr>
      <vt:lpstr>Sheet4!_Toc346821271</vt:lpstr>
      <vt:lpstr>Sheet4!_Toc346821272</vt:lpstr>
      <vt:lpstr>Sheet4!_Toc346821273</vt:lpstr>
      <vt:lpstr>Sheet4!_Toc346821274</vt:lpstr>
      <vt:lpstr>Sheet4!_Toc346821275</vt:lpstr>
      <vt:lpstr>Sheet4!_Toc346821276</vt:lpstr>
      <vt:lpstr>Sheet1!_Toc346821619</vt:lpstr>
      <vt:lpstr>Sheet1!_Toc346821620</vt:lpstr>
      <vt:lpstr>Sheet3!_Toc346821621</vt:lpstr>
      <vt:lpstr>Sheet5!_Toc346821622</vt:lpstr>
      <vt:lpstr>Sheet6!_Toc346821623</vt:lpstr>
      <vt:lpstr>Sheet6!_Toc346821624</vt:lpstr>
      <vt:lpstr>Sheet7!_Toc346821625</vt:lpstr>
      <vt:lpstr>Sheet7!_Toc346821626</vt:lpstr>
      <vt:lpstr>Sheet8!_Toc346821628</vt:lpstr>
      <vt:lpstr>Sheet9!_Toc346821629</vt:lpstr>
      <vt:lpstr>Sheet10!_Toc346821631</vt:lpstr>
      <vt:lpstr>Sheet11!_Toc346821632</vt:lpstr>
      <vt:lpstr>Sheet12!_Toc346821650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2020-09-11T08:21:50Z</dcterms:created>
  <dcterms:modified xsi:type="dcterms:W3CDTF">2020-09-12T10:59:09Z</dcterms:modified>
</cp:coreProperties>
</file>