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 firstSheet="3" activeTab="6"/>
  </bookViews>
  <sheets>
    <sheet name="Số liệu tuyển sinh" sheetId="10" r:id="rId1"/>
    <sheet name="Qui mo dao tao qui doi" sheetId="9" r:id="rId2"/>
    <sheet name="TDC _Chi tiet_6-2020" sheetId="8" r:id="rId3"/>
    <sheet name="TDC _Chi tiet_12-2017" sheetId="6" r:id="rId4"/>
    <sheet name="TDC _Chi tiet_12-2018" sheetId="7" r:id="rId5"/>
    <sheet name="TDC _Chi tiet_12-2019" sheetId="3" r:id="rId6"/>
    <sheet name="TDC _Chi tiet_8-2020" sheetId="4" r:id="rId7"/>
    <sheet name="TDC" sheetId="2" state="hidden" r:id="rId8"/>
    <sheet name="Sheet1" sheetId="1" r:id="rId9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0" l="1"/>
  <c r="D5" i="10"/>
  <c r="D3" i="10"/>
  <c r="C9" i="9"/>
  <c r="D9" i="9"/>
  <c r="E9" i="9"/>
  <c r="B9" i="9"/>
  <c r="E12" i="8" l="1"/>
  <c r="C12" i="8"/>
  <c r="E11" i="8"/>
  <c r="E8" i="8"/>
  <c r="E7" i="8"/>
  <c r="E6" i="8"/>
  <c r="E13" i="8" l="1"/>
  <c r="E9" i="8"/>
  <c r="E14" i="8"/>
  <c r="E13" i="4"/>
  <c r="E9" i="4"/>
  <c r="C13" i="7" l="1"/>
  <c r="C14" i="6"/>
  <c r="E9" i="7"/>
  <c r="E10" i="7" s="1"/>
  <c r="E7" i="6"/>
  <c r="E8" i="6"/>
  <c r="E9" i="6"/>
  <c r="E14" i="7" l="1"/>
  <c r="E15" i="7" s="1"/>
  <c r="E13" i="7"/>
  <c r="E12" i="7"/>
  <c r="E8" i="7"/>
  <c r="E7" i="7"/>
  <c r="E6" i="7"/>
  <c r="E14" i="6"/>
  <c r="E15" i="6" s="1"/>
  <c r="E13" i="6"/>
  <c r="E12" i="6"/>
  <c r="E6" i="6"/>
  <c r="E10" i="6" s="1"/>
  <c r="E16" i="7" l="1"/>
  <c r="E16" i="6"/>
  <c r="C12" i="4"/>
  <c r="E12" i="4" s="1"/>
  <c r="E11" i="4"/>
  <c r="E8" i="4"/>
  <c r="E7" i="4"/>
  <c r="E6" i="4"/>
  <c r="C13" i="3" l="1"/>
  <c r="E13" i="3" s="1"/>
  <c r="E12" i="3"/>
  <c r="C11" i="3"/>
  <c r="E11" i="3" s="1"/>
  <c r="E8" i="3"/>
  <c r="E7" i="3"/>
  <c r="E6" i="3"/>
  <c r="E14" i="4" l="1"/>
  <c r="E9" i="3"/>
  <c r="E14" i="3"/>
  <c r="E15" i="3" s="1"/>
  <c r="E15" i="2"/>
  <c r="E11" i="2"/>
  <c r="E14" i="2" s="1"/>
  <c r="C11" i="2"/>
  <c r="C13" i="2"/>
  <c r="E13" i="2" s="1"/>
  <c r="C12" i="2"/>
  <c r="E12" i="2" s="1"/>
  <c r="E8" i="2"/>
  <c r="E7" i="2"/>
  <c r="E6" i="2"/>
  <c r="E9" i="2" l="1"/>
  <c r="E17" i="1"/>
  <c r="E32" i="1" l="1"/>
  <c r="E33" i="1"/>
  <c r="E34" i="1"/>
  <c r="E31" i="1"/>
  <c r="E35" i="1" s="1"/>
  <c r="E21" i="1"/>
  <c r="E22" i="1"/>
  <c r="E23" i="1"/>
  <c r="E24" i="1"/>
  <c r="E25" i="1"/>
  <c r="E26" i="1"/>
  <c r="E27" i="1"/>
  <c r="E28" i="1"/>
  <c r="E20" i="1"/>
  <c r="E29" i="1" s="1"/>
  <c r="E7" i="1"/>
  <c r="E8" i="1"/>
  <c r="E9" i="1"/>
  <c r="E10" i="1"/>
  <c r="E11" i="1"/>
  <c r="E12" i="1"/>
  <c r="E13" i="1"/>
  <c r="E14" i="1"/>
  <c r="E15" i="1"/>
  <c r="E16" i="1"/>
  <c r="E6" i="1"/>
  <c r="E18" i="1" l="1"/>
  <c r="E36" i="1" s="1"/>
</calcChain>
</file>

<file path=xl/sharedStrings.xml><?xml version="1.0" encoding="utf-8"?>
<sst xmlns="http://schemas.openxmlformats.org/spreadsheetml/2006/main" count="183" uniqueCount="93">
  <si>
    <t>BẢNG TÍNH SỐ HỌC SINH SIHH VIÊN QUY ĐỔI NĂM 2018</t>
  </si>
  <si>
    <t>TT</t>
  </si>
  <si>
    <t>Sô lượng</t>
  </si>
  <si>
    <t>Số HSSV quy đổi</t>
  </si>
  <si>
    <t>Ghi chú</t>
  </si>
  <si>
    <t>Số tháng thực học trong năm</t>
  </si>
  <si>
    <t>I</t>
  </si>
  <si>
    <t>1.1</t>
  </si>
  <si>
    <t>K38 đợt 1 (4/2015-2/2018)</t>
  </si>
  <si>
    <t>K38 đợt 2 (9/2015-6/2018)</t>
  </si>
  <si>
    <t>K38 đợt 3 (12/2015-10/2018)</t>
  </si>
  <si>
    <t>K39 đợt 1 (4/2016-2/2019)</t>
  </si>
  <si>
    <t>K39 đợt 2 (9/2016-6/2019)</t>
  </si>
  <si>
    <t>K39 đợt 3 (12/2016-10/2019)</t>
  </si>
  <si>
    <t>K40 đợt 1 (4/2017-2/2020)</t>
  </si>
  <si>
    <t>K40 đợt 2 (9/2017-6/2020)</t>
  </si>
  <si>
    <t>K40 đợt 3 (12/2017-10/2020)</t>
  </si>
  <si>
    <t>K41 đợt 1 (4/2018-2/2021)</t>
  </si>
  <si>
    <t>K41 đợt 2 (9/2018-6/2021)</t>
  </si>
  <si>
    <t>K41 đợt 3 (12/2018-10/2021)</t>
  </si>
  <si>
    <t>Khóa/đợt tuyển sinh</t>
  </si>
  <si>
    <t>K39 đợt 1 (4/2016-2/2018)</t>
  </si>
  <si>
    <t>K39 đợt 2 (9/2016-6/2018)</t>
  </si>
  <si>
    <t>K39 đợt 3 (12/2016-10/2018)</t>
  </si>
  <si>
    <t>K40 đợt 1 (4/2017-2/2019)</t>
  </si>
  <si>
    <t>K40 đợt 2 (9/2017-6/2019)</t>
  </si>
  <si>
    <t>K40 đợt 3 (12/2017-10/2019)</t>
  </si>
  <si>
    <t>K41 đợt 1 (4/2018-2/2020)</t>
  </si>
  <si>
    <t>K41 đợt 2 (9/2018-6/2020)</t>
  </si>
  <si>
    <t>K41 đợt 3 (12/2018-10/2020)</t>
  </si>
  <si>
    <t>Hệ Cao đẳng tốt nghiệp THPT</t>
  </si>
  <si>
    <t>II</t>
  </si>
  <si>
    <t>Hệ Trung cấp tốt nghiệp THPT</t>
  </si>
  <si>
    <t>1.2</t>
  </si>
  <si>
    <t>1.3</t>
  </si>
  <si>
    <t>1.4</t>
  </si>
  <si>
    <t>2.1</t>
  </si>
  <si>
    <t>2.2</t>
  </si>
  <si>
    <t>2.3</t>
  </si>
  <si>
    <t>III</t>
  </si>
  <si>
    <t>Hệ Trung cấp tốt nghiệp THCS</t>
  </si>
  <si>
    <t>K38 (9/2015-6/2018)</t>
  </si>
  <si>
    <t>K39 (9/2016-6/2019)</t>
  </si>
  <si>
    <t>K40 (9/2017-6/2020)</t>
  </si>
  <si>
    <t>K41 (9/2018-6/2021)</t>
  </si>
  <si>
    <t>Tổng</t>
  </si>
  <si>
    <t>(tính đến tháng 12 năm 2018)</t>
  </si>
  <si>
    <t>BẢNG TÍNH SỐ HỌC SINH SIHH VIÊN QUY ĐỔI NĂM 2019</t>
  </si>
  <si>
    <t>(tính đến tháng 12 năm 2019)</t>
  </si>
  <si>
    <t>Khóa tuyển sinh 2017 (9/2017-6/2020)</t>
  </si>
  <si>
    <t>Khóa tuyển sinh 2018 (9/2018-6/2021)</t>
  </si>
  <si>
    <t>Khóa tuyển sinh 2019 (9/2019-6/2022)</t>
  </si>
  <si>
    <t>Trình độ Cao đẳng tốt nghiệp THPT</t>
  </si>
  <si>
    <t>Trình độ Trung cấp tốt nghiệp THPT</t>
  </si>
  <si>
    <t>Số lượng</t>
  </si>
  <si>
    <t>Khóa tuyển sinh 2017 (9/2017-1/2020)</t>
  </si>
  <si>
    <t>Khóa tuyển sinh 2018 (9/2018-1/2021)</t>
  </si>
  <si>
    <t>Khóa tuyển sinh 2019 (9/2019-1/2022)</t>
  </si>
  <si>
    <t>Khóa tuyển sinh 2017 (9/2017-8/2019)</t>
  </si>
  <si>
    <t>Khóa tuyển sinh 2018 (9/2018-8/2021)</t>
  </si>
  <si>
    <t>Khóa tuyển sinh 2019 (9/2019-8/2022)</t>
  </si>
  <si>
    <t>BẢNG TÍNH SỐ HỌC SINH SIHH VIÊN QUY ĐỔI NĂM 2020</t>
  </si>
  <si>
    <t>Khóa tuyển sinh 2014 (9/2014-8/2017)</t>
  </si>
  <si>
    <t>Khóa tuyển sinh 2015 (9/2015-8/2018)</t>
  </si>
  <si>
    <t>Khóa tuyển sinh 2016 (9/2016-8/2019)</t>
  </si>
  <si>
    <t>Khóa tuyển sinh 2015 (9/2015-8/2017)</t>
  </si>
  <si>
    <t>Khóa tuyển sinh 2016 (9/2016-8/2018)</t>
  </si>
  <si>
    <t>(tính đến tháng 12/2017)</t>
  </si>
  <si>
    <t>BẢNG TÍNH SỐ HỌC SINH SIHH VIÊN QUY ĐỔI NĂM 2017</t>
  </si>
  <si>
    <t>(tính đến tháng 8/2020)</t>
  </si>
  <si>
    <t>(tính đến tháng 12/2018)</t>
  </si>
  <si>
    <t>Khóa tuyển sinh 2017(9/2017-1/2020)</t>
  </si>
  <si>
    <t>Theo qui định Bộ GDĐT</t>
  </si>
  <si>
    <t>Khóa tuyển sinh 2018(9/2018-1/2021)</t>
  </si>
  <si>
    <t>Khóa tuyển sinh 2018 (9/2018-8/2020)</t>
  </si>
  <si>
    <t>(tính đến tháng 6/2020)</t>
  </si>
  <si>
    <t>Năm</t>
  </si>
  <si>
    <t>1. Cao đẳng</t>
  </si>
  <si>
    <t>2. Trung cấp</t>
  </si>
  <si>
    <t>3. Sơ cấp</t>
  </si>
  <si>
    <t>4. Liên kết đào tạo</t>
  </si>
  <si>
    <t>5. Loại hình khác</t>
  </si>
  <si>
    <t>Tổng cộng</t>
  </si>
  <si>
    <r>
      <t xml:space="preserve">2017
</t>
    </r>
    <r>
      <rPr>
        <i/>
        <sz val="13"/>
        <color rgb="FF000000"/>
        <rFont val="Times New Roman"/>
        <family val="1"/>
      </rPr>
      <t>(tính đến tháng 12/2017)</t>
    </r>
  </si>
  <si>
    <t>Trình độ đào tạo</t>
  </si>
  <si>
    <r>
      <rPr>
        <b/>
        <sz val="13"/>
        <color rgb="FF000000"/>
        <rFont val="Times New Roman"/>
        <family val="1"/>
      </rPr>
      <t>2018</t>
    </r>
    <r>
      <rPr>
        <sz val="13"/>
        <color rgb="FF000000"/>
        <rFont val="Times New Roman"/>
        <family val="1"/>
      </rPr>
      <t xml:space="preserve">
</t>
    </r>
    <r>
      <rPr>
        <i/>
        <sz val="13"/>
        <color rgb="FF000000"/>
        <rFont val="Times New Roman"/>
        <family val="1"/>
      </rPr>
      <t>(tính đến tháng 12/2018)</t>
    </r>
  </si>
  <si>
    <r>
      <t xml:space="preserve">2019
</t>
    </r>
    <r>
      <rPr>
        <i/>
        <sz val="13"/>
        <color rgb="FF000000"/>
        <rFont val="Times New Roman"/>
        <family val="1"/>
      </rPr>
      <t>(tính đến tháng 12/2019)</t>
    </r>
  </si>
  <si>
    <r>
      <t xml:space="preserve">2020
</t>
    </r>
    <r>
      <rPr>
        <i/>
        <sz val="13"/>
        <color rgb="FF000000"/>
        <rFont val="Times New Roman"/>
        <family val="1"/>
      </rPr>
      <t>(tính đến tháng 15/6/2019)</t>
    </r>
  </si>
  <si>
    <t xml:space="preserve">BẢNG TÍNH SỐ HỌC SINH SINH VIÊN QUY ĐỔI </t>
  </si>
  <si>
    <t>Bảng kết quả tuyển sinh năm 2017, 2018, 2019</t>
  </si>
  <si>
    <t>Chỉ tiêu được duyệt</t>
  </si>
  <si>
    <t>Số lượng đầu vào</t>
  </si>
  <si>
    <t>Tỷ lệ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</si>
</sst>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0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5" xfId="0" applyFont="1" applyBorder="1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10" xfId="0" applyBorder="1" applyAlignment="1">
      <alignment horizontal="right"/>
    </xf>
    <xf numFmtId="164" fontId="1" fillId="0" borderId="5" xfId="1" applyNumberFormat="1" applyFont="1" applyBorder="1"/>
    <xf numFmtId="164" fontId="0" fillId="0" borderId="24" xfId="1" applyNumberFormat="1" applyFont="1" applyBorder="1"/>
    <xf numFmtId="164" fontId="0" fillId="0" borderId="11" xfId="1" applyNumberFormat="1" applyFont="1" applyBorder="1"/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13" xfId="0" applyFont="1" applyBorder="1"/>
    <xf numFmtId="0" fontId="6" fillId="0" borderId="23" xfId="0" applyFont="1" applyBorder="1"/>
    <xf numFmtId="0" fontId="6" fillId="0" borderId="2" xfId="0" applyFont="1" applyBorder="1"/>
    <xf numFmtId="0" fontId="6" fillId="0" borderId="24" xfId="0" applyFont="1" applyBorder="1"/>
    <xf numFmtId="164" fontId="6" fillId="0" borderId="24" xfId="1" applyNumberFormat="1" applyFont="1" applyBorder="1"/>
    <xf numFmtId="0" fontId="6" fillId="0" borderId="25" xfId="0" applyFont="1" applyBorder="1"/>
    <xf numFmtId="0" fontId="6" fillId="0" borderId="10" xfId="0" applyFont="1" applyBorder="1"/>
    <xf numFmtId="0" fontId="6" fillId="0" borderId="11" xfId="0" applyFont="1" applyBorder="1"/>
    <xf numFmtId="164" fontId="6" fillId="0" borderId="11" xfId="1" applyNumberFormat="1" applyFont="1" applyBorder="1"/>
    <xf numFmtId="0" fontId="6" fillId="0" borderId="12" xfId="0" applyFont="1" applyBorder="1"/>
    <xf numFmtId="0" fontId="6" fillId="0" borderId="10" xfId="0" applyFont="1" applyBorder="1" applyAlignment="1">
      <alignment horizontal="right"/>
    </xf>
    <xf numFmtId="0" fontId="6" fillId="0" borderId="3" xfId="0" applyFont="1" applyBorder="1"/>
    <xf numFmtId="0" fontId="6" fillId="0" borderId="26" xfId="0" applyFont="1" applyBorder="1"/>
    <xf numFmtId="0" fontId="6" fillId="0" borderId="27" xfId="0" applyFont="1" applyBorder="1"/>
    <xf numFmtId="0" fontId="6" fillId="0" borderId="28" xfId="0" applyFont="1" applyBorder="1"/>
    <xf numFmtId="0" fontId="6" fillId="0" borderId="21" xfId="0" applyFont="1" applyBorder="1"/>
    <xf numFmtId="0" fontId="6" fillId="0" borderId="22" xfId="0" applyFont="1" applyBorder="1"/>
    <xf numFmtId="0" fontId="6" fillId="0" borderId="17" xfId="0" applyFont="1" applyBorder="1"/>
    <xf numFmtId="0" fontId="6" fillId="0" borderId="18" xfId="0" applyFont="1" applyBorder="1"/>
    <xf numFmtId="0" fontId="6" fillId="0" borderId="19" xfId="0" applyFont="1" applyBorder="1"/>
    <xf numFmtId="0" fontId="6" fillId="0" borderId="4" xfId="0" applyFont="1" applyBorder="1"/>
    <xf numFmtId="0" fontId="5" fillId="0" borderId="5" xfId="0" applyFont="1" applyBorder="1"/>
    <xf numFmtId="0" fontId="6" fillId="0" borderId="5" xfId="0" applyFont="1" applyBorder="1"/>
    <xf numFmtId="164" fontId="5" fillId="0" borderId="5" xfId="1" applyNumberFormat="1" applyFont="1" applyBorder="1"/>
    <xf numFmtId="0" fontId="6" fillId="0" borderId="6" xfId="0" applyFont="1" applyBorder="1"/>
    <xf numFmtId="164" fontId="5" fillId="0" borderId="30" xfId="1" applyNumberFormat="1" applyFont="1" applyBorder="1"/>
    <xf numFmtId="0" fontId="6" fillId="0" borderId="11" xfId="0" applyFont="1" applyFill="1" applyBorder="1"/>
    <xf numFmtId="0" fontId="6" fillId="0" borderId="31" xfId="0" applyFont="1" applyBorder="1"/>
    <xf numFmtId="0" fontId="5" fillId="0" borderId="30" xfId="0" applyFont="1" applyBorder="1"/>
    <xf numFmtId="0" fontId="6" fillId="0" borderId="30" xfId="0" applyFont="1" applyBorder="1"/>
    <xf numFmtId="0" fontId="6" fillId="0" borderId="32" xfId="0" applyFont="1" applyBorder="1"/>
    <xf numFmtId="0" fontId="6" fillId="0" borderId="33" xfId="0" applyFont="1" applyBorder="1"/>
    <xf numFmtId="164" fontId="6" fillId="0" borderId="33" xfId="1" applyNumberFormat="1" applyFont="1" applyBorder="1"/>
    <xf numFmtId="0" fontId="6" fillId="0" borderId="33" xfId="0" applyFont="1" applyBorder="1" applyAlignment="1">
      <alignment horizontal="right"/>
    </xf>
    <xf numFmtId="0" fontId="6" fillId="0" borderId="33" xfId="0" applyFont="1" applyFill="1" applyBorder="1"/>
    <xf numFmtId="0" fontId="7" fillId="0" borderId="29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33" xfId="0" applyFont="1" applyBorder="1" applyAlignment="1">
      <alignment vertical="center"/>
    </xf>
    <xf numFmtId="0" fontId="2" fillId="0" borderId="0" xfId="0" applyFont="1" applyAlignment="1"/>
    <xf numFmtId="0" fontId="8" fillId="0" borderId="33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3" xfId="0" applyFont="1" applyBorder="1" applyAlignment="1">
      <alignment vertical="center" wrapText="1"/>
    </xf>
    <xf numFmtId="3" fontId="9" fillId="0" borderId="33" xfId="0" applyNumberFormat="1" applyFont="1" applyBorder="1" applyAlignment="1">
      <alignment horizontal="center" vertical="center" wrapText="1"/>
    </xf>
    <xf numFmtId="164" fontId="9" fillId="0" borderId="33" xfId="1" applyNumberFormat="1" applyFont="1" applyBorder="1" applyAlignment="1">
      <alignment horizontal="center" vertical="center" wrapText="1"/>
    </xf>
    <xf numFmtId="0" fontId="8" fillId="0" borderId="33" xfId="0" applyFont="1" applyBorder="1" applyAlignment="1">
      <alignment vertical="center" wrapText="1"/>
    </xf>
    <xf numFmtId="164" fontId="8" fillId="0" borderId="33" xfId="0" applyNumberFormat="1" applyFont="1" applyBorder="1" applyAlignment="1">
      <alignment horizontal="center" vertical="center" wrapText="1"/>
    </xf>
    <xf numFmtId="164" fontId="11" fillId="0" borderId="33" xfId="1" applyNumberFormat="1" applyFont="1" applyBorder="1" applyAlignment="1"/>
    <xf numFmtId="0" fontId="9" fillId="0" borderId="34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justify" vertical="center" wrapText="1"/>
    </xf>
    <xf numFmtId="9" fontId="9" fillId="0" borderId="37" xfId="0" applyNumberFormat="1" applyFont="1" applyBorder="1" applyAlignment="1">
      <alignment horizontal="center" vertical="center" wrapText="1"/>
    </xf>
    <xf numFmtId="164" fontId="9" fillId="0" borderId="37" xfId="1" applyNumberFormat="1" applyFont="1" applyBorder="1" applyAlignment="1">
      <alignment horizontal="right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7" fillId="0" borderId="33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3" sqref="D3:D5"/>
    </sheetView>
  </sheetViews>
  <sheetFormatPr defaultRowHeight="15" x14ac:dyDescent="0.25"/>
  <cols>
    <col min="2" max="2" width="19.42578125" customWidth="1"/>
    <col min="3" max="3" width="16.85546875" customWidth="1"/>
    <col min="4" max="4" width="27.7109375" customWidth="1"/>
  </cols>
  <sheetData>
    <row r="1" spans="1:4" ht="21" customHeight="1" thickBot="1" x14ac:dyDescent="0.3">
      <c r="A1" s="87" t="s">
        <v>89</v>
      </c>
      <c r="B1" s="87"/>
      <c r="C1" s="87"/>
      <c r="D1" s="87"/>
    </row>
    <row r="2" spans="1:4" ht="33.75" thickBot="1" x14ac:dyDescent="0.3">
      <c r="A2" s="82" t="s">
        <v>76</v>
      </c>
      <c r="B2" s="83" t="s">
        <v>90</v>
      </c>
      <c r="C2" s="83" t="s">
        <v>91</v>
      </c>
      <c r="D2" s="83" t="s">
        <v>92</v>
      </c>
    </row>
    <row r="3" spans="1:4" ht="17.25" thickBot="1" x14ac:dyDescent="0.3">
      <c r="A3" s="84">
        <v>2017</v>
      </c>
      <c r="B3" s="86">
        <v>2055</v>
      </c>
      <c r="C3" s="86">
        <v>2969</v>
      </c>
      <c r="D3" s="85">
        <f>C3/B3</f>
        <v>1.4447688564476886</v>
      </c>
    </row>
    <row r="4" spans="1:4" ht="17.25" thickBot="1" x14ac:dyDescent="0.3">
      <c r="A4" s="84">
        <v>2018</v>
      </c>
      <c r="B4" s="86">
        <v>2905</v>
      </c>
      <c r="C4" s="86">
        <v>3503</v>
      </c>
      <c r="D4" s="85">
        <f t="shared" ref="D4:D5" si="0">C4/B4</f>
        <v>1.2058519793459552</v>
      </c>
    </row>
    <row r="5" spans="1:4" ht="17.25" thickBot="1" x14ac:dyDescent="0.3">
      <c r="A5" s="84">
        <v>2019</v>
      </c>
      <c r="B5" s="86">
        <v>3085</v>
      </c>
      <c r="C5" s="86">
        <v>3272</v>
      </c>
      <c r="D5" s="85">
        <f t="shared" si="0"/>
        <v>1.0606158833063208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A11" sqref="A11"/>
    </sheetView>
  </sheetViews>
  <sheetFormatPr defaultRowHeight="15" x14ac:dyDescent="0.25"/>
  <cols>
    <col min="1" max="1" width="22.28515625" customWidth="1"/>
    <col min="2" max="2" width="20.5703125" customWidth="1"/>
    <col min="3" max="3" width="16.85546875" customWidth="1"/>
    <col min="4" max="4" width="17.85546875" customWidth="1"/>
    <col min="5" max="5" width="17" customWidth="1"/>
    <col min="6" max="6" width="13.140625" customWidth="1"/>
  </cols>
  <sheetData>
    <row r="1" spans="1:6" ht="18.75" x14ac:dyDescent="0.3">
      <c r="A1" s="89" t="s">
        <v>88</v>
      </c>
      <c r="B1" s="89"/>
      <c r="C1" s="89"/>
      <c r="D1" s="89"/>
      <c r="E1" s="89"/>
      <c r="F1" s="73"/>
    </row>
    <row r="2" spans="1:6" ht="16.5" x14ac:dyDescent="0.25">
      <c r="A2" s="88" t="s">
        <v>84</v>
      </c>
      <c r="B2" s="88" t="s">
        <v>76</v>
      </c>
      <c r="C2" s="88"/>
      <c r="D2" s="88"/>
      <c r="E2" s="88"/>
    </row>
    <row r="3" spans="1:6" ht="60.75" customHeight="1" x14ac:dyDescent="0.25">
      <c r="A3" s="88"/>
      <c r="B3" s="74" t="s">
        <v>83</v>
      </c>
      <c r="C3" s="75" t="s">
        <v>85</v>
      </c>
      <c r="D3" s="74" t="s">
        <v>86</v>
      </c>
      <c r="E3" s="74" t="s">
        <v>87</v>
      </c>
    </row>
    <row r="4" spans="1:6" ht="16.5" x14ac:dyDescent="0.25">
      <c r="A4" s="76" t="s">
        <v>77</v>
      </c>
      <c r="B4" s="81">
        <v>7940.7999999999993</v>
      </c>
      <c r="C4" s="77">
        <v>9061</v>
      </c>
      <c r="D4" s="77">
        <v>7781</v>
      </c>
      <c r="E4" s="78">
        <v>4362</v>
      </c>
    </row>
    <row r="5" spans="1:6" ht="16.5" x14ac:dyDescent="0.25">
      <c r="A5" s="76" t="s">
        <v>78</v>
      </c>
      <c r="B5" s="81">
        <v>1622</v>
      </c>
      <c r="C5" s="77">
        <v>1448</v>
      </c>
      <c r="D5" s="77">
        <v>1264</v>
      </c>
      <c r="E5" s="78">
        <v>626</v>
      </c>
    </row>
    <row r="6" spans="1:6" ht="16.5" x14ac:dyDescent="0.25">
      <c r="A6" s="76" t="s">
        <v>79</v>
      </c>
      <c r="B6" s="75">
        <v>0</v>
      </c>
      <c r="C6" s="75">
        <v>0</v>
      </c>
      <c r="D6" s="75">
        <v>0</v>
      </c>
      <c r="E6" s="75">
        <v>0</v>
      </c>
    </row>
    <row r="7" spans="1:6" ht="16.5" x14ac:dyDescent="0.25">
      <c r="A7" s="76" t="s">
        <v>80</v>
      </c>
      <c r="B7" s="75">
        <v>0</v>
      </c>
      <c r="C7" s="75">
        <v>0</v>
      </c>
      <c r="D7" s="75">
        <v>0</v>
      </c>
      <c r="E7" s="75">
        <v>0</v>
      </c>
    </row>
    <row r="8" spans="1:6" ht="16.5" x14ac:dyDescent="0.25">
      <c r="A8" s="76" t="s">
        <v>81</v>
      </c>
      <c r="B8" s="75">
        <v>0</v>
      </c>
      <c r="C8" s="75">
        <v>0</v>
      </c>
      <c r="D8" s="75">
        <v>0</v>
      </c>
      <c r="E8" s="75">
        <v>0</v>
      </c>
    </row>
    <row r="9" spans="1:6" ht="16.5" x14ac:dyDescent="0.25">
      <c r="A9" s="79" t="s">
        <v>82</v>
      </c>
      <c r="B9" s="80">
        <f>SUM(B4:B8)</f>
        <v>9562.7999999999993</v>
      </c>
      <c r="C9" s="80">
        <f t="shared" ref="C9:E9" si="0">SUM(C4:C8)</f>
        <v>10509</v>
      </c>
      <c r="D9" s="80">
        <f t="shared" si="0"/>
        <v>9045</v>
      </c>
      <c r="E9" s="80">
        <f t="shared" si="0"/>
        <v>4988</v>
      </c>
    </row>
  </sheetData>
  <mergeCells count="3">
    <mergeCell ref="A2:A3"/>
    <mergeCell ref="B2:E2"/>
    <mergeCell ref="A1:E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E13" sqref="E13"/>
    </sheetView>
  </sheetViews>
  <sheetFormatPr defaultRowHeight="15" x14ac:dyDescent="0.25"/>
  <cols>
    <col min="1" max="1" width="5.42578125" customWidth="1"/>
    <col min="2" max="2" width="34.5703125" customWidth="1"/>
    <col min="5" max="5" width="10.5703125" customWidth="1"/>
    <col min="6" max="6" width="13.140625" customWidth="1"/>
  </cols>
  <sheetData>
    <row r="1" spans="1:6" ht="18.75" x14ac:dyDescent="0.3">
      <c r="A1" s="90" t="s">
        <v>61</v>
      </c>
      <c r="B1" s="90"/>
      <c r="C1" s="90"/>
      <c r="D1" s="90"/>
      <c r="E1" s="90"/>
      <c r="F1" s="90"/>
    </row>
    <row r="2" spans="1:6" ht="18.75" x14ac:dyDescent="0.3">
      <c r="A2" s="91" t="s">
        <v>75</v>
      </c>
      <c r="B2" s="90"/>
      <c r="C2" s="90"/>
      <c r="D2" s="90"/>
      <c r="E2" s="90"/>
      <c r="F2" s="90"/>
    </row>
    <row r="3" spans="1:6" ht="15.75" thickBot="1" x14ac:dyDescent="0.3"/>
    <row r="4" spans="1:6" ht="57" x14ac:dyDescent="0.25">
      <c r="A4" s="32" t="s">
        <v>1</v>
      </c>
      <c r="B4" s="33" t="s">
        <v>20</v>
      </c>
      <c r="C4" s="33" t="s">
        <v>54</v>
      </c>
      <c r="D4" s="33" t="s">
        <v>5</v>
      </c>
      <c r="E4" s="33" t="s">
        <v>3</v>
      </c>
      <c r="F4" s="34" t="s">
        <v>4</v>
      </c>
    </row>
    <row r="5" spans="1:6" x14ac:dyDescent="0.25">
      <c r="A5" s="35" t="s">
        <v>6</v>
      </c>
      <c r="B5" s="92" t="s">
        <v>52</v>
      </c>
      <c r="C5" s="93"/>
      <c r="D5" s="93"/>
      <c r="E5" s="93"/>
      <c r="F5" s="94"/>
    </row>
    <row r="6" spans="1:6" x14ac:dyDescent="0.25">
      <c r="A6" s="36">
        <v>1.1000000000000001</v>
      </c>
      <c r="B6" s="37" t="s">
        <v>55</v>
      </c>
      <c r="C6" s="38">
        <v>2969</v>
      </c>
      <c r="D6" s="38">
        <v>1</v>
      </c>
      <c r="E6" s="39">
        <f t="shared" ref="E6:E8" si="0">C6*D6/10</f>
        <v>296.89999999999998</v>
      </c>
      <c r="F6" s="40"/>
    </row>
    <row r="7" spans="1:6" x14ac:dyDescent="0.25">
      <c r="A7" s="41">
        <v>1.2</v>
      </c>
      <c r="B7" s="37" t="s">
        <v>56</v>
      </c>
      <c r="C7" s="42">
        <v>3503</v>
      </c>
      <c r="D7" s="42">
        <v>6</v>
      </c>
      <c r="E7" s="43">
        <f t="shared" si="0"/>
        <v>2101.8000000000002</v>
      </c>
      <c r="F7" s="44"/>
    </row>
    <row r="8" spans="1:6" x14ac:dyDescent="0.25">
      <c r="A8" s="45">
        <v>1.3</v>
      </c>
      <c r="B8" s="37" t="s">
        <v>57</v>
      </c>
      <c r="C8" s="37">
        <v>3272</v>
      </c>
      <c r="D8" s="37">
        <v>6</v>
      </c>
      <c r="E8" s="43">
        <f t="shared" si="0"/>
        <v>1963.2</v>
      </c>
      <c r="F8" s="46"/>
    </row>
    <row r="9" spans="1:6" x14ac:dyDescent="0.25">
      <c r="A9" s="47"/>
      <c r="B9" s="48"/>
      <c r="C9" s="48"/>
      <c r="D9" s="48"/>
      <c r="E9" s="43">
        <f>SUM(E6:E8)</f>
        <v>4361.9000000000005</v>
      </c>
      <c r="F9" s="49"/>
    </row>
    <row r="10" spans="1:6" x14ac:dyDescent="0.25">
      <c r="A10" s="35" t="s">
        <v>31</v>
      </c>
      <c r="B10" s="92" t="s">
        <v>53</v>
      </c>
      <c r="C10" s="93"/>
      <c r="D10" s="93"/>
      <c r="E10" s="93"/>
      <c r="F10" s="94"/>
    </row>
    <row r="11" spans="1:6" x14ac:dyDescent="0.25">
      <c r="A11" s="41">
        <v>1.1000000000000001</v>
      </c>
      <c r="B11" s="37" t="s">
        <v>59</v>
      </c>
      <c r="C11" s="37">
        <v>596</v>
      </c>
      <c r="D11" s="37">
        <v>6</v>
      </c>
      <c r="E11" s="42">
        <f t="shared" ref="E11:E12" si="1">C11*D11/10</f>
        <v>357.6</v>
      </c>
      <c r="F11" s="46"/>
    </row>
    <row r="12" spans="1:6" x14ac:dyDescent="0.25">
      <c r="A12" s="45">
        <v>1.2</v>
      </c>
      <c r="B12" s="37" t="s">
        <v>60</v>
      </c>
      <c r="C12" s="50">
        <f>412+36</f>
        <v>448</v>
      </c>
      <c r="D12" s="50">
        <v>6</v>
      </c>
      <c r="E12" s="42">
        <f t="shared" si="1"/>
        <v>268.8</v>
      </c>
      <c r="F12" s="51"/>
    </row>
    <row r="13" spans="1:6" x14ac:dyDescent="0.25">
      <c r="A13" s="52"/>
      <c r="B13" s="53"/>
      <c r="C13" s="53"/>
      <c r="D13" s="53"/>
      <c r="E13" s="53">
        <f>SUM(E11:E12)</f>
        <v>626.40000000000009</v>
      </c>
      <c r="F13" s="54"/>
    </row>
    <row r="14" spans="1:6" ht="15.75" thickBot="1" x14ac:dyDescent="0.3">
      <c r="A14" s="55"/>
      <c r="B14" s="56" t="s">
        <v>45</v>
      </c>
      <c r="C14" s="57"/>
      <c r="D14" s="57"/>
      <c r="E14" s="60">
        <f>E9+E13</f>
        <v>4988.3000000000011</v>
      </c>
      <c r="F14" s="59"/>
    </row>
  </sheetData>
  <mergeCells count="4">
    <mergeCell ref="A1:F1"/>
    <mergeCell ref="A2:F2"/>
    <mergeCell ref="B5:F5"/>
    <mergeCell ref="B10:F10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4" workbookViewId="0">
      <selection activeCell="I1" sqref="I1:J1048576"/>
    </sheetView>
  </sheetViews>
  <sheetFormatPr defaultRowHeight="15" x14ac:dyDescent="0.25"/>
  <cols>
    <col min="1" max="1" width="5.42578125" customWidth="1"/>
    <col min="2" max="2" width="34.5703125" customWidth="1"/>
    <col min="4" max="4" width="10" customWidth="1"/>
    <col min="5" max="5" width="10.5703125" customWidth="1"/>
    <col min="6" max="6" width="13.140625" customWidth="1"/>
  </cols>
  <sheetData>
    <row r="1" spans="1:6" ht="18.75" x14ac:dyDescent="0.3">
      <c r="A1" s="90" t="s">
        <v>68</v>
      </c>
      <c r="B1" s="90"/>
      <c r="C1" s="90"/>
      <c r="D1" s="90"/>
      <c r="E1" s="90"/>
      <c r="F1" s="90"/>
    </row>
    <row r="2" spans="1:6" ht="18.75" x14ac:dyDescent="0.3">
      <c r="A2" s="91" t="s">
        <v>67</v>
      </c>
      <c r="B2" s="90"/>
      <c r="C2" s="90"/>
      <c r="D2" s="90"/>
      <c r="E2" s="90"/>
      <c r="F2" s="90"/>
    </row>
    <row r="3" spans="1:6" ht="15.75" thickBot="1" x14ac:dyDescent="0.3"/>
    <row r="4" spans="1:6" ht="57" x14ac:dyDescent="0.25">
      <c r="A4" s="32" t="s">
        <v>1</v>
      </c>
      <c r="B4" s="33" t="s">
        <v>20</v>
      </c>
      <c r="C4" s="33" t="s">
        <v>54</v>
      </c>
      <c r="D4" s="33" t="s">
        <v>5</v>
      </c>
      <c r="E4" s="33" t="s">
        <v>3</v>
      </c>
      <c r="F4" s="34" t="s">
        <v>4</v>
      </c>
    </row>
    <row r="5" spans="1:6" x14ac:dyDescent="0.25">
      <c r="A5" s="66" t="s">
        <v>6</v>
      </c>
      <c r="B5" s="96" t="s">
        <v>52</v>
      </c>
      <c r="C5" s="96"/>
      <c r="D5" s="96"/>
      <c r="E5" s="96"/>
      <c r="F5" s="96"/>
    </row>
    <row r="6" spans="1:6" x14ac:dyDescent="0.25">
      <c r="A6" s="66">
        <v>1.1000000000000001</v>
      </c>
      <c r="B6" s="66" t="s">
        <v>62</v>
      </c>
      <c r="C6" s="66">
        <v>1929</v>
      </c>
      <c r="D6" s="66">
        <v>8</v>
      </c>
      <c r="E6" s="66">
        <f t="shared" ref="E6:E9" si="0">C6*D6/10</f>
        <v>1543.2</v>
      </c>
      <c r="F6" s="95" t="s">
        <v>72</v>
      </c>
    </row>
    <row r="7" spans="1:6" x14ac:dyDescent="0.25">
      <c r="A7" s="66">
        <v>1.2</v>
      </c>
      <c r="B7" s="66" t="s">
        <v>63</v>
      </c>
      <c r="C7" s="66">
        <v>2597</v>
      </c>
      <c r="D7" s="66">
        <v>10</v>
      </c>
      <c r="E7" s="66">
        <f t="shared" si="0"/>
        <v>2597</v>
      </c>
      <c r="F7" s="95"/>
    </row>
    <row r="8" spans="1:6" x14ac:dyDescent="0.25">
      <c r="A8" s="68">
        <v>1.3</v>
      </c>
      <c r="B8" s="66" t="s">
        <v>64</v>
      </c>
      <c r="C8" s="66">
        <v>2613</v>
      </c>
      <c r="D8" s="66">
        <v>10</v>
      </c>
      <c r="E8" s="66">
        <f t="shared" si="0"/>
        <v>2613</v>
      </c>
      <c r="F8" s="95"/>
    </row>
    <row r="9" spans="1:6" x14ac:dyDescent="0.25">
      <c r="A9" s="68">
        <v>1.4</v>
      </c>
      <c r="B9" s="66" t="s">
        <v>71</v>
      </c>
      <c r="C9" s="38">
        <v>2969</v>
      </c>
      <c r="D9" s="66">
        <v>4</v>
      </c>
      <c r="E9" s="66">
        <f t="shared" si="0"/>
        <v>1187.5999999999999</v>
      </c>
      <c r="F9" s="66"/>
    </row>
    <row r="10" spans="1:6" x14ac:dyDescent="0.25">
      <c r="A10" s="66"/>
      <c r="B10" s="66"/>
      <c r="C10" s="66"/>
      <c r="D10" s="66"/>
      <c r="E10" s="67">
        <f>SUM(E6:E9)</f>
        <v>7940.7999999999993</v>
      </c>
      <c r="F10" s="66"/>
    </row>
    <row r="11" spans="1:6" x14ac:dyDescent="0.25">
      <c r="A11" s="66" t="s">
        <v>31</v>
      </c>
      <c r="B11" s="96" t="s">
        <v>53</v>
      </c>
      <c r="C11" s="96"/>
      <c r="D11" s="96"/>
      <c r="E11" s="96"/>
      <c r="F11" s="96"/>
    </row>
    <row r="12" spans="1:6" x14ac:dyDescent="0.25">
      <c r="A12" s="66">
        <v>1.1000000000000001</v>
      </c>
      <c r="B12" s="66" t="s">
        <v>65</v>
      </c>
      <c r="C12" s="69">
        <v>787</v>
      </c>
      <c r="D12" s="66">
        <v>8</v>
      </c>
      <c r="E12" s="66">
        <f>C12*D12/10</f>
        <v>629.6</v>
      </c>
      <c r="F12" s="95" t="s">
        <v>72</v>
      </c>
    </row>
    <row r="13" spans="1:6" x14ac:dyDescent="0.25">
      <c r="A13" s="66">
        <v>1.2</v>
      </c>
      <c r="B13" s="66" t="s">
        <v>66</v>
      </c>
      <c r="C13" s="66">
        <v>748</v>
      </c>
      <c r="D13" s="66">
        <v>10</v>
      </c>
      <c r="E13" s="66">
        <f t="shared" ref="E13:E14" si="1">C13*D13/10</f>
        <v>748</v>
      </c>
      <c r="F13" s="95"/>
    </row>
    <row r="14" spans="1:6" x14ac:dyDescent="0.25">
      <c r="A14" s="68">
        <v>1.3</v>
      </c>
      <c r="B14" s="66" t="s">
        <v>55</v>
      </c>
      <c r="C14" s="61">
        <f>464+147</f>
        <v>611</v>
      </c>
      <c r="D14" s="69">
        <v>4</v>
      </c>
      <c r="E14" s="66">
        <f t="shared" si="1"/>
        <v>244.4</v>
      </c>
      <c r="F14" s="95"/>
    </row>
    <row r="15" spans="1:6" x14ac:dyDescent="0.25">
      <c r="A15" s="68"/>
      <c r="B15" s="66"/>
      <c r="C15" s="69"/>
      <c r="D15" s="69"/>
      <c r="E15" s="66">
        <f>SUM(E12:E14)</f>
        <v>1622</v>
      </c>
      <c r="F15" s="66"/>
    </row>
    <row r="16" spans="1:6" ht="15.75" thickBot="1" x14ac:dyDescent="0.3">
      <c r="A16" s="62"/>
      <c r="B16" s="63" t="s">
        <v>45</v>
      </c>
      <c r="C16" s="64"/>
      <c r="D16" s="64"/>
      <c r="E16" s="60">
        <f>E10+E15</f>
        <v>9562.7999999999993</v>
      </c>
      <c r="F16" s="65"/>
    </row>
  </sheetData>
  <mergeCells count="6">
    <mergeCell ref="F12:F14"/>
    <mergeCell ref="A1:F1"/>
    <mergeCell ref="A2:F2"/>
    <mergeCell ref="B5:F5"/>
    <mergeCell ref="B11:F11"/>
    <mergeCell ref="F6:F8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E15" sqref="E15"/>
    </sheetView>
  </sheetViews>
  <sheetFormatPr defaultRowHeight="15" x14ac:dyDescent="0.25"/>
  <cols>
    <col min="1" max="1" width="5.42578125" customWidth="1"/>
    <col min="2" max="2" width="34.5703125" customWidth="1"/>
    <col min="5" max="5" width="10.5703125" customWidth="1"/>
    <col min="6" max="6" width="13.140625" customWidth="1"/>
  </cols>
  <sheetData>
    <row r="1" spans="1:6" ht="18.75" x14ac:dyDescent="0.3">
      <c r="A1" s="90" t="s">
        <v>0</v>
      </c>
      <c r="B1" s="90"/>
      <c r="C1" s="90"/>
      <c r="D1" s="90"/>
      <c r="E1" s="90"/>
      <c r="F1" s="90"/>
    </row>
    <row r="2" spans="1:6" ht="18.75" x14ac:dyDescent="0.3">
      <c r="A2" s="91" t="s">
        <v>70</v>
      </c>
      <c r="B2" s="90"/>
      <c r="C2" s="90"/>
      <c r="D2" s="90"/>
      <c r="E2" s="90"/>
      <c r="F2" s="90"/>
    </row>
    <row r="3" spans="1:6" ht="15.75" thickBot="1" x14ac:dyDescent="0.3"/>
    <row r="4" spans="1:6" ht="57" x14ac:dyDescent="0.25">
      <c r="A4" s="32" t="s">
        <v>1</v>
      </c>
      <c r="B4" s="33" t="s">
        <v>20</v>
      </c>
      <c r="C4" s="33" t="s">
        <v>54</v>
      </c>
      <c r="D4" s="33" t="s">
        <v>5</v>
      </c>
      <c r="E4" s="33" t="s">
        <v>3</v>
      </c>
      <c r="F4" s="34" t="s">
        <v>4</v>
      </c>
    </row>
    <row r="5" spans="1:6" x14ac:dyDescent="0.25">
      <c r="A5" s="35" t="s">
        <v>6</v>
      </c>
      <c r="B5" s="92" t="s">
        <v>52</v>
      </c>
      <c r="C5" s="93"/>
      <c r="D5" s="93"/>
      <c r="E5" s="93"/>
      <c r="F5" s="94"/>
    </row>
    <row r="6" spans="1:6" ht="15" customHeight="1" x14ac:dyDescent="0.25">
      <c r="A6" s="66">
        <v>1.1000000000000001</v>
      </c>
      <c r="B6" s="66" t="s">
        <v>63</v>
      </c>
      <c r="C6" s="66">
        <v>2597</v>
      </c>
      <c r="D6" s="66">
        <v>8</v>
      </c>
      <c r="E6" s="67">
        <f t="shared" ref="E6:E9" si="0">C6*D6/10</f>
        <v>2077.6</v>
      </c>
      <c r="F6" s="95" t="s">
        <v>72</v>
      </c>
    </row>
    <row r="7" spans="1:6" x14ac:dyDescent="0.25">
      <c r="A7" s="66">
        <v>1.2</v>
      </c>
      <c r="B7" s="66" t="s">
        <v>64</v>
      </c>
      <c r="C7" s="66">
        <v>2613</v>
      </c>
      <c r="D7" s="66">
        <v>10</v>
      </c>
      <c r="E7" s="67">
        <f t="shared" si="0"/>
        <v>2613</v>
      </c>
      <c r="F7" s="95"/>
    </row>
    <row r="8" spans="1:6" x14ac:dyDescent="0.25">
      <c r="A8" s="68">
        <v>1.3</v>
      </c>
      <c r="B8" s="66" t="s">
        <v>71</v>
      </c>
      <c r="C8" s="66">
        <v>2969</v>
      </c>
      <c r="D8" s="66">
        <v>10</v>
      </c>
      <c r="E8" s="67">
        <f t="shared" si="0"/>
        <v>2969</v>
      </c>
      <c r="F8" s="70"/>
    </row>
    <row r="9" spans="1:6" x14ac:dyDescent="0.25">
      <c r="A9" s="68">
        <v>1.4</v>
      </c>
      <c r="B9" s="66" t="s">
        <v>73</v>
      </c>
      <c r="C9" s="66">
        <v>3503</v>
      </c>
      <c r="D9" s="66">
        <v>4</v>
      </c>
      <c r="E9" s="67">
        <f t="shared" si="0"/>
        <v>1401.2</v>
      </c>
      <c r="F9" s="66"/>
    </row>
    <row r="10" spans="1:6" x14ac:dyDescent="0.25">
      <c r="A10" s="66"/>
      <c r="B10" s="66"/>
      <c r="C10" s="66"/>
      <c r="D10" s="66"/>
      <c r="E10" s="67">
        <f>SUM(E6:E9)</f>
        <v>9060.8000000000011</v>
      </c>
      <c r="F10" s="66"/>
    </row>
    <row r="11" spans="1:6" x14ac:dyDescent="0.25">
      <c r="A11" s="35" t="s">
        <v>31</v>
      </c>
      <c r="B11" s="92" t="s">
        <v>53</v>
      </c>
      <c r="C11" s="93"/>
      <c r="D11" s="93"/>
      <c r="E11" s="93"/>
      <c r="F11" s="94"/>
    </row>
    <row r="12" spans="1:6" ht="24" x14ac:dyDescent="0.25">
      <c r="A12" s="66">
        <v>1.1000000000000001</v>
      </c>
      <c r="B12" s="66" t="s">
        <v>66</v>
      </c>
      <c r="C12" s="66">
        <v>748</v>
      </c>
      <c r="D12" s="69">
        <v>8</v>
      </c>
      <c r="E12" s="66">
        <f>C12*D12/10</f>
        <v>598.4</v>
      </c>
      <c r="F12" s="71" t="s">
        <v>72</v>
      </c>
    </row>
    <row r="13" spans="1:6" x14ac:dyDescent="0.25">
      <c r="A13" s="66">
        <v>1.2</v>
      </c>
      <c r="B13" s="66" t="s">
        <v>58</v>
      </c>
      <c r="C13" s="69">
        <f>464+147</f>
        <v>611</v>
      </c>
      <c r="D13" s="66">
        <v>10</v>
      </c>
      <c r="E13" s="66">
        <f t="shared" ref="E13:E14" si="1">C13*D13/10</f>
        <v>611</v>
      </c>
      <c r="F13" s="72"/>
    </row>
    <row r="14" spans="1:6" x14ac:dyDescent="0.25">
      <c r="A14" s="68">
        <v>1.3</v>
      </c>
      <c r="B14" s="66" t="s">
        <v>74</v>
      </c>
      <c r="C14" s="66">
        <v>596</v>
      </c>
      <c r="D14" s="66">
        <v>4</v>
      </c>
      <c r="E14" s="66">
        <f t="shared" si="1"/>
        <v>238.4</v>
      </c>
      <c r="F14" s="72"/>
    </row>
    <row r="15" spans="1:6" x14ac:dyDescent="0.25">
      <c r="A15" s="68"/>
      <c r="B15" s="66"/>
      <c r="C15" s="66"/>
      <c r="D15" s="66"/>
      <c r="E15" s="66">
        <f>SUM(E12:E14)</f>
        <v>1447.8000000000002</v>
      </c>
      <c r="F15" s="66"/>
    </row>
    <row r="16" spans="1:6" ht="15.75" thickBot="1" x14ac:dyDescent="0.3">
      <c r="A16" s="55"/>
      <c r="B16" s="56" t="s">
        <v>45</v>
      </c>
      <c r="C16" s="57"/>
      <c r="D16" s="57"/>
      <c r="E16" s="60">
        <f>E10+E15</f>
        <v>10508.600000000002</v>
      </c>
      <c r="F16" s="59"/>
    </row>
  </sheetData>
  <mergeCells count="5">
    <mergeCell ref="F6:F7"/>
    <mergeCell ref="A1:F1"/>
    <mergeCell ref="A2:F2"/>
    <mergeCell ref="B5:F5"/>
    <mergeCell ref="B11:F11"/>
  </mergeCell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E14" sqref="E14"/>
    </sheetView>
  </sheetViews>
  <sheetFormatPr defaultRowHeight="15" x14ac:dyDescent="0.25"/>
  <cols>
    <col min="1" max="1" width="5.42578125" customWidth="1"/>
    <col min="2" max="2" width="34.5703125" customWidth="1"/>
    <col min="5" max="5" width="10.5703125" customWidth="1"/>
    <col min="6" max="6" width="13.140625" customWidth="1"/>
  </cols>
  <sheetData>
    <row r="1" spans="1:6" ht="18.75" x14ac:dyDescent="0.3">
      <c r="A1" s="90" t="s">
        <v>47</v>
      </c>
      <c r="B1" s="90"/>
      <c r="C1" s="90"/>
      <c r="D1" s="90"/>
      <c r="E1" s="90"/>
      <c r="F1" s="90"/>
    </row>
    <row r="2" spans="1:6" ht="18.75" x14ac:dyDescent="0.3">
      <c r="A2" s="91" t="s">
        <v>48</v>
      </c>
      <c r="B2" s="90"/>
      <c r="C2" s="90"/>
      <c r="D2" s="90"/>
      <c r="E2" s="90"/>
      <c r="F2" s="90"/>
    </row>
    <row r="3" spans="1:6" ht="15.75" thickBot="1" x14ac:dyDescent="0.3"/>
    <row r="4" spans="1:6" ht="57" x14ac:dyDescent="0.25">
      <c r="A4" s="32" t="s">
        <v>1</v>
      </c>
      <c r="B4" s="33" t="s">
        <v>20</v>
      </c>
      <c r="C4" s="33" t="s">
        <v>54</v>
      </c>
      <c r="D4" s="33" t="s">
        <v>5</v>
      </c>
      <c r="E4" s="33" t="s">
        <v>3</v>
      </c>
      <c r="F4" s="34" t="s">
        <v>4</v>
      </c>
    </row>
    <row r="5" spans="1:6" x14ac:dyDescent="0.25">
      <c r="A5" s="35" t="s">
        <v>6</v>
      </c>
      <c r="B5" s="92" t="s">
        <v>52</v>
      </c>
      <c r="C5" s="93"/>
      <c r="D5" s="93"/>
      <c r="E5" s="93"/>
      <c r="F5" s="94"/>
    </row>
    <row r="6" spans="1:6" x14ac:dyDescent="0.25">
      <c r="A6" s="36">
        <v>1.1000000000000001</v>
      </c>
      <c r="B6" s="37" t="s">
        <v>55</v>
      </c>
      <c r="C6" s="38">
        <v>2969</v>
      </c>
      <c r="D6" s="38">
        <v>10</v>
      </c>
      <c r="E6" s="39">
        <f t="shared" ref="E6:E8" si="0">C6*D6/10</f>
        <v>2969</v>
      </c>
      <c r="F6" s="40"/>
    </row>
    <row r="7" spans="1:6" x14ac:dyDescent="0.25">
      <c r="A7" s="41">
        <v>1.2</v>
      </c>
      <c r="B7" s="37" t="s">
        <v>56</v>
      </c>
      <c r="C7" s="42">
        <v>3503</v>
      </c>
      <c r="D7" s="42">
        <v>10</v>
      </c>
      <c r="E7" s="43">
        <f t="shared" si="0"/>
        <v>3503</v>
      </c>
      <c r="F7" s="44"/>
    </row>
    <row r="8" spans="1:6" x14ac:dyDescent="0.25">
      <c r="A8" s="45">
        <v>1.3</v>
      </c>
      <c r="B8" s="37" t="s">
        <v>57</v>
      </c>
      <c r="C8" s="37">
        <v>3272</v>
      </c>
      <c r="D8" s="37">
        <v>4</v>
      </c>
      <c r="E8" s="43">
        <f t="shared" si="0"/>
        <v>1308.8</v>
      </c>
      <c r="F8" s="46"/>
    </row>
    <row r="9" spans="1:6" x14ac:dyDescent="0.25">
      <c r="A9" s="47"/>
      <c r="B9" s="48"/>
      <c r="C9" s="48"/>
      <c r="D9" s="48"/>
      <c r="E9" s="43">
        <f>SUM(E6:E8)</f>
        <v>7780.8</v>
      </c>
      <c r="F9" s="49"/>
    </row>
    <row r="10" spans="1:6" x14ac:dyDescent="0.25">
      <c r="A10" s="35" t="s">
        <v>31</v>
      </c>
      <c r="B10" s="92" t="s">
        <v>53</v>
      </c>
      <c r="C10" s="93"/>
      <c r="D10" s="93"/>
      <c r="E10" s="93"/>
      <c r="F10" s="94"/>
    </row>
    <row r="11" spans="1:6" x14ac:dyDescent="0.25">
      <c r="A11" s="36">
        <v>1.1000000000000001</v>
      </c>
      <c r="B11" s="37" t="s">
        <v>58</v>
      </c>
      <c r="C11" s="61">
        <f>464+147</f>
        <v>611</v>
      </c>
      <c r="D11" s="61">
        <v>8</v>
      </c>
      <c r="E11" s="42">
        <f>C11*D11/10</f>
        <v>488.8</v>
      </c>
      <c r="F11" s="44"/>
    </row>
    <row r="12" spans="1:6" x14ac:dyDescent="0.25">
      <c r="A12" s="41">
        <v>1.2</v>
      </c>
      <c r="B12" s="37" t="s">
        <v>59</v>
      </c>
      <c r="C12" s="37">
        <v>596</v>
      </c>
      <c r="D12" s="37">
        <v>10</v>
      </c>
      <c r="E12" s="42">
        <f t="shared" ref="E12:E13" si="1">C12*D12/10</f>
        <v>596</v>
      </c>
      <c r="F12" s="46"/>
    </row>
    <row r="13" spans="1:6" x14ac:dyDescent="0.25">
      <c r="A13" s="45">
        <v>1.3</v>
      </c>
      <c r="B13" s="37" t="s">
        <v>60</v>
      </c>
      <c r="C13" s="50">
        <f>412+36</f>
        <v>448</v>
      </c>
      <c r="D13" s="50">
        <v>4</v>
      </c>
      <c r="E13" s="42">
        <f t="shared" si="1"/>
        <v>179.2</v>
      </c>
      <c r="F13" s="51"/>
    </row>
    <row r="14" spans="1:6" x14ac:dyDescent="0.25">
      <c r="A14" s="52"/>
      <c r="B14" s="53"/>
      <c r="C14" s="53"/>
      <c r="D14" s="53"/>
      <c r="E14" s="48">
        <f>SUM(E11:E13)</f>
        <v>1264</v>
      </c>
      <c r="F14" s="54"/>
    </row>
    <row r="15" spans="1:6" ht="15.75" thickBot="1" x14ac:dyDescent="0.3">
      <c r="A15" s="55"/>
      <c r="B15" s="56" t="s">
        <v>45</v>
      </c>
      <c r="C15" s="57"/>
      <c r="D15" s="57"/>
      <c r="E15" s="58">
        <f>E9+E14</f>
        <v>9044.7999999999993</v>
      </c>
      <c r="F15" s="59"/>
    </row>
  </sheetData>
  <mergeCells count="4">
    <mergeCell ref="A1:F1"/>
    <mergeCell ref="A2:F2"/>
    <mergeCell ref="B5:F5"/>
    <mergeCell ref="B10:F10"/>
  </mergeCell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B7" sqref="B7"/>
    </sheetView>
  </sheetViews>
  <sheetFormatPr defaultRowHeight="15" x14ac:dyDescent="0.25"/>
  <cols>
    <col min="1" max="1" width="5.42578125" customWidth="1"/>
    <col min="2" max="2" width="34.5703125" customWidth="1"/>
    <col min="5" max="5" width="10.5703125" customWidth="1"/>
    <col min="6" max="6" width="13.140625" customWidth="1"/>
  </cols>
  <sheetData>
    <row r="1" spans="1:6" ht="18.75" x14ac:dyDescent="0.3">
      <c r="A1" s="90" t="s">
        <v>61</v>
      </c>
      <c r="B1" s="90"/>
      <c r="C1" s="90"/>
      <c r="D1" s="90"/>
      <c r="E1" s="90"/>
      <c r="F1" s="90"/>
    </row>
    <row r="2" spans="1:6" ht="18.75" x14ac:dyDescent="0.3">
      <c r="A2" s="91" t="s">
        <v>69</v>
      </c>
      <c r="B2" s="90"/>
      <c r="C2" s="90"/>
      <c r="D2" s="90"/>
      <c r="E2" s="90"/>
      <c r="F2" s="90"/>
    </row>
    <row r="3" spans="1:6" ht="15.75" thickBot="1" x14ac:dyDescent="0.3"/>
    <row r="4" spans="1:6" ht="57" x14ac:dyDescent="0.25">
      <c r="A4" s="32" t="s">
        <v>1</v>
      </c>
      <c r="B4" s="33" t="s">
        <v>20</v>
      </c>
      <c r="C4" s="33" t="s">
        <v>54</v>
      </c>
      <c r="D4" s="33" t="s">
        <v>5</v>
      </c>
      <c r="E4" s="33" t="s">
        <v>3</v>
      </c>
      <c r="F4" s="34" t="s">
        <v>4</v>
      </c>
    </row>
    <row r="5" spans="1:6" x14ac:dyDescent="0.25">
      <c r="A5" s="35" t="s">
        <v>6</v>
      </c>
      <c r="B5" s="92" t="s">
        <v>52</v>
      </c>
      <c r="C5" s="93"/>
      <c r="D5" s="93"/>
      <c r="E5" s="93"/>
      <c r="F5" s="94"/>
    </row>
    <row r="6" spans="1:6" x14ac:dyDescent="0.25">
      <c r="A6" s="36">
        <v>1.1000000000000001</v>
      </c>
      <c r="B6" s="37" t="s">
        <v>55</v>
      </c>
      <c r="C6" s="38">
        <v>2969</v>
      </c>
      <c r="D6" s="38">
        <v>1</v>
      </c>
      <c r="E6" s="39">
        <f t="shared" ref="E6:E8" si="0">C6*D6/10</f>
        <v>296.89999999999998</v>
      </c>
      <c r="F6" s="40"/>
    </row>
    <row r="7" spans="1:6" x14ac:dyDescent="0.25">
      <c r="A7" s="41">
        <v>1.2</v>
      </c>
      <c r="B7" s="37" t="s">
        <v>56</v>
      </c>
      <c r="C7" s="42">
        <v>3503</v>
      </c>
      <c r="D7" s="42">
        <v>8</v>
      </c>
      <c r="E7" s="43">
        <f t="shared" si="0"/>
        <v>2802.4</v>
      </c>
      <c r="F7" s="44"/>
    </row>
    <row r="8" spans="1:6" x14ac:dyDescent="0.25">
      <c r="A8" s="45">
        <v>1.3</v>
      </c>
      <c r="B8" s="37" t="s">
        <v>57</v>
      </c>
      <c r="C8" s="37">
        <v>3272</v>
      </c>
      <c r="D8" s="37">
        <v>8</v>
      </c>
      <c r="E8" s="43">
        <f t="shared" si="0"/>
        <v>2617.6</v>
      </c>
      <c r="F8" s="46"/>
    </row>
    <row r="9" spans="1:6" x14ac:dyDescent="0.25">
      <c r="A9" s="47"/>
      <c r="B9" s="48"/>
      <c r="C9" s="48"/>
      <c r="D9" s="48"/>
      <c r="E9" s="43">
        <f>SUM(E6:E8)</f>
        <v>5716.9</v>
      </c>
      <c r="F9" s="49"/>
    </row>
    <row r="10" spans="1:6" x14ac:dyDescent="0.25">
      <c r="A10" s="35" t="s">
        <v>31</v>
      </c>
      <c r="B10" s="92" t="s">
        <v>53</v>
      </c>
      <c r="C10" s="93"/>
      <c r="D10" s="93"/>
      <c r="E10" s="93"/>
      <c r="F10" s="94"/>
    </row>
    <row r="11" spans="1:6" x14ac:dyDescent="0.25">
      <c r="A11" s="41">
        <v>1.1000000000000001</v>
      </c>
      <c r="B11" s="37" t="s">
        <v>59</v>
      </c>
      <c r="C11" s="37">
        <v>596</v>
      </c>
      <c r="D11" s="37">
        <v>8</v>
      </c>
      <c r="E11" s="42">
        <f t="shared" ref="E11:E12" si="1">C11*D11/10</f>
        <v>476.8</v>
      </c>
      <c r="F11" s="46"/>
    </row>
    <row r="12" spans="1:6" x14ac:dyDescent="0.25">
      <c r="A12" s="45">
        <v>1.2</v>
      </c>
      <c r="B12" s="37" t="s">
        <v>60</v>
      </c>
      <c r="C12" s="50">
        <f>412+36</f>
        <v>448</v>
      </c>
      <c r="D12" s="50">
        <v>8</v>
      </c>
      <c r="E12" s="42">
        <f t="shared" si="1"/>
        <v>358.4</v>
      </c>
      <c r="F12" s="51"/>
    </row>
    <row r="13" spans="1:6" x14ac:dyDescent="0.25">
      <c r="A13" s="52"/>
      <c r="B13" s="53"/>
      <c r="C13" s="53"/>
      <c r="D13" s="53"/>
      <c r="E13" s="53">
        <f>SUM(E11:E12)</f>
        <v>835.2</v>
      </c>
      <c r="F13" s="54"/>
    </row>
    <row r="14" spans="1:6" ht="15.75" thickBot="1" x14ac:dyDescent="0.3">
      <c r="A14" s="55"/>
      <c r="B14" s="56" t="s">
        <v>45</v>
      </c>
      <c r="C14" s="57"/>
      <c r="D14" s="57"/>
      <c r="E14" s="60">
        <f>E9+E13</f>
        <v>6552.0999999999995</v>
      </c>
      <c r="F14" s="59"/>
    </row>
  </sheetData>
  <mergeCells count="4">
    <mergeCell ref="A1:F1"/>
    <mergeCell ref="A2:F2"/>
    <mergeCell ref="B5:F5"/>
    <mergeCell ref="B10:F10"/>
  </mergeCell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B11" sqref="B11"/>
    </sheetView>
  </sheetViews>
  <sheetFormatPr defaultRowHeight="15" x14ac:dyDescent="0.25"/>
  <cols>
    <col min="1" max="1" width="5.42578125" customWidth="1"/>
    <col min="2" max="2" width="34.5703125" customWidth="1"/>
    <col min="5" max="5" width="10.5703125" customWidth="1"/>
    <col min="6" max="6" width="13.140625" customWidth="1"/>
  </cols>
  <sheetData>
    <row r="1" spans="1:6" ht="18.75" x14ac:dyDescent="0.3">
      <c r="A1" s="90" t="s">
        <v>47</v>
      </c>
      <c r="B1" s="90"/>
      <c r="C1" s="90"/>
      <c r="D1" s="90"/>
      <c r="E1" s="90"/>
      <c r="F1" s="90"/>
    </row>
    <row r="2" spans="1:6" ht="18.75" x14ac:dyDescent="0.3">
      <c r="A2" s="91" t="s">
        <v>48</v>
      </c>
      <c r="B2" s="90"/>
      <c r="C2" s="90"/>
      <c r="D2" s="90"/>
      <c r="E2" s="90"/>
      <c r="F2" s="90"/>
    </row>
    <row r="3" spans="1:6" ht="15.75" thickBot="1" x14ac:dyDescent="0.3"/>
    <row r="4" spans="1:6" ht="60" x14ac:dyDescent="0.25">
      <c r="A4" s="8" t="s">
        <v>1</v>
      </c>
      <c r="B4" s="9" t="s">
        <v>20</v>
      </c>
      <c r="C4" s="9" t="s">
        <v>2</v>
      </c>
      <c r="D4" s="9" t="s">
        <v>5</v>
      </c>
      <c r="E4" s="9" t="s">
        <v>3</v>
      </c>
      <c r="F4" s="10" t="s">
        <v>4</v>
      </c>
    </row>
    <row r="5" spans="1:6" x14ac:dyDescent="0.25">
      <c r="A5" s="14" t="s">
        <v>6</v>
      </c>
      <c r="B5" s="97" t="s">
        <v>52</v>
      </c>
      <c r="C5" s="98"/>
      <c r="D5" s="98"/>
      <c r="E5" s="98"/>
      <c r="F5" s="99"/>
    </row>
    <row r="6" spans="1:6" x14ac:dyDescent="0.25">
      <c r="A6" s="21">
        <v>1.1000000000000001</v>
      </c>
      <c r="B6" s="2" t="s">
        <v>49</v>
      </c>
      <c r="C6" s="22">
        <v>2969</v>
      </c>
      <c r="D6" s="22">
        <v>10</v>
      </c>
      <c r="E6" s="30">
        <f t="shared" ref="E6:E8" si="0">C6*D6/10</f>
        <v>2969</v>
      </c>
      <c r="F6" s="23"/>
    </row>
    <row r="7" spans="1:6" x14ac:dyDescent="0.25">
      <c r="A7" s="11">
        <v>1.2</v>
      </c>
      <c r="B7" s="2" t="s">
        <v>50</v>
      </c>
      <c r="C7" s="12">
        <v>3503</v>
      </c>
      <c r="D7" s="12">
        <v>10</v>
      </c>
      <c r="E7" s="31">
        <f t="shared" si="0"/>
        <v>3503</v>
      </c>
      <c r="F7" s="13"/>
    </row>
    <row r="8" spans="1:6" x14ac:dyDescent="0.25">
      <c r="A8" s="28">
        <v>1.3</v>
      </c>
      <c r="B8" s="2" t="s">
        <v>51</v>
      </c>
      <c r="C8" s="2">
        <v>3272</v>
      </c>
      <c r="D8" s="2">
        <v>10</v>
      </c>
      <c r="E8" s="31">
        <f t="shared" si="0"/>
        <v>3272</v>
      </c>
      <c r="F8" s="3"/>
    </row>
    <row r="9" spans="1:6" x14ac:dyDescent="0.25">
      <c r="A9" s="24"/>
      <c r="B9" s="25"/>
      <c r="C9" s="25"/>
      <c r="D9" s="25"/>
      <c r="E9" s="31">
        <f>SUM(E6:E8)</f>
        <v>9744</v>
      </c>
      <c r="F9" s="26"/>
    </row>
    <row r="10" spans="1:6" x14ac:dyDescent="0.25">
      <c r="A10" s="14" t="s">
        <v>31</v>
      </c>
      <c r="B10" s="97" t="s">
        <v>53</v>
      </c>
      <c r="C10" s="98"/>
      <c r="D10" s="98"/>
      <c r="E10" s="98"/>
      <c r="F10" s="99"/>
    </row>
    <row r="11" spans="1:6" x14ac:dyDescent="0.25">
      <c r="A11" s="21">
        <v>1.1000000000000001</v>
      </c>
      <c r="B11" s="2" t="s">
        <v>49</v>
      </c>
      <c r="C11" s="12">
        <f>464+147</f>
        <v>611</v>
      </c>
      <c r="D11" s="12">
        <v>10</v>
      </c>
      <c r="E11" s="12">
        <f>C11*D11/10</f>
        <v>611</v>
      </c>
      <c r="F11" s="13"/>
    </row>
    <row r="12" spans="1:6" x14ac:dyDescent="0.25">
      <c r="A12" s="11">
        <v>1.2</v>
      </c>
      <c r="B12" s="2" t="s">
        <v>50</v>
      </c>
      <c r="C12" s="2">
        <f>542+113</f>
        <v>655</v>
      </c>
      <c r="D12" s="2">
        <v>10</v>
      </c>
      <c r="E12" s="12">
        <f t="shared" ref="E12:E13" si="1">C12*D12/10</f>
        <v>655</v>
      </c>
      <c r="F12" s="3"/>
    </row>
    <row r="13" spans="1:6" x14ac:dyDescent="0.25">
      <c r="A13" s="28">
        <v>1.3</v>
      </c>
      <c r="B13" s="2" t="s">
        <v>51</v>
      </c>
      <c r="C13" s="19">
        <f>412+36</f>
        <v>448</v>
      </c>
      <c r="D13" s="19">
        <v>10</v>
      </c>
      <c r="E13" s="12">
        <f t="shared" si="1"/>
        <v>448</v>
      </c>
      <c r="F13" s="20"/>
    </row>
    <row r="14" spans="1:6" x14ac:dyDescent="0.25">
      <c r="A14" s="15"/>
      <c r="B14" s="16"/>
      <c r="C14" s="16"/>
      <c r="D14" s="16"/>
      <c r="E14" s="25">
        <f>SUM(E11:E13)</f>
        <v>1714</v>
      </c>
      <c r="F14" s="17"/>
    </row>
    <row r="15" spans="1:6" ht="15.75" thickBot="1" x14ac:dyDescent="0.3">
      <c r="A15" s="4"/>
      <c r="B15" s="7" t="s">
        <v>45</v>
      </c>
      <c r="C15" s="5"/>
      <c r="D15" s="5"/>
      <c r="E15" s="29">
        <f>E9+E14</f>
        <v>11458</v>
      </c>
      <c r="F15" s="6"/>
    </row>
  </sheetData>
  <mergeCells count="4">
    <mergeCell ref="A1:F1"/>
    <mergeCell ref="A2:F2"/>
    <mergeCell ref="B5:F5"/>
    <mergeCell ref="B10:F10"/>
  </mergeCells>
  <pageMargins left="0.7" right="0.7" top="0.75" bottom="0.75" header="0.3" footer="0.3"/>
  <pageSetup paperSize="9" orientation="portrait" horizontalDpi="30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16" workbookViewId="0">
      <selection activeCell="D20" sqref="D20"/>
    </sheetView>
  </sheetViews>
  <sheetFormatPr defaultRowHeight="15" x14ac:dyDescent="0.25"/>
  <cols>
    <col min="1" max="1" width="5.42578125" customWidth="1"/>
    <col min="2" max="2" width="32.28515625" customWidth="1"/>
    <col min="5" max="5" width="24.140625" customWidth="1"/>
    <col min="6" max="6" width="13.140625" customWidth="1"/>
    <col min="7" max="7" width="15.5703125" customWidth="1"/>
  </cols>
  <sheetData>
    <row r="1" spans="1:6" ht="18.75" x14ac:dyDescent="0.3">
      <c r="A1" s="90" t="s">
        <v>0</v>
      </c>
      <c r="B1" s="90"/>
      <c r="C1" s="90"/>
      <c r="D1" s="90"/>
      <c r="E1" s="90"/>
      <c r="F1" s="90"/>
    </row>
    <row r="2" spans="1:6" ht="18.75" x14ac:dyDescent="0.3">
      <c r="A2" s="91" t="s">
        <v>46</v>
      </c>
      <c r="B2" s="90"/>
      <c r="C2" s="90"/>
      <c r="D2" s="90"/>
      <c r="E2" s="90"/>
      <c r="F2" s="90"/>
    </row>
    <row r="3" spans="1:6" ht="15.75" thickBot="1" x14ac:dyDescent="0.3"/>
    <row r="4" spans="1:6" ht="60" x14ac:dyDescent="0.25">
      <c r="A4" s="8" t="s">
        <v>1</v>
      </c>
      <c r="B4" s="9" t="s">
        <v>20</v>
      </c>
      <c r="C4" s="9" t="s">
        <v>2</v>
      </c>
      <c r="D4" s="9" t="s">
        <v>5</v>
      </c>
      <c r="E4" s="9" t="s">
        <v>3</v>
      </c>
      <c r="F4" s="10" t="s">
        <v>4</v>
      </c>
    </row>
    <row r="5" spans="1:6" x14ac:dyDescent="0.25">
      <c r="A5" s="14" t="s">
        <v>6</v>
      </c>
      <c r="B5" s="97" t="s">
        <v>30</v>
      </c>
      <c r="C5" s="98"/>
      <c r="D5" s="98"/>
      <c r="E5" s="98"/>
      <c r="F5" s="99"/>
    </row>
    <row r="6" spans="1:6" x14ac:dyDescent="0.25">
      <c r="A6" s="11" t="s">
        <v>7</v>
      </c>
      <c r="B6" s="12" t="s">
        <v>8</v>
      </c>
      <c r="C6" s="12">
        <v>67</v>
      </c>
      <c r="D6" s="12">
        <v>2</v>
      </c>
      <c r="E6" s="12">
        <f>C6*D6/10</f>
        <v>13.4</v>
      </c>
      <c r="F6" s="13"/>
    </row>
    <row r="7" spans="1:6" x14ac:dyDescent="0.25">
      <c r="A7" s="1"/>
      <c r="B7" s="2" t="s">
        <v>9</v>
      </c>
      <c r="C7" s="2">
        <v>746</v>
      </c>
      <c r="D7" s="2">
        <v>6</v>
      </c>
      <c r="E7" s="12">
        <f t="shared" ref="E7:E17" si="0">C7*D7/10</f>
        <v>447.6</v>
      </c>
      <c r="F7" s="3"/>
    </row>
    <row r="8" spans="1:6" x14ac:dyDescent="0.25">
      <c r="A8" s="18"/>
      <c r="B8" s="19" t="s">
        <v>10</v>
      </c>
      <c r="C8" s="19">
        <v>154</v>
      </c>
      <c r="D8" s="19">
        <v>9</v>
      </c>
      <c r="E8" s="25">
        <f t="shared" si="0"/>
        <v>138.6</v>
      </c>
      <c r="F8" s="20"/>
    </row>
    <row r="9" spans="1:6" x14ac:dyDescent="0.25">
      <c r="A9" s="21" t="s">
        <v>33</v>
      </c>
      <c r="B9" s="22" t="s">
        <v>11</v>
      </c>
      <c r="C9" s="22">
        <v>32</v>
      </c>
      <c r="D9" s="22">
        <v>10</v>
      </c>
      <c r="E9" s="22">
        <f t="shared" si="0"/>
        <v>32</v>
      </c>
      <c r="F9" s="23"/>
    </row>
    <row r="10" spans="1:6" x14ac:dyDescent="0.25">
      <c r="A10" s="1"/>
      <c r="B10" s="2" t="s">
        <v>12</v>
      </c>
      <c r="C10" s="2">
        <v>778</v>
      </c>
      <c r="D10" s="2">
        <v>10</v>
      </c>
      <c r="E10" s="12">
        <f t="shared" si="0"/>
        <v>778</v>
      </c>
      <c r="F10" s="3"/>
    </row>
    <row r="11" spans="1:6" x14ac:dyDescent="0.25">
      <c r="A11" s="15"/>
      <c r="B11" s="16" t="s">
        <v>13</v>
      </c>
      <c r="C11" s="16">
        <v>143</v>
      </c>
      <c r="D11" s="16">
        <v>10</v>
      </c>
      <c r="E11" s="27">
        <f t="shared" si="0"/>
        <v>143</v>
      </c>
      <c r="F11" s="17"/>
    </row>
    <row r="12" spans="1:6" x14ac:dyDescent="0.25">
      <c r="A12" s="11" t="s">
        <v>34</v>
      </c>
      <c r="B12" s="12" t="s">
        <v>14</v>
      </c>
      <c r="C12" s="12">
        <v>56</v>
      </c>
      <c r="D12" s="12">
        <v>10</v>
      </c>
      <c r="E12" s="12">
        <f t="shared" si="0"/>
        <v>56</v>
      </c>
      <c r="F12" s="13"/>
    </row>
    <row r="13" spans="1:6" x14ac:dyDescent="0.25">
      <c r="A13" s="1"/>
      <c r="B13" s="2" t="s">
        <v>15</v>
      </c>
      <c r="C13" s="2">
        <v>668</v>
      </c>
      <c r="D13" s="2">
        <v>10</v>
      </c>
      <c r="E13" s="12">
        <f t="shared" si="0"/>
        <v>668</v>
      </c>
      <c r="F13" s="3"/>
    </row>
    <row r="14" spans="1:6" x14ac:dyDescent="0.25">
      <c r="A14" s="18"/>
      <c r="B14" s="19" t="s">
        <v>16</v>
      </c>
      <c r="C14" s="19">
        <v>84</v>
      </c>
      <c r="D14" s="19">
        <v>10</v>
      </c>
      <c r="E14" s="25">
        <f t="shared" si="0"/>
        <v>84</v>
      </c>
      <c r="F14" s="20"/>
    </row>
    <row r="15" spans="1:6" x14ac:dyDescent="0.25">
      <c r="A15" s="21" t="s">
        <v>35</v>
      </c>
      <c r="B15" s="22" t="s">
        <v>17</v>
      </c>
      <c r="C15" s="22">
        <v>62</v>
      </c>
      <c r="D15" s="22">
        <v>8</v>
      </c>
      <c r="E15" s="22">
        <f t="shared" si="0"/>
        <v>49.6</v>
      </c>
      <c r="F15" s="23"/>
    </row>
    <row r="16" spans="1:6" x14ac:dyDescent="0.25">
      <c r="A16" s="1"/>
      <c r="B16" s="2" t="s">
        <v>18</v>
      </c>
      <c r="C16" s="2">
        <v>935</v>
      </c>
      <c r="D16" s="2">
        <v>4</v>
      </c>
      <c r="E16" s="12">
        <f t="shared" si="0"/>
        <v>374</v>
      </c>
      <c r="F16" s="3"/>
    </row>
    <row r="17" spans="1:6" x14ac:dyDescent="0.25">
      <c r="A17" s="15"/>
      <c r="B17" s="16" t="s">
        <v>19</v>
      </c>
      <c r="C17" s="16">
        <v>71</v>
      </c>
      <c r="D17" s="16">
        <v>1</v>
      </c>
      <c r="E17" s="12">
        <f t="shared" si="0"/>
        <v>7.1</v>
      </c>
      <c r="F17" s="17"/>
    </row>
    <row r="18" spans="1:6" x14ac:dyDescent="0.25">
      <c r="A18" s="24"/>
      <c r="B18" s="25"/>
      <c r="C18" s="25"/>
      <c r="D18" s="25"/>
      <c r="E18" s="25">
        <f>SUM(E6:E17)</f>
        <v>2791.2999999999997</v>
      </c>
      <c r="F18" s="26"/>
    </row>
    <row r="19" spans="1:6" x14ac:dyDescent="0.25">
      <c r="A19" s="14" t="s">
        <v>31</v>
      </c>
      <c r="B19" s="97" t="s">
        <v>32</v>
      </c>
      <c r="C19" s="98"/>
      <c r="D19" s="98"/>
      <c r="E19" s="98"/>
      <c r="F19" s="99"/>
    </row>
    <row r="20" spans="1:6" x14ac:dyDescent="0.25">
      <c r="A20" s="11" t="s">
        <v>36</v>
      </c>
      <c r="B20" s="12" t="s">
        <v>21</v>
      </c>
      <c r="C20" s="12">
        <v>5</v>
      </c>
      <c r="D20" s="12">
        <v>2</v>
      </c>
      <c r="E20" s="12">
        <f>C20*D20/10</f>
        <v>1</v>
      </c>
      <c r="F20" s="13"/>
    </row>
    <row r="21" spans="1:6" x14ac:dyDescent="0.25">
      <c r="A21" s="1"/>
      <c r="B21" s="2" t="s">
        <v>22</v>
      </c>
      <c r="C21" s="2">
        <v>36</v>
      </c>
      <c r="D21" s="2">
        <v>6</v>
      </c>
      <c r="E21" s="12">
        <f t="shared" ref="E21:E28" si="1">C21*D21/10</f>
        <v>21.6</v>
      </c>
      <c r="F21" s="3"/>
    </row>
    <row r="22" spans="1:6" x14ac:dyDescent="0.25">
      <c r="A22" s="18"/>
      <c r="B22" s="19" t="s">
        <v>23</v>
      </c>
      <c r="C22" s="19">
        <v>14</v>
      </c>
      <c r="D22" s="19">
        <v>9</v>
      </c>
      <c r="E22" s="25">
        <f t="shared" si="1"/>
        <v>12.6</v>
      </c>
      <c r="F22" s="20"/>
    </row>
    <row r="23" spans="1:6" x14ac:dyDescent="0.25">
      <c r="A23" s="21" t="s">
        <v>37</v>
      </c>
      <c r="B23" s="22" t="s">
        <v>24</v>
      </c>
      <c r="C23" s="22">
        <v>12</v>
      </c>
      <c r="D23" s="22">
        <v>10</v>
      </c>
      <c r="E23" s="22">
        <f t="shared" si="1"/>
        <v>12</v>
      </c>
      <c r="F23" s="23"/>
    </row>
    <row r="24" spans="1:6" x14ac:dyDescent="0.25">
      <c r="A24" s="1"/>
      <c r="B24" s="2" t="s">
        <v>25</v>
      </c>
      <c r="C24" s="2">
        <v>67</v>
      </c>
      <c r="D24" s="2">
        <v>10</v>
      </c>
      <c r="E24" s="12">
        <f t="shared" si="1"/>
        <v>67</v>
      </c>
      <c r="F24" s="3"/>
    </row>
    <row r="25" spans="1:6" x14ac:dyDescent="0.25">
      <c r="A25" s="15"/>
      <c r="B25" s="16" t="s">
        <v>26</v>
      </c>
      <c r="C25" s="16">
        <v>18</v>
      </c>
      <c r="D25" s="16">
        <v>10</v>
      </c>
      <c r="E25" s="25">
        <f t="shared" si="1"/>
        <v>18</v>
      </c>
      <c r="F25" s="17"/>
    </row>
    <row r="26" spans="1:6" x14ac:dyDescent="0.25">
      <c r="A26" s="21" t="s">
        <v>38</v>
      </c>
      <c r="B26" s="22" t="s">
        <v>27</v>
      </c>
      <c r="C26" s="22">
        <v>23</v>
      </c>
      <c r="D26" s="22">
        <v>8</v>
      </c>
      <c r="E26" s="22">
        <f t="shared" si="1"/>
        <v>18.399999999999999</v>
      </c>
      <c r="F26" s="23"/>
    </row>
    <row r="27" spans="1:6" x14ac:dyDescent="0.25">
      <c r="A27" s="1"/>
      <c r="B27" s="2" t="s">
        <v>28</v>
      </c>
      <c r="C27" s="2">
        <v>72</v>
      </c>
      <c r="D27" s="2">
        <v>4</v>
      </c>
      <c r="E27" s="12">
        <f t="shared" si="1"/>
        <v>28.8</v>
      </c>
      <c r="F27" s="3"/>
    </row>
    <row r="28" spans="1:6" x14ac:dyDescent="0.25">
      <c r="A28" s="15"/>
      <c r="B28" s="16" t="s">
        <v>29</v>
      </c>
      <c r="C28" s="16">
        <v>14</v>
      </c>
      <c r="D28" s="16">
        <v>1</v>
      </c>
      <c r="E28" s="27">
        <f t="shared" si="1"/>
        <v>1.4</v>
      </c>
      <c r="F28" s="17"/>
    </row>
    <row r="29" spans="1:6" x14ac:dyDescent="0.25">
      <c r="A29" s="24"/>
      <c r="B29" s="25"/>
      <c r="C29" s="25"/>
      <c r="D29" s="25"/>
      <c r="E29" s="25">
        <f>SUM(E20:E28)</f>
        <v>180.8</v>
      </c>
      <c r="F29" s="26"/>
    </row>
    <row r="30" spans="1:6" x14ac:dyDescent="0.25">
      <c r="A30" s="14" t="s">
        <v>39</v>
      </c>
      <c r="B30" s="97" t="s">
        <v>40</v>
      </c>
      <c r="C30" s="98"/>
      <c r="D30" s="98"/>
      <c r="E30" s="98"/>
      <c r="F30" s="99"/>
    </row>
    <row r="31" spans="1:6" x14ac:dyDescent="0.25">
      <c r="A31" s="21"/>
      <c r="B31" s="22" t="s">
        <v>41</v>
      </c>
      <c r="C31" s="22">
        <v>412</v>
      </c>
      <c r="D31" s="22">
        <v>6</v>
      </c>
      <c r="E31" s="22">
        <f>C31*D31/10</f>
        <v>247.2</v>
      </c>
      <c r="F31" s="23"/>
    </row>
    <row r="32" spans="1:6" x14ac:dyDescent="0.25">
      <c r="A32" s="1"/>
      <c r="B32" s="2" t="s">
        <v>42</v>
      </c>
      <c r="C32" s="2">
        <v>246</v>
      </c>
      <c r="D32" s="2">
        <v>10</v>
      </c>
      <c r="E32" s="2">
        <f t="shared" ref="E32:E34" si="2">C32*D32/10</f>
        <v>246</v>
      </c>
      <c r="F32" s="3"/>
    </row>
    <row r="33" spans="1:6" x14ac:dyDescent="0.25">
      <c r="A33" s="1"/>
      <c r="B33" s="2" t="s">
        <v>43</v>
      </c>
      <c r="C33" s="2">
        <v>272</v>
      </c>
      <c r="D33" s="2">
        <v>10</v>
      </c>
      <c r="E33" s="2">
        <f t="shared" si="2"/>
        <v>272</v>
      </c>
      <c r="F33" s="3"/>
    </row>
    <row r="34" spans="1:6" x14ac:dyDescent="0.25">
      <c r="A34" s="15"/>
      <c r="B34" s="16" t="s">
        <v>44</v>
      </c>
      <c r="C34" s="16">
        <v>323</v>
      </c>
      <c r="D34" s="16">
        <v>4</v>
      </c>
      <c r="E34" s="16">
        <f t="shared" si="2"/>
        <v>129.19999999999999</v>
      </c>
      <c r="F34" s="17"/>
    </row>
    <row r="35" spans="1:6" x14ac:dyDescent="0.25">
      <c r="A35" s="11"/>
      <c r="B35" s="12"/>
      <c r="C35" s="12"/>
      <c r="D35" s="12"/>
      <c r="E35" s="12">
        <f>SUM(E31:E34)</f>
        <v>894.40000000000009</v>
      </c>
      <c r="F35" s="13"/>
    </row>
    <row r="36" spans="1:6" ht="15.75" thickBot="1" x14ac:dyDescent="0.3">
      <c r="A36" s="4"/>
      <c r="B36" s="7" t="s">
        <v>45</v>
      </c>
      <c r="C36" s="5"/>
      <c r="D36" s="5"/>
      <c r="E36" s="7">
        <f>E18+E29+E35</f>
        <v>3866.5</v>
      </c>
      <c r="F36" s="6"/>
    </row>
  </sheetData>
  <mergeCells count="5">
    <mergeCell ref="A1:F1"/>
    <mergeCell ref="A2:F2"/>
    <mergeCell ref="B5:F5"/>
    <mergeCell ref="B19:F19"/>
    <mergeCell ref="B30:F30"/>
  </mergeCells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Số liệu tuyển sinh</vt:lpstr>
      <vt:lpstr>Qui mo dao tao qui doi</vt:lpstr>
      <vt:lpstr>TDC _Chi tiet_6-2020</vt:lpstr>
      <vt:lpstr>TDC _Chi tiet_12-2017</vt:lpstr>
      <vt:lpstr>TDC _Chi tiet_12-2018</vt:lpstr>
      <vt:lpstr>TDC _Chi tiet_12-2019</vt:lpstr>
      <vt:lpstr>TDC _Chi tiet_8-2020</vt:lpstr>
      <vt:lpstr>TDC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Tuan Pham Quang</cp:lastModifiedBy>
  <cp:lastPrinted>2020-07-29T07:14:12Z</cp:lastPrinted>
  <dcterms:created xsi:type="dcterms:W3CDTF">2019-11-18T16:24:38Z</dcterms:created>
  <dcterms:modified xsi:type="dcterms:W3CDTF">2020-08-25T10:08:24Z</dcterms:modified>
</cp:coreProperties>
</file>