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UYNH CHI GIOI\CAO ĐẲNG LÝ TỰ TRỌNG\GIÁO VIÊN CHỦ NHIỆM\cham DRL HK 1 NH 20-21\"/>
    </mc:Choice>
  </mc:AlternateContent>
  <bookViews>
    <workbookView xWindow="0" yWindow="0" windowWidth="19200" windowHeight="7044"/>
  </bookViews>
  <sheets>
    <sheet name="20T4 -LGT1" sheetId="7" r:id="rId1"/>
    <sheet name="18C1-QTD1" sheetId="6" r:id="rId2"/>
  </sheets>
  <definedNames>
    <definedName name="_xlnm.Print_Titles" localSheetId="1">'18C1-QTD1'!$10:$11</definedName>
    <definedName name="_xlnm.Print_Titles" localSheetId="0">'20T4 -LGT1'!$10:$11</definedName>
  </definedNames>
  <calcPr calcId="162913"/>
</workbook>
</file>

<file path=xl/calcChain.xml><?xml version="1.0" encoding="utf-8"?>
<calcChain xmlns="http://schemas.openxmlformats.org/spreadsheetml/2006/main">
  <c r="H61" i="7" l="1"/>
  <c r="F12" i="7"/>
  <c r="H62" i="7"/>
  <c r="H63" i="7"/>
  <c r="H64" i="7"/>
  <c r="H65" i="7"/>
  <c r="H66" i="7"/>
  <c r="F55" i="6"/>
  <c r="F54" i="6"/>
  <c r="F43" i="7"/>
  <c r="F44" i="7"/>
  <c r="F45" i="7"/>
  <c r="F46" i="7"/>
  <c r="F47" i="7"/>
  <c r="F48" i="7"/>
  <c r="F49" i="7"/>
  <c r="F50" i="7"/>
  <c r="F51" i="7"/>
  <c r="F52" i="7"/>
  <c r="F53" i="7"/>
  <c r="F54" i="7"/>
  <c r="G66" i="7"/>
  <c r="G65" i="7"/>
  <c r="G64" i="7"/>
  <c r="G63" i="7"/>
  <c r="G62" i="7"/>
  <c r="G61" i="7"/>
  <c r="F56" i="7"/>
  <c r="F55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L29" i="7"/>
  <c r="F29" i="7"/>
  <c r="F28" i="7"/>
  <c r="F27" i="7"/>
  <c r="F26" i="7"/>
  <c r="F25" i="7"/>
  <c r="F24" i="7"/>
  <c r="F23" i="7"/>
  <c r="F22" i="7"/>
  <c r="F21" i="7"/>
  <c r="F20" i="7"/>
  <c r="F19" i="7"/>
  <c r="F18" i="7"/>
  <c r="F17" i="7"/>
  <c r="F16" i="7"/>
  <c r="F15" i="7"/>
  <c r="F14" i="7"/>
  <c r="F13" i="7"/>
  <c r="E61" i="7" l="1"/>
  <c r="F61" i="7" s="1"/>
  <c r="E65" i="7"/>
  <c r="F65" i="7" s="1"/>
  <c r="E66" i="7"/>
  <c r="F66" i="7" s="1"/>
  <c r="E62" i="7"/>
  <c r="F62" i="7" s="1"/>
  <c r="E63" i="7"/>
  <c r="F63" i="7" s="1"/>
  <c r="E64" i="7"/>
  <c r="F64" i="7" s="1"/>
  <c r="L29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G56" i="6" l="1"/>
  <c r="H56" i="6" s="1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E54" i="6" s="1"/>
  <c r="F32" i="6"/>
  <c r="F33" i="6"/>
  <c r="F34" i="6"/>
  <c r="F35" i="6"/>
  <c r="F36" i="6"/>
  <c r="F12" i="6"/>
  <c r="G57" i="6"/>
  <c r="H57" i="6" s="1"/>
  <c r="G55" i="6"/>
  <c r="H55" i="6" s="1"/>
  <c r="E59" i="6" l="1"/>
  <c r="F59" i="6" s="1"/>
  <c r="E56" i="6"/>
  <c r="F56" i="6" s="1"/>
  <c r="G54" i="6"/>
  <c r="H54" i="6" s="1"/>
  <c r="G58" i="6"/>
  <c r="H58" i="6" s="1"/>
  <c r="G59" i="6"/>
  <c r="H59" i="6" s="1"/>
  <c r="E55" i="6"/>
  <c r="E57" i="6"/>
  <c r="F57" i="6" s="1"/>
  <c r="E58" i="6"/>
  <c r="F58" i="6" s="1"/>
</calcChain>
</file>

<file path=xl/sharedStrings.xml><?xml version="1.0" encoding="utf-8"?>
<sst xmlns="http://schemas.openxmlformats.org/spreadsheetml/2006/main" count="334" uniqueCount="265">
  <si>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</si>
  <si>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</si>
  <si>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</si>
  <si>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</si>
  <si>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</si>
  <si>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</si>
  <si>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</si>
  <si>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</si>
  <si>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</si>
  <si>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</si>
  <si>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</si>
  <si>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</si>
  <si>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</si>
  <si>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</si>
  <si>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</si>
  <si>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</si>
  <si>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</si>
  <si>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</si>
  <si>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</si>
  <si>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</si>
  <si>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</si>
  <si>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</si>
  <si>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</si>
  <si>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TRƯỜNG CAO ĐẲNG LÝ TỰ TRỌNG</t>
  </si>
  <si>
    <t>THÀNH PHỐ HỒ CHÍ MINH</t>
  </si>
  <si>
    <t>Không xếp loại</t>
  </si>
  <si>
    <t>Châu</t>
  </si>
  <si>
    <t>Dương</t>
  </si>
  <si>
    <t>Huy</t>
  </si>
  <si>
    <t>Khánh</t>
  </si>
  <si>
    <t>Long</t>
  </si>
  <si>
    <t>Nguyễn Thanh</t>
  </si>
  <si>
    <t>Võ Thanh</t>
  </si>
  <si>
    <t>Quang</t>
  </si>
  <si>
    <t>Sang</t>
  </si>
  <si>
    <t>Nguyễn Minh</t>
  </si>
  <si>
    <t>Thông</t>
  </si>
  <si>
    <t>Vũ</t>
  </si>
  <si>
    <t>Trí</t>
  </si>
  <si>
    <t>Trường</t>
  </si>
  <si>
    <t>Vy</t>
  </si>
  <si>
    <t>Phát</t>
  </si>
  <si>
    <t>Thanh</t>
  </si>
  <si>
    <t>Nguyễn Duy</t>
  </si>
  <si>
    <t>Trần Bảo</t>
  </si>
  <si>
    <t>Hải</t>
  </si>
  <si>
    <t>Nguyễn Cao</t>
  </si>
  <si>
    <t>Trần Quốc</t>
  </si>
  <si>
    <t>Ân</t>
  </si>
  <si>
    <t>Trần Thanh</t>
  </si>
  <si>
    <t>Lê Quốc</t>
  </si>
  <si>
    <t>Phan Minh</t>
  </si>
  <si>
    <t>Hân</t>
  </si>
  <si>
    <t>Linh</t>
  </si>
  <si>
    <t>Phương</t>
  </si>
  <si>
    <t>Quỳnh</t>
  </si>
  <si>
    <t>Thảo</t>
  </si>
  <si>
    <t>Tiên</t>
  </si>
  <si>
    <t>Nguyễn Huy</t>
  </si>
  <si>
    <t>Phượng</t>
  </si>
  <si>
    <t>Trinh</t>
  </si>
  <si>
    <t>Hồ Văn</t>
  </si>
  <si>
    <t>Hiền</t>
  </si>
  <si>
    <t>Nguyễn Thị Ngọc</t>
  </si>
  <si>
    <t>My</t>
  </si>
  <si>
    <t>Phạm Hoài</t>
  </si>
  <si>
    <t>Nguyễn Thị Kim</t>
  </si>
  <si>
    <t>Trâm</t>
  </si>
  <si>
    <t>Nguyễn Ngọc Phương</t>
  </si>
  <si>
    <t>Nguyễn Trần Phương</t>
  </si>
  <si>
    <t>Quyên</t>
  </si>
  <si>
    <t>Kiều</t>
  </si>
  <si>
    <t>Nguyễn Thị Bích</t>
  </si>
  <si>
    <t>Nguyễn Thị Mai</t>
  </si>
  <si>
    <t>Lê Thị Mỹ</t>
  </si>
  <si>
    <t>Hạnh</t>
  </si>
  <si>
    <t>Vĩ</t>
  </si>
  <si>
    <t>Giao</t>
  </si>
  <si>
    <t>Nguyễn Thị</t>
  </si>
  <si>
    <t>Nguyễn Thị Hồng</t>
  </si>
  <si>
    <t>Lê Thị Thanh</t>
  </si>
  <si>
    <t>Trần Thị Mỹ</t>
  </si>
  <si>
    <t>Huỳnh Thị Kim</t>
  </si>
  <si>
    <t>Mã SV</t>
  </si>
  <si>
    <t xml:space="preserve">Học kỳ: I    Năm học: 2020 -2021 </t>
  </si>
  <si>
    <t>18003939</t>
  </si>
  <si>
    <t>18001581</t>
  </si>
  <si>
    <t>18005271</t>
  </si>
  <si>
    <t>18004502</t>
  </si>
  <si>
    <t>Ngô Quỳnh</t>
  </si>
  <si>
    <t>18005205</t>
  </si>
  <si>
    <t>18004714</t>
  </si>
  <si>
    <t>18001091</t>
  </si>
  <si>
    <t>18004890</t>
  </si>
  <si>
    <t>Lại Thị Thu</t>
  </si>
  <si>
    <t>18004888</t>
  </si>
  <si>
    <t>Phạm Khang</t>
  </si>
  <si>
    <t>18003267</t>
  </si>
  <si>
    <t>Lê Đông</t>
  </si>
  <si>
    <t>Jun</t>
  </si>
  <si>
    <t>18001293</t>
  </si>
  <si>
    <t>18002314</t>
  </si>
  <si>
    <t>18005194</t>
  </si>
  <si>
    <t>Lê Mị</t>
  </si>
  <si>
    <t>18005481</t>
  </si>
  <si>
    <t>Lê Thị Xuân</t>
  </si>
  <si>
    <t>Liễu</t>
  </si>
  <si>
    <t>18000150</t>
  </si>
  <si>
    <t>18004516</t>
  </si>
  <si>
    <t>Mai Thành</t>
  </si>
  <si>
    <t>18004448</t>
  </si>
  <si>
    <t>Trần Nguyễn Diễm</t>
  </si>
  <si>
    <t>18005303</t>
  </si>
  <si>
    <t>18004508</t>
  </si>
  <si>
    <t>Dương Thuỳ Minh</t>
  </si>
  <si>
    <t>18003977</t>
  </si>
  <si>
    <t>18005398</t>
  </si>
  <si>
    <t>18002382</t>
  </si>
  <si>
    <t>18004454</t>
  </si>
  <si>
    <t>18004138</t>
  </si>
  <si>
    <t>18004095</t>
  </si>
  <si>
    <t>Phan Hồ Ngọc</t>
  </si>
  <si>
    <t>18001617</t>
  </si>
  <si>
    <t>18002695</t>
  </si>
  <si>
    <t>Thoa</t>
  </si>
  <si>
    <t>18003431</t>
  </si>
  <si>
    <t>18004766</t>
  </si>
  <si>
    <t>Nguyễn Huỳnh Kim</t>
  </si>
  <si>
    <t>18004867</t>
  </si>
  <si>
    <t>Tiền</t>
  </si>
  <si>
    <t>18002828</t>
  </si>
  <si>
    <t>Bùi Thị Quế</t>
  </si>
  <si>
    <t>18003994</t>
  </si>
  <si>
    <t>18003540</t>
  </si>
  <si>
    <t>18004377</t>
  </si>
  <si>
    <t>18004096</t>
  </si>
  <si>
    <t>18004234</t>
  </si>
  <si>
    <t>18005070</t>
  </si>
  <si>
    <t>18005148</t>
  </si>
  <si>
    <t>18000206</t>
  </si>
  <si>
    <t>Trần Thị Thuỳ</t>
  </si>
  <si>
    <t>TP. Hồ Chí Minh, ngày      tháng      năm 20</t>
  </si>
  <si>
    <t>Huỳnh Chí Giỏi</t>
  </si>
  <si>
    <t>Lê Thị Mỹ Trinh</t>
  </si>
  <si>
    <t xml:space="preserve">Lớp:  18C1-QTD1           Sĩ số:  39      Khoa:  Kinh tế                               </t>
  </si>
  <si>
    <t>20002282</t>
  </si>
  <si>
    <t>Phạm Thị Thảo</t>
  </si>
  <si>
    <t>Anh</t>
  </si>
  <si>
    <t>20002269</t>
  </si>
  <si>
    <t>Phạm Võ Quốc</t>
  </si>
  <si>
    <t>20001464</t>
  </si>
  <si>
    <t>Nguyễn Trung</t>
  </si>
  <si>
    <t>Chiến</t>
  </si>
  <si>
    <t>20001442</t>
  </si>
  <si>
    <t>Đặng Văn</t>
  </si>
  <si>
    <t>Chúc</t>
  </si>
  <si>
    <t>20001036</t>
  </si>
  <si>
    <t>Lê Phát</t>
  </si>
  <si>
    <t>Đạt</t>
  </si>
  <si>
    <t>20002036</t>
  </si>
  <si>
    <t>Võ Kiều Gia</t>
  </si>
  <si>
    <t>20003082</t>
  </si>
  <si>
    <t>20001862</t>
  </si>
  <si>
    <t>Trần Nhật</t>
  </si>
  <si>
    <t>Hào</t>
  </si>
  <si>
    <t>20001073</t>
  </si>
  <si>
    <t>Võ Thị Xuân</t>
  </si>
  <si>
    <t>Hương</t>
  </si>
  <si>
    <t>20002008</t>
  </si>
  <si>
    <t>Lương Nhật</t>
  </si>
  <si>
    <t>20001458</t>
  </si>
  <si>
    <t>Tăng Gia</t>
  </si>
  <si>
    <t>20002532</t>
  </si>
  <si>
    <t>Trương Phú Gia</t>
  </si>
  <si>
    <t>20000479</t>
  </si>
  <si>
    <t>Trần Ngọc</t>
  </si>
  <si>
    <t>Huỳnh</t>
  </si>
  <si>
    <t>20007794</t>
  </si>
  <si>
    <t>Nguyễn Tuấn</t>
  </si>
  <si>
    <t>Kiệt</t>
  </si>
  <si>
    <t>20002617</t>
  </si>
  <si>
    <t>Nguyễn Thanh Thiên</t>
  </si>
  <si>
    <t>Kim</t>
  </si>
  <si>
    <t>20005648</t>
  </si>
  <si>
    <t>Dương Thiện Tuệ</t>
  </si>
  <si>
    <t>Mẫn</t>
  </si>
  <si>
    <t>20002506</t>
  </si>
  <si>
    <t>Lê Nhựt</t>
  </si>
  <si>
    <t>Minh</t>
  </si>
  <si>
    <t>20004554</t>
  </si>
  <si>
    <t>Trần Phan Hoàng</t>
  </si>
  <si>
    <t>Nam</t>
  </si>
  <si>
    <t>20001158</t>
  </si>
  <si>
    <t>Nguyễn An</t>
  </si>
  <si>
    <t>Nguyên</t>
  </si>
  <si>
    <t>20000890</t>
  </si>
  <si>
    <t>Phạm Thị Hồng</t>
  </si>
  <si>
    <t>20001170</t>
  </si>
  <si>
    <t>Hồ Trọng</t>
  </si>
  <si>
    <t>Nhân</t>
  </si>
  <si>
    <t>20001902</t>
  </si>
  <si>
    <t>Hoàng Thảo</t>
  </si>
  <si>
    <t>Nhi</t>
  </si>
  <si>
    <t>20001792</t>
  </si>
  <si>
    <t>Diêm Phạm Quỳnh</t>
  </si>
  <si>
    <t>Như</t>
  </si>
  <si>
    <t>20001691</t>
  </si>
  <si>
    <t>Vĩnh Thị Anh</t>
  </si>
  <si>
    <t>20001990</t>
  </si>
  <si>
    <t>Nguyễn Vũ Quốc</t>
  </si>
  <si>
    <t>20001390</t>
  </si>
  <si>
    <t>Trần Văn Thành</t>
  </si>
  <si>
    <t>Phú</t>
  </si>
  <si>
    <t>20005316</t>
  </si>
  <si>
    <t>Trương Thanh</t>
  </si>
  <si>
    <t>20001084</t>
  </si>
  <si>
    <t>Nguyễn Phạm Như</t>
  </si>
  <si>
    <t>20005253</t>
  </si>
  <si>
    <t>Lê Hoàng</t>
  </si>
  <si>
    <t>Thái</t>
  </si>
  <si>
    <t>20006761</t>
  </si>
  <si>
    <t>Nguyễn Văn</t>
  </si>
  <si>
    <t>Thắng</t>
  </si>
  <si>
    <t>20001220</t>
  </si>
  <si>
    <t>Nguyễn Thị Hoài</t>
  </si>
  <si>
    <t>20002778</t>
  </si>
  <si>
    <t>Nguyễn Hoàng Gia</t>
  </si>
  <si>
    <t>Thống</t>
  </si>
  <si>
    <t>20001327</t>
  </si>
  <si>
    <t>Trần Mai Ngọc</t>
  </si>
  <si>
    <t>Thy</t>
  </si>
  <si>
    <t>20000169</t>
  </si>
  <si>
    <t>Nguyễn Ngọc Kim</t>
  </si>
  <si>
    <t>20000477</t>
  </si>
  <si>
    <t>Nguyễn Lê Bảo</t>
  </si>
  <si>
    <t>Trân</t>
  </si>
  <si>
    <t>20002313</t>
  </si>
  <si>
    <t>Nguyễn Kiều</t>
  </si>
  <si>
    <t>Trang</t>
  </si>
  <si>
    <t>20000721</t>
  </si>
  <si>
    <t>Nguyễn Phạm Ngọc</t>
  </si>
  <si>
    <t>20000491</t>
  </si>
  <si>
    <t>Huỳnh Thanh</t>
  </si>
  <si>
    <t>Trúc</t>
  </si>
  <si>
    <t>20003199</t>
  </si>
  <si>
    <t>Nguyễn Lâm</t>
  </si>
  <si>
    <t>Vân</t>
  </si>
  <si>
    <t>20001074</t>
  </si>
  <si>
    <t>Nguyễn Đỗ Tường</t>
  </si>
  <si>
    <t>Vi</t>
  </si>
  <si>
    <t>20002483</t>
  </si>
  <si>
    <t>Bùi Hoàng</t>
  </si>
  <si>
    <t>Việt</t>
  </si>
  <si>
    <t>20002482</t>
  </si>
  <si>
    <t>Vinh</t>
  </si>
  <si>
    <t>20004722</t>
  </si>
  <si>
    <t>Huỳnh Lê</t>
  </si>
  <si>
    <t>20001628</t>
  </si>
  <si>
    <t>Nguyễn Văn Tuấn</t>
  </si>
  <si>
    <t>20005297</t>
  </si>
  <si>
    <t>Đặng Thị Như</t>
  </si>
  <si>
    <t>Ý</t>
  </si>
  <si>
    <t>Không nhập học từ đầu năm</t>
  </si>
  <si>
    <t>Nguyễn Thị Lâm Vân</t>
  </si>
  <si>
    <t xml:space="preserve">Lớp:  20T4 - LGT1           Sĩ số:  45     Khoa:  Kinh tế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</si>
</sst>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19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0"/>
      <color indexed="8"/>
      <name val="Times New Roman"/>
      <family val="1"/>
    </font>
    <font>
      <sz val="10"/>
      <name val="Times New Roman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6" fillId="0" borderId="0" applyFont="0" applyFill="0" applyBorder="0" applyAlignment="0" applyProtection="0"/>
  </cellStyleXfs>
  <cellXfs count="8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/>
    </xf>
    <xf numFmtId="164" fontId="1" fillId="0" borderId="1" xfId="1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49" fontId="15" fillId="0" borderId="2" xfId="0" quotePrefix="1" applyNumberFormat="1" applyFont="1" applyBorder="1" applyAlignment="1">
      <alignment horizontal="center" vertical="center"/>
    </xf>
    <xf numFmtId="49" fontId="15" fillId="0" borderId="2" xfId="0" applyNumberFormat="1" applyFont="1" applyBorder="1" applyAlignment="1">
      <alignment horizontal="left" vertical="center"/>
    </xf>
    <xf numFmtId="164" fontId="1" fillId="0" borderId="7" xfId="1" applyNumberFormat="1" applyFont="1" applyBorder="1" applyAlignment="1">
      <alignment horizontal="center"/>
    </xf>
    <xf numFmtId="49" fontId="15" fillId="0" borderId="0" xfId="0" applyNumberFormat="1" applyFont="1" applyBorder="1" applyAlignment="1">
      <alignment horizontal="left" vertical="center"/>
    </xf>
    <xf numFmtId="49" fontId="17" fillId="0" borderId="0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8" fillId="0" borderId="2" xfId="0" quotePrefix="1" applyFont="1" applyBorder="1" applyAlignment="1">
      <alignment horizontal="center" vertical="center"/>
    </xf>
    <xf numFmtId="0" fontId="18" fillId="0" borderId="2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8" fillId="0" borderId="0" xfId="0" quotePrefix="1" applyFont="1" applyBorder="1" applyAlignment="1">
      <alignment horizontal="center" vertical="center"/>
    </xf>
    <xf numFmtId="0" fontId="18" fillId="0" borderId="20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164" fontId="1" fillId="0" borderId="1" xfId="1" applyNumberFormat="1" applyFont="1" applyBorder="1" applyAlignment="1">
      <alignment horizontal="center" vertical="center"/>
    </xf>
    <xf numFmtId="164" fontId="1" fillId="0" borderId="6" xfId="1" applyNumberFormat="1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164" fontId="1" fillId="0" borderId="7" xfId="1" applyNumberFormat="1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1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justify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0" fontId="18" fillId="0" borderId="2" xfId="0" quotePrefix="1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948690" y="882015"/>
          <a:ext cx="10591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3" name="Line 4"/>
        <xdr:cNvSpPr>
          <a:spLocks noChangeShapeType="1"/>
        </xdr:cNvSpPr>
      </xdr:nvSpPr>
      <xdr:spPr bwMode="auto">
        <a:xfrm>
          <a:off x="4044315" y="621030"/>
          <a:ext cx="206121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tabSelected="1" zoomScaleNormal="100" zoomScaleSheetLayoutView="100" workbookViewId="0">
      <selection activeCell="A8" sqref="A8:I8"/>
    </sheetView>
  </sheetViews>
  <sheetFormatPr defaultColWidth="9.33203125" defaultRowHeight="13.8" x14ac:dyDescent="0.25"/>
  <cols>
    <col min="1" max="1" width="7.44140625" style="1" customWidth="1"/>
    <col min="2" max="2" width="11" style="1" customWidth="1"/>
    <col min="3" max="3" width="20.77734375" style="1" customWidth="1"/>
    <col min="4" max="4" width="9.77734375" style="1" customWidth="1"/>
    <col min="5" max="5" width="6.77734375" style="1" customWidth="1"/>
    <col min="6" max="6" width="9.33203125" style="1" customWidth="1"/>
    <col min="7" max="8" width="9.77734375" style="1" customWidth="1"/>
    <col min="9" max="9" width="25.7773437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3">
      <c r="A2" s="74" t="s">
        <v>22</v>
      </c>
      <c r="B2" s="74"/>
      <c r="C2" s="74"/>
      <c r="D2" s="74"/>
      <c r="E2" s="75" t="s">
        <v>1</v>
      </c>
      <c r="F2" s="75"/>
      <c r="G2" s="75"/>
      <c r="H2" s="75"/>
      <c r="I2" s="7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75" t="s">
        <v>23</v>
      </c>
      <c r="B3" s="75"/>
      <c r="C3" s="75"/>
      <c r="D3" s="75"/>
      <c r="E3" s="76" t="s">
        <v>2</v>
      </c>
      <c r="F3" s="76"/>
      <c r="G3" s="76"/>
      <c r="H3" s="76"/>
      <c r="I3" s="7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3">
      <c r="A4" s="75" t="s">
        <v>24</v>
      </c>
      <c r="B4" s="75"/>
      <c r="C4" s="75"/>
      <c r="D4" s="75"/>
      <c r="E4" s="51"/>
      <c r="F4" s="51"/>
      <c r="G4" s="51"/>
      <c r="H4" s="51"/>
      <c r="I4" s="5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">
      <c r="A5" s="62"/>
      <c r="B5" s="62"/>
      <c r="C5" s="62"/>
      <c r="D5" s="6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63" t="s">
        <v>3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5">
      <c r="A7" s="64" t="s">
        <v>84</v>
      </c>
      <c r="B7" s="64"/>
      <c r="C7" s="64"/>
      <c r="D7" s="64"/>
      <c r="E7" s="64"/>
      <c r="F7" s="64"/>
      <c r="G7" s="64"/>
      <c r="H7" s="64"/>
      <c r="I7" s="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65" t="s">
        <v>264</v>
      </c>
      <c r="B8" s="65"/>
      <c r="C8" s="65"/>
      <c r="D8" s="65"/>
      <c r="E8" s="65"/>
      <c r="F8" s="65"/>
      <c r="G8" s="65"/>
      <c r="H8" s="65"/>
      <c r="I8" s="6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5">
      <c r="A9" s="39"/>
      <c r="B9" s="39"/>
      <c r="C9" s="39"/>
      <c r="D9" s="39"/>
      <c r="E9" s="39"/>
      <c r="F9" s="39"/>
      <c r="G9" s="39"/>
      <c r="H9" s="39"/>
      <c r="I9" s="3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66" t="s">
        <v>4</v>
      </c>
      <c r="B10" s="66" t="s">
        <v>83</v>
      </c>
      <c r="C10" s="69" t="s">
        <v>5</v>
      </c>
      <c r="D10" s="70"/>
      <c r="E10" s="55" t="s">
        <v>21</v>
      </c>
      <c r="F10" s="56"/>
      <c r="G10" s="55" t="s">
        <v>6</v>
      </c>
      <c r="H10" s="56"/>
      <c r="I10" s="73" t="s">
        <v>7</v>
      </c>
    </row>
    <row r="11" spans="1:20" s="12" customFormat="1" ht="30" customHeight="1" x14ac:dyDescent="0.25">
      <c r="A11" s="67"/>
      <c r="B11" s="68"/>
      <c r="C11" s="71"/>
      <c r="D11" s="72"/>
      <c r="E11" s="13" t="s">
        <v>8</v>
      </c>
      <c r="F11" s="13" t="s">
        <v>9</v>
      </c>
      <c r="G11" s="13" t="s">
        <v>8</v>
      </c>
      <c r="H11" s="13" t="s">
        <v>9</v>
      </c>
      <c r="I11" s="67"/>
    </row>
    <row r="12" spans="1:20" s="12" customFormat="1" ht="18" customHeight="1" x14ac:dyDescent="0.25">
      <c r="A12" s="14">
        <v>1</v>
      </c>
      <c r="B12" s="41" t="s">
        <v>145</v>
      </c>
      <c r="C12" s="42" t="s">
        <v>146</v>
      </c>
      <c r="D12" s="42" t="s">
        <v>147</v>
      </c>
      <c r="E12" s="15">
        <v>68</v>
      </c>
      <c r="F12" s="15" t="str">
        <f>IF(E12&gt;89,"XS",IF(E12&gt;79,"Tốt",IF(E12&gt;69,"khá",IF(E12&gt;49,"TB",IF(E12&gt;0,"Yếu","KXL")))))</f>
        <v>TB</v>
      </c>
      <c r="G12" s="15"/>
      <c r="H12" s="15"/>
      <c r="I12" s="15"/>
    </row>
    <row r="13" spans="1:20" s="12" customFormat="1" ht="18" customHeight="1" x14ac:dyDescent="0.25">
      <c r="A13" s="14">
        <v>2</v>
      </c>
      <c r="B13" s="41" t="s">
        <v>148</v>
      </c>
      <c r="C13" s="42" t="s">
        <v>149</v>
      </c>
      <c r="D13" s="42" t="s">
        <v>147</v>
      </c>
      <c r="E13" s="15">
        <v>51</v>
      </c>
      <c r="F13" s="15" t="str">
        <f t="shared" ref="F13:F56" si="0">IF(E13&gt;89,"XS",IF(E13&gt;79,"Tốt",IF(E13&gt;69,"khá",IF(E13&gt;49,"TB",IF(E13&gt;0,"Yếu","KXL")))))</f>
        <v>TB</v>
      </c>
      <c r="G13" s="15"/>
      <c r="H13" s="15"/>
      <c r="I13" s="15"/>
    </row>
    <row r="14" spans="1:20" s="12" customFormat="1" ht="18" customHeight="1" x14ac:dyDescent="0.25">
      <c r="A14" s="14">
        <v>3</v>
      </c>
      <c r="B14" s="41" t="s">
        <v>150</v>
      </c>
      <c r="C14" s="42" t="s">
        <v>151</v>
      </c>
      <c r="D14" s="42" t="s">
        <v>152</v>
      </c>
      <c r="E14" s="15">
        <v>55</v>
      </c>
      <c r="F14" s="15" t="str">
        <f t="shared" si="0"/>
        <v>TB</v>
      </c>
      <c r="G14" s="15"/>
      <c r="H14" s="15"/>
      <c r="I14" s="15"/>
    </row>
    <row r="15" spans="1:20" s="12" customFormat="1" ht="18" customHeight="1" x14ac:dyDescent="0.25">
      <c r="A15" s="14">
        <v>4</v>
      </c>
      <c r="B15" s="41" t="s">
        <v>153</v>
      </c>
      <c r="C15" s="42" t="s">
        <v>154</v>
      </c>
      <c r="D15" s="42" t="s">
        <v>155</v>
      </c>
      <c r="E15" s="15">
        <v>55</v>
      </c>
      <c r="F15" s="15" t="str">
        <f t="shared" si="0"/>
        <v>TB</v>
      </c>
      <c r="G15" s="15"/>
      <c r="H15" s="15"/>
      <c r="I15" s="15"/>
    </row>
    <row r="16" spans="1:20" s="12" customFormat="1" ht="18" customHeight="1" x14ac:dyDescent="0.25">
      <c r="A16" s="14">
        <v>5</v>
      </c>
      <c r="B16" s="41" t="s">
        <v>156</v>
      </c>
      <c r="C16" s="42" t="s">
        <v>157</v>
      </c>
      <c r="D16" s="42" t="s">
        <v>158</v>
      </c>
      <c r="E16" s="15">
        <v>62</v>
      </c>
      <c r="F16" s="15" t="str">
        <f t="shared" si="0"/>
        <v>TB</v>
      </c>
      <c r="G16" s="15"/>
      <c r="H16" s="15"/>
      <c r="I16" s="15"/>
    </row>
    <row r="17" spans="1:12" s="12" customFormat="1" ht="18" customHeight="1" x14ac:dyDescent="0.25">
      <c r="A17" s="14">
        <v>6</v>
      </c>
      <c r="B17" s="41" t="s">
        <v>159</v>
      </c>
      <c r="C17" s="42" t="s">
        <v>160</v>
      </c>
      <c r="D17" s="42" t="s">
        <v>52</v>
      </c>
      <c r="E17" s="15">
        <v>53</v>
      </c>
      <c r="F17" s="15" t="str">
        <f t="shared" si="0"/>
        <v>TB</v>
      </c>
      <c r="G17" s="15"/>
      <c r="H17" s="15"/>
      <c r="I17" s="15"/>
    </row>
    <row r="18" spans="1:12" s="12" customFormat="1" ht="18" customHeight="1" x14ac:dyDescent="0.25">
      <c r="A18" s="14">
        <v>7</v>
      </c>
      <c r="B18" s="41" t="s">
        <v>161</v>
      </c>
      <c r="C18" s="42" t="s">
        <v>78</v>
      </c>
      <c r="D18" s="42" t="s">
        <v>75</v>
      </c>
      <c r="E18" s="15">
        <v>76</v>
      </c>
      <c r="F18" s="15" t="str">
        <f t="shared" si="0"/>
        <v>khá</v>
      </c>
      <c r="G18" s="15"/>
      <c r="H18" s="15"/>
      <c r="I18" s="15"/>
    </row>
    <row r="19" spans="1:12" s="12" customFormat="1" ht="18" customHeight="1" x14ac:dyDescent="0.25">
      <c r="A19" s="14">
        <v>8</v>
      </c>
      <c r="B19" s="41" t="s">
        <v>162</v>
      </c>
      <c r="C19" s="42" t="s">
        <v>163</v>
      </c>
      <c r="D19" s="42" t="s">
        <v>164</v>
      </c>
      <c r="E19" s="15">
        <v>0</v>
      </c>
      <c r="F19" s="15" t="str">
        <f t="shared" si="0"/>
        <v>KXL</v>
      </c>
      <c r="G19" s="15"/>
      <c r="H19" s="15"/>
      <c r="I19" s="15" t="s">
        <v>262</v>
      </c>
    </row>
    <row r="20" spans="1:12" s="12" customFormat="1" ht="18" customHeight="1" x14ac:dyDescent="0.25">
      <c r="A20" s="14">
        <v>9</v>
      </c>
      <c r="B20" s="41" t="s">
        <v>165</v>
      </c>
      <c r="C20" s="42" t="s">
        <v>166</v>
      </c>
      <c r="D20" s="42" t="s">
        <v>167</v>
      </c>
      <c r="E20" s="15">
        <v>58</v>
      </c>
      <c r="F20" s="15" t="str">
        <f t="shared" si="0"/>
        <v>TB</v>
      </c>
      <c r="G20" s="15"/>
      <c r="H20" s="15"/>
      <c r="I20" s="15"/>
    </row>
    <row r="21" spans="1:12" s="12" customFormat="1" ht="18" customHeight="1" x14ac:dyDescent="0.25">
      <c r="A21" s="14">
        <v>10</v>
      </c>
      <c r="B21" s="41" t="s">
        <v>168</v>
      </c>
      <c r="C21" s="42" t="s">
        <v>169</v>
      </c>
      <c r="D21" s="42" t="s">
        <v>28</v>
      </c>
      <c r="E21" s="15">
        <v>55</v>
      </c>
      <c r="F21" s="15" t="str">
        <f t="shared" si="0"/>
        <v>TB</v>
      </c>
      <c r="G21" s="15"/>
      <c r="H21" s="15"/>
      <c r="I21" s="15"/>
    </row>
    <row r="22" spans="1:12" s="12" customFormat="1" ht="18" customHeight="1" x14ac:dyDescent="0.25">
      <c r="A22" s="14">
        <v>11</v>
      </c>
      <c r="B22" s="41" t="s">
        <v>170</v>
      </c>
      <c r="C22" s="42" t="s">
        <v>171</v>
      </c>
      <c r="D22" s="42" t="s">
        <v>28</v>
      </c>
      <c r="E22" s="15">
        <v>57</v>
      </c>
      <c r="F22" s="15" t="str">
        <f t="shared" si="0"/>
        <v>TB</v>
      </c>
      <c r="G22" s="15"/>
      <c r="H22" s="15"/>
      <c r="I22" s="15"/>
    </row>
    <row r="23" spans="1:12" s="12" customFormat="1" ht="18" customHeight="1" x14ac:dyDescent="0.25">
      <c r="A23" s="14">
        <v>12</v>
      </c>
      <c r="B23" s="41" t="s">
        <v>172</v>
      </c>
      <c r="C23" s="42" t="s">
        <v>173</v>
      </c>
      <c r="D23" s="42" t="s">
        <v>28</v>
      </c>
      <c r="E23" s="15">
        <v>55</v>
      </c>
      <c r="F23" s="15" t="str">
        <f t="shared" si="0"/>
        <v>TB</v>
      </c>
      <c r="G23" s="15"/>
      <c r="H23" s="15"/>
      <c r="I23" s="15"/>
    </row>
    <row r="24" spans="1:12" s="12" customFormat="1" ht="18" customHeight="1" x14ac:dyDescent="0.25">
      <c r="A24" s="14">
        <v>13</v>
      </c>
      <c r="B24" s="41" t="s">
        <v>174</v>
      </c>
      <c r="C24" s="42" t="s">
        <v>175</v>
      </c>
      <c r="D24" s="42" t="s">
        <v>176</v>
      </c>
      <c r="E24" s="15">
        <v>62</v>
      </c>
      <c r="F24" s="15" t="str">
        <f t="shared" si="0"/>
        <v>TB</v>
      </c>
      <c r="G24" s="15"/>
      <c r="H24" s="15"/>
      <c r="I24" s="15"/>
    </row>
    <row r="25" spans="1:12" s="12" customFormat="1" ht="18" customHeight="1" x14ac:dyDescent="0.25">
      <c r="A25" s="14">
        <v>14</v>
      </c>
      <c r="B25" s="41" t="s">
        <v>177</v>
      </c>
      <c r="C25" s="42" t="s">
        <v>178</v>
      </c>
      <c r="D25" s="42" t="s">
        <v>179</v>
      </c>
      <c r="E25" s="15">
        <v>54</v>
      </c>
      <c r="F25" s="15" t="str">
        <f t="shared" si="0"/>
        <v>TB</v>
      </c>
      <c r="G25" s="15"/>
      <c r="H25" s="15"/>
      <c r="I25" s="15"/>
    </row>
    <row r="26" spans="1:12" s="12" customFormat="1" x14ac:dyDescent="0.25">
      <c r="A26" s="14">
        <v>15</v>
      </c>
      <c r="B26" s="41" t="s">
        <v>180</v>
      </c>
      <c r="C26" s="42" t="s">
        <v>181</v>
      </c>
      <c r="D26" s="42" t="s">
        <v>182</v>
      </c>
      <c r="E26" s="15">
        <v>58</v>
      </c>
      <c r="F26" s="15" t="str">
        <f t="shared" si="0"/>
        <v>TB</v>
      </c>
      <c r="G26" s="15"/>
      <c r="H26" s="15"/>
      <c r="I26" s="29"/>
    </row>
    <row r="27" spans="1:12" s="12" customFormat="1" ht="18" customHeight="1" x14ac:dyDescent="0.25">
      <c r="A27" s="14">
        <v>16</v>
      </c>
      <c r="B27" s="41" t="s">
        <v>183</v>
      </c>
      <c r="C27" s="42" t="s">
        <v>184</v>
      </c>
      <c r="D27" s="42" t="s">
        <v>185</v>
      </c>
      <c r="E27" s="15">
        <v>42</v>
      </c>
      <c r="F27" s="15" t="str">
        <f t="shared" si="0"/>
        <v>Yếu</v>
      </c>
      <c r="G27" s="15"/>
      <c r="H27" s="15"/>
      <c r="I27" s="15"/>
    </row>
    <row r="28" spans="1:12" s="12" customFormat="1" ht="18" customHeight="1" x14ac:dyDescent="0.25">
      <c r="A28" s="14">
        <v>17</v>
      </c>
      <c r="B28" s="41" t="s">
        <v>186</v>
      </c>
      <c r="C28" s="42" t="s">
        <v>187</v>
      </c>
      <c r="D28" s="42" t="s">
        <v>188</v>
      </c>
      <c r="E28" s="15">
        <v>0</v>
      </c>
      <c r="F28" s="15" t="str">
        <f t="shared" si="0"/>
        <v>KXL</v>
      </c>
      <c r="G28" s="15"/>
      <c r="H28" s="15"/>
      <c r="I28" s="15" t="s">
        <v>262</v>
      </c>
    </row>
    <row r="29" spans="1:12" s="12" customFormat="1" ht="18" customHeight="1" x14ac:dyDescent="0.25">
      <c r="A29" s="14">
        <v>18</v>
      </c>
      <c r="B29" s="41" t="s">
        <v>189</v>
      </c>
      <c r="C29" s="42" t="s">
        <v>190</v>
      </c>
      <c r="D29" s="42" t="s">
        <v>191</v>
      </c>
      <c r="E29" s="15">
        <v>55</v>
      </c>
      <c r="F29" s="15" t="str">
        <f t="shared" si="0"/>
        <v>TB</v>
      </c>
      <c r="G29" s="15"/>
      <c r="H29" s="15"/>
      <c r="I29" s="15"/>
      <c r="L29" s="12">
        <f>10+5+9+25+3+6</f>
        <v>58</v>
      </c>
    </row>
    <row r="30" spans="1:12" s="12" customFormat="1" ht="18" customHeight="1" x14ac:dyDescent="0.25">
      <c r="A30" s="14">
        <v>19</v>
      </c>
      <c r="B30" s="41" t="s">
        <v>192</v>
      </c>
      <c r="C30" s="42" t="s">
        <v>193</v>
      </c>
      <c r="D30" s="42" t="s">
        <v>194</v>
      </c>
      <c r="E30" s="15">
        <v>55</v>
      </c>
      <c r="F30" s="15" t="str">
        <f t="shared" si="0"/>
        <v>TB</v>
      </c>
      <c r="G30" s="15"/>
      <c r="H30" s="15"/>
      <c r="I30" s="15"/>
    </row>
    <row r="31" spans="1:12" s="12" customFormat="1" ht="18" customHeight="1" x14ac:dyDescent="0.25">
      <c r="A31" s="14">
        <v>20</v>
      </c>
      <c r="B31" s="41" t="s">
        <v>195</v>
      </c>
      <c r="C31" s="42" t="s">
        <v>196</v>
      </c>
      <c r="D31" s="42" t="s">
        <v>194</v>
      </c>
      <c r="E31" s="15">
        <v>55</v>
      </c>
      <c r="F31" s="15" t="str">
        <f t="shared" si="0"/>
        <v>TB</v>
      </c>
      <c r="G31" s="15"/>
      <c r="H31" s="15"/>
      <c r="I31" s="15"/>
    </row>
    <row r="32" spans="1:12" s="12" customFormat="1" ht="18" customHeight="1" x14ac:dyDescent="0.25">
      <c r="A32" s="14">
        <v>21</v>
      </c>
      <c r="B32" s="41" t="s">
        <v>197</v>
      </c>
      <c r="C32" s="42" t="s">
        <v>198</v>
      </c>
      <c r="D32" s="42" t="s">
        <v>199</v>
      </c>
      <c r="E32" s="15">
        <v>55</v>
      </c>
      <c r="F32" s="15" t="str">
        <f t="shared" si="0"/>
        <v>TB</v>
      </c>
      <c r="G32" s="15"/>
      <c r="H32" s="15"/>
      <c r="I32" s="15"/>
    </row>
    <row r="33" spans="1:9" s="12" customFormat="1" ht="18" customHeight="1" x14ac:dyDescent="0.25">
      <c r="A33" s="14">
        <v>22</v>
      </c>
      <c r="B33" s="41" t="s">
        <v>200</v>
      </c>
      <c r="C33" s="42" t="s">
        <v>201</v>
      </c>
      <c r="D33" s="42" t="s">
        <v>202</v>
      </c>
      <c r="E33" s="15">
        <v>55</v>
      </c>
      <c r="F33" s="15" t="str">
        <f t="shared" si="0"/>
        <v>TB</v>
      </c>
      <c r="G33" s="15"/>
      <c r="H33" s="15"/>
      <c r="I33" s="15"/>
    </row>
    <row r="34" spans="1:9" s="12" customFormat="1" ht="18" customHeight="1" x14ac:dyDescent="0.25">
      <c r="A34" s="14">
        <v>23</v>
      </c>
      <c r="B34" s="41" t="s">
        <v>203</v>
      </c>
      <c r="C34" s="42" t="s">
        <v>204</v>
      </c>
      <c r="D34" s="42" t="s">
        <v>205</v>
      </c>
      <c r="E34" s="15">
        <v>58</v>
      </c>
      <c r="F34" s="15" t="str">
        <f t="shared" si="0"/>
        <v>TB</v>
      </c>
      <c r="G34" s="15"/>
      <c r="H34" s="15"/>
      <c r="I34" s="15"/>
    </row>
    <row r="35" spans="1:9" s="12" customFormat="1" ht="18" customHeight="1" x14ac:dyDescent="0.25">
      <c r="A35" s="14">
        <v>24</v>
      </c>
      <c r="B35" s="41" t="s">
        <v>206</v>
      </c>
      <c r="C35" s="42" t="s">
        <v>207</v>
      </c>
      <c r="D35" s="42" t="s">
        <v>205</v>
      </c>
      <c r="E35" s="15">
        <v>59</v>
      </c>
      <c r="F35" s="15" t="str">
        <f t="shared" si="0"/>
        <v>TB</v>
      </c>
      <c r="G35" s="15"/>
      <c r="H35" s="15"/>
      <c r="I35" s="15"/>
    </row>
    <row r="36" spans="1:9" s="12" customFormat="1" ht="18" customHeight="1" x14ac:dyDescent="0.25">
      <c r="A36" s="14">
        <v>25</v>
      </c>
      <c r="B36" s="41" t="s">
        <v>208</v>
      </c>
      <c r="C36" s="42" t="s">
        <v>209</v>
      </c>
      <c r="D36" s="42" t="s">
        <v>41</v>
      </c>
      <c r="E36" s="15">
        <v>54</v>
      </c>
      <c r="F36" s="15" t="str">
        <f t="shared" si="0"/>
        <v>TB</v>
      </c>
      <c r="G36" s="15"/>
      <c r="H36" s="15"/>
      <c r="I36" s="15"/>
    </row>
    <row r="37" spans="1:9" s="12" customFormat="1" ht="18" customHeight="1" x14ac:dyDescent="0.25">
      <c r="A37" s="77">
        <v>26</v>
      </c>
      <c r="B37" s="78" t="s">
        <v>210</v>
      </c>
      <c r="C37" s="79" t="s">
        <v>211</v>
      </c>
      <c r="D37" s="79" t="s">
        <v>212</v>
      </c>
      <c r="E37" s="80">
        <v>51</v>
      </c>
      <c r="F37" s="80" t="str">
        <f t="shared" si="0"/>
        <v>TB</v>
      </c>
      <c r="G37" s="80"/>
      <c r="H37" s="80"/>
      <c r="I37" s="80"/>
    </row>
    <row r="38" spans="1:9" s="12" customFormat="1" ht="18" customHeight="1" x14ac:dyDescent="0.25">
      <c r="A38" s="77">
        <v>27</v>
      </c>
      <c r="B38" s="78" t="s">
        <v>213</v>
      </c>
      <c r="C38" s="79" t="s">
        <v>214</v>
      </c>
      <c r="D38" s="79" t="s">
        <v>54</v>
      </c>
      <c r="E38" s="80">
        <v>63</v>
      </c>
      <c r="F38" s="80" t="str">
        <f t="shared" si="0"/>
        <v>TB</v>
      </c>
      <c r="G38" s="80"/>
      <c r="H38" s="80"/>
      <c r="I38" s="80"/>
    </row>
    <row r="39" spans="1:9" s="12" customFormat="1" ht="18" customHeight="1" x14ac:dyDescent="0.25">
      <c r="A39" s="77">
        <v>28</v>
      </c>
      <c r="B39" s="78" t="s">
        <v>215</v>
      </c>
      <c r="C39" s="79" t="s">
        <v>216</v>
      </c>
      <c r="D39" s="79" t="s">
        <v>55</v>
      </c>
      <c r="E39" s="80">
        <v>64</v>
      </c>
      <c r="F39" s="80" t="str">
        <f t="shared" si="0"/>
        <v>TB</v>
      </c>
      <c r="G39" s="80"/>
      <c r="H39" s="80"/>
      <c r="I39" s="80"/>
    </row>
    <row r="40" spans="1:9" s="12" customFormat="1" ht="18" customHeight="1" x14ac:dyDescent="0.25">
      <c r="A40" s="77">
        <v>29</v>
      </c>
      <c r="B40" s="78" t="s">
        <v>217</v>
      </c>
      <c r="C40" s="79" t="s">
        <v>218</v>
      </c>
      <c r="D40" s="79" t="s">
        <v>219</v>
      </c>
      <c r="E40" s="80">
        <v>62</v>
      </c>
      <c r="F40" s="80" t="str">
        <f t="shared" si="0"/>
        <v>TB</v>
      </c>
      <c r="G40" s="80"/>
      <c r="H40" s="80"/>
      <c r="I40" s="80"/>
    </row>
    <row r="41" spans="1:9" s="12" customFormat="1" ht="18" customHeight="1" x14ac:dyDescent="0.25">
      <c r="A41" s="77">
        <v>30</v>
      </c>
      <c r="B41" s="78" t="s">
        <v>220</v>
      </c>
      <c r="C41" s="79" t="s">
        <v>221</v>
      </c>
      <c r="D41" s="79" t="s">
        <v>222</v>
      </c>
      <c r="E41" s="80">
        <v>62</v>
      </c>
      <c r="F41" s="80" t="str">
        <f t="shared" si="0"/>
        <v>TB</v>
      </c>
      <c r="G41" s="80"/>
      <c r="H41" s="80"/>
      <c r="I41" s="80"/>
    </row>
    <row r="42" spans="1:9" s="12" customFormat="1" ht="18" customHeight="1" x14ac:dyDescent="0.25">
      <c r="A42" s="14">
        <v>31</v>
      </c>
      <c r="B42" s="41" t="s">
        <v>223</v>
      </c>
      <c r="C42" s="42" t="s">
        <v>224</v>
      </c>
      <c r="D42" s="42" t="s">
        <v>42</v>
      </c>
      <c r="E42" s="15">
        <v>55</v>
      </c>
      <c r="F42" s="15" t="str">
        <f t="shared" si="0"/>
        <v>TB</v>
      </c>
      <c r="G42" s="15"/>
      <c r="H42" s="15"/>
      <c r="I42" s="15"/>
    </row>
    <row r="43" spans="1:9" s="12" customFormat="1" ht="18" customHeight="1" x14ac:dyDescent="0.25">
      <c r="A43" s="14">
        <v>32</v>
      </c>
      <c r="B43" s="41" t="s">
        <v>225</v>
      </c>
      <c r="C43" s="42" t="s">
        <v>226</v>
      </c>
      <c r="D43" s="42" t="s">
        <v>227</v>
      </c>
      <c r="E43" s="15">
        <v>59</v>
      </c>
      <c r="F43" s="15" t="str">
        <f t="shared" si="0"/>
        <v>TB</v>
      </c>
      <c r="G43" s="15"/>
      <c r="H43" s="15"/>
      <c r="I43" s="15"/>
    </row>
    <row r="44" spans="1:9" s="12" customFormat="1" ht="18" customHeight="1" x14ac:dyDescent="0.25">
      <c r="A44" s="14">
        <v>33</v>
      </c>
      <c r="B44" s="41" t="s">
        <v>228</v>
      </c>
      <c r="C44" s="42" t="s">
        <v>229</v>
      </c>
      <c r="D44" s="42" t="s">
        <v>230</v>
      </c>
      <c r="E44" s="15">
        <v>63</v>
      </c>
      <c r="F44" s="15" t="str">
        <f t="shared" si="0"/>
        <v>TB</v>
      </c>
      <c r="G44" s="15"/>
      <c r="H44" s="15"/>
      <c r="I44" s="15"/>
    </row>
    <row r="45" spans="1:9" s="12" customFormat="1" ht="18" customHeight="1" x14ac:dyDescent="0.25">
      <c r="A45" s="77">
        <v>34</v>
      </c>
      <c r="B45" s="78" t="s">
        <v>231</v>
      </c>
      <c r="C45" s="79" t="s">
        <v>232</v>
      </c>
      <c r="D45" s="79" t="s">
        <v>57</v>
      </c>
      <c r="E45" s="80">
        <v>57</v>
      </c>
      <c r="F45" s="80" t="str">
        <f t="shared" si="0"/>
        <v>TB</v>
      </c>
      <c r="G45" s="80"/>
      <c r="H45" s="80"/>
      <c r="I45" s="80"/>
    </row>
    <row r="46" spans="1:9" s="12" customFormat="1" ht="18" customHeight="1" x14ac:dyDescent="0.25">
      <c r="A46" s="77">
        <v>35</v>
      </c>
      <c r="B46" s="78" t="s">
        <v>233</v>
      </c>
      <c r="C46" s="79" t="s">
        <v>234</v>
      </c>
      <c r="D46" s="79" t="s">
        <v>235</v>
      </c>
      <c r="E46" s="80">
        <v>72</v>
      </c>
      <c r="F46" s="80" t="str">
        <f t="shared" si="0"/>
        <v>khá</v>
      </c>
      <c r="G46" s="80"/>
      <c r="H46" s="80"/>
      <c r="I46" s="80"/>
    </row>
    <row r="47" spans="1:9" s="12" customFormat="1" ht="18" customHeight="1" x14ac:dyDescent="0.25">
      <c r="A47" s="77">
        <v>36</v>
      </c>
      <c r="B47" s="78" t="s">
        <v>236</v>
      </c>
      <c r="C47" s="79" t="s">
        <v>237</v>
      </c>
      <c r="D47" s="79" t="s">
        <v>238</v>
      </c>
      <c r="E47" s="80">
        <v>56</v>
      </c>
      <c r="F47" s="80" t="str">
        <f t="shared" si="0"/>
        <v>TB</v>
      </c>
      <c r="G47" s="80"/>
      <c r="H47" s="80"/>
      <c r="I47" s="80"/>
    </row>
    <row r="48" spans="1:9" s="12" customFormat="1" ht="18" customHeight="1" x14ac:dyDescent="0.25">
      <c r="A48" s="77">
        <v>37</v>
      </c>
      <c r="B48" s="78" t="s">
        <v>239</v>
      </c>
      <c r="C48" s="79" t="s">
        <v>240</v>
      </c>
      <c r="D48" s="79" t="s">
        <v>60</v>
      </c>
      <c r="E48" s="80">
        <v>64</v>
      </c>
      <c r="F48" s="80" t="str">
        <f t="shared" si="0"/>
        <v>TB</v>
      </c>
      <c r="G48" s="80"/>
      <c r="H48" s="80"/>
      <c r="I48" s="80"/>
    </row>
    <row r="49" spans="1:9" s="12" customFormat="1" ht="18" customHeight="1" x14ac:dyDescent="0.25">
      <c r="A49" s="77">
        <v>38</v>
      </c>
      <c r="B49" s="78" t="s">
        <v>241</v>
      </c>
      <c r="C49" s="79" t="s">
        <v>242</v>
      </c>
      <c r="D49" s="79" t="s">
        <v>243</v>
      </c>
      <c r="E49" s="80">
        <v>74</v>
      </c>
      <c r="F49" s="80" t="str">
        <f t="shared" si="0"/>
        <v>khá</v>
      </c>
      <c r="G49" s="80"/>
      <c r="H49" s="80"/>
      <c r="I49" s="80"/>
    </row>
    <row r="50" spans="1:9" s="12" customFormat="1" ht="18" customHeight="1" x14ac:dyDescent="0.25">
      <c r="A50" s="77">
        <v>39</v>
      </c>
      <c r="B50" s="78" t="s">
        <v>244</v>
      </c>
      <c r="C50" s="79" t="s">
        <v>245</v>
      </c>
      <c r="D50" s="79" t="s">
        <v>246</v>
      </c>
      <c r="E50" s="80">
        <v>94</v>
      </c>
      <c r="F50" s="80" t="str">
        <f t="shared" si="0"/>
        <v>XS</v>
      </c>
      <c r="G50" s="80"/>
      <c r="H50" s="80"/>
      <c r="I50" s="80"/>
    </row>
    <row r="51" spans="1:9" s="12" customFormat="1" ht="18" customHeight="1" x14ac:dyDescent="0.25">
      <c r="A51" s="77">
        <v>40</v>
      </c>
      <c r="B51" s="78" t="s">
        <v>247</v>
      </c>
      <c r="C51" s="79" t="s">
        <v>248</v>
      </c>
      <c r="D51" s="79" t="s">
        <v>249</v>
      </c>
      <c r="E51" s="80">
        <v>59</v>
      </c>
      <c r="F51" s="80" t="str">
        <f t="shared" si="0"/>
        <v>TB</v>
      </c>
      <c r="G51" s="80"/>
      <c r="H51" s="80"/>
      <c r="I51" s="80"/>
    </row>
    <row r="52" spans="1:9" s="12" customFormat="1" ht="18" customHeight="1" x14ac:dyDescent="0.25">
      <c r="A52" s="77">
        <v>41</v>
      </c>
      <c r="B52" s="78" t="s">
        <v>250</v>
      </c>
      <c r="C52" s="79" t="s">
        <v>251</v>
      </c>
      <c r="D52" s="79" t="s">
        <v>252</v>
      </c>
      <c r="E52" s="80">
        <v>53</v>
      </c>
      <c r="F52" s="80" t="str">
        <f t="shared" si="0"/>
        <v>TB</v>
      </c>
      <c r="G52" s="80"/>
      <c r="H52" s="80"/>
      <c r="I52" s="80"/>
    </row>
    <row r="53" spans="1:9" s="12" customFormat="1" ht="18" customHeight="1" x14ac:dyDescent="0.25">
      <c r="A53" s="14">
        <v>42</v>
      </c>
      <c r="B53" s="41" t="s">
        <v>253</v>
      </c>
      <c r="C53" s="42" t="s">
        <v>251</v>
      </c>
      <c r="D53" s="42" t="s">
        <v>254</v>
      </c>
      <c r="E53" s="15">
        <v>51</v>
      </c>
      <c r="F53" s="15" t="str">
        <f t="shared" si="0"/>
        <v>TB</v>
      </c>
      <c r="G53" s="15"/>
      <c r="H53" s="15"/>
      <c r="I53" s="15"/>
    </row>
    <row r="54" spans="1:9" s="12" customFormat="1" ht="18" customHeight="1" x14ac:dyDescent="0.25">
      <c r="A54" s="14">
        <v>43</v>
      </c>
      <c r="B54" s="41" t="s">
        <v>255</v>
      </c>
      <c r="C54" s="42" t="s">
        <v>256</v>
      </c>
      <c r="D54" s="42" t="s">
        <v>254</v>
      </c>
      <c r="E54" s="15">
        <v>52</v>
      </c>
      <c r="F54" s="15" t="str">
        <f t="shared" si="0"/>
        <v>TB</v>
      </c>
      <c r="G54" s="15"/>
      <c r="H54" s="15"/>
      <c r="I54" s="15"/>
    </row>
    <row r="55" spans="1:9" s="12" customFormat="1" ht="18" customHeight="1" x14ac:dyDescent="0.25">
      <c r="A55" s="14">
        <v>44</v>
      </c>
      <c r="B55" s="41" t="s">
        <v>257</v>
      </c>
      <c r="C55" s="42" t="s">
        <v>258</v>
      </c>
      <c r="D55" s="42" t="s">
        <v>37</v>
      </c>
      <c r="E55" s="15">
        <v>52</v>
      </c>
      <c r="F55" s="15" t="str">
        <f t="shared" si="0"/>
        <v>TB</v>
      </c>
      <c r="G55" s="15"/>
      <c r="H55" s="15"/>
      <c r="I55" s="15"/>
    </row>
    <row r="56" spans="1:9" s="12" customFormat="1" ht="18" customHeight="1" x14ac:dyDescent="0.25">
      <c r="A56" s="14">
        <v>45</v>
      </c>
      <c r="B56" s="41" t="s">
        <v>259</v>
      </c>
      <c r="C56" s="42" t="s">
        <v>260</v>
      </c>
      <c r="D56" s="42" t="s">
        <v>261</v>
      </c>
      <c r="E56" s="15">
        <v>56</v>
      </c>
      <c r="F56" s="15" t="str">
        <f t="shared" si="0"/>
        <v>TB</v>
      </c>
      <c r="G56" s="15"/>
      <c r="H56" s="15"/>
      <c r="I56" s="15"/>
    </row>
    <row r="57" spans="1:9" s="12" customFormat="1" ht="18" customHeight="1" x14ac:dyDescent="0.25">
      <c r="A57" s="43"/>
      <c r="B57" s="44"/>
      <c r="C57" s="45"/>
      <c r="D57" s="45"/>
      <c r="E57" s="46"/>
      <c r="F57" s="46"/>
      <c r="G57" s="46"/>
      <c r="H57" s="46"/>
      <c r="I57" s="46"/>
    </row>
    <row r="58" spans="1:9" ht="20.100000000000001" customHeight="1" thickBot="1" x14ac:dyDescent="0.35">
      <c r="C58" s="52" t="s">
        <v>10</v>
      </c>
      <c r="D58" s="52"/>
      <c r="E58" s="52"/>
      <c r="F58" s="52"/>
      <c r="G58" s="52"/>
      <c r="H58" s="52"/>
      <c r="I58" s="52"/>
    </row>
    <row r="59" spans="1:9" ht="18" customHeight="1" x14ac:dyDescent="0.25">
      <c r="C59" s="53" t="s">
        <v>11</v>
      </c>
      <c r="D59" s="25"/>
      <c r="E59" s="55" t="s">
        <v>21</v>
      </c>
      <c r="F59" s="56"/>
      <c r="G59" s="57" t="s">
        <v>6</v>
      </c>
      <c r="H59" s="58"/>
      <c r="I59" s="59" t="s">
        <v>7</v>
      </c>
    </row>
    <row r="60" spans="1:9" s="12" customFormat="1" ht="18" customHeight="1" x14ac:dyDescent="0.25">
      <c r="C60" s="54"/>
      <c r="D60" s="26"/>
      <c r="E60" s="13" t="s">
        <v>12</v>
      </c>
      <c r="F60" s="16" t="s">
        <v>13</v>
      </c>
      <c r="G60" s="13" t="s">
        <v>12</v>
      </c>
      <c r="H60" s="16" t="s">
        <v>13</v>
      </c>
      <c r="I60" s="60"/>
    </row>
    <row r="61" spans="1:9" ht="18" customHeight="1" x14ac:dyDescent="0.25">
      <c r="C61" s="17" t="s">
        <v>14</v>
      </c>
      <c r="D61" s="40"/>
      <c r="E61" s="14">
        <f>COUNTIF($F$12:$F$56,"XS")</f>
        <v>1</v>
      </c>
      <c r="F61" s="47">
        <f>E61/$A$56*100</f>
        <v>2.2222222222222223</v>
      </c>
      <c r="G61" s="15">
        <f>COUNTIF($H$12:$H$56,"XS")</f>
        <v>0</v>
      </c>
      <c r="H61" s="47">
        <f>G61/$A$56*100</f>
        <v>0</v>
      </c>
      <c r="I61" s="19"/>
    </row>
    <row r="62" spans="1:9" ht="18" customHeight="1" x14ac:dyDescent="0.25">
      <c r="C62" s="17" t="s">
        <v>15</v>
      </c>
      <c r="D62" s="40"/>
      <c r="E62" s="14">
        <f>COUNTIF($F$12:$F$56,"Tốt")</f>
        <v>0</v>
      </c>
      <c r="F62" s="47">
        <f t="shared" ref="F62:F66" si="1">E62/$A$56*100</f>
        <v>0</v>
      </c>
      <c r="G62" s="15">
        <f>COUNTIF($H$12:$H$56,"Tốt")</f>
        <v>0</v>
      </c>
      <c r="H62" s="47">
        <f t="shared" ref="H62:H66" si="2">G62/$A$56*100</f>
        <v>0</v>
      </c>
      <c r="I62" s="19"/>
    </row>
    <row r="63" spans="1:9" ht="18" customHeight="1" x14ac:dyDescent="0.25">
      <c r="C63" s="17" t="s">
        <v>16</v>
      </c>
      <c r="D63" s="40"/>
      <c r="E63" s="14">
        <f>COUNTIF($F$12:$F$56,"Khá")</f>
        <v>3</v>
      </c>
      <c r="F63" s="47">
        <f t="shared" si="1"/>
        <v>6.666666666666667</v>
      </c>
      <c r="G63" s="15">
        <f>COUNTIF($H$12:$H$56,"Khá")</f>
        <v>0</v>
      </c>
      <c r="H63" s="47">
        <f t="shared" si="2"/>
        <v>0</v>
      </c>
      <c r="I63" s="19"/>
    </row>
    <row r="64" spans="1:9" ht="18" customHeight="1" x14ac:dyDescent="0.25">
      <c r="C64" s="17" t="s">
        <v>17</v>
      </c>
      <c r="D64" s="40"/>
      <c r="E64" s="14">
        <f>COUNTIF($F$12:$F$56,"TB")</f>
        <v>38</v>
      </c>
      <c r="F64" s="47">
        <f t="shared" si="1"/>
        <v>84.444444444444443</v>
      </c>
      <c r="G64" s="15">
        <f>COUNTIF($H$12:$H$56,"TB")</f>
        <v>0</v>
      </c>
      <c r="H64" s="47">
        <f t="shared" si="2"/>
        <v>0</v>
      </c>
      <c r="I64" s="19"/>
    </row>
    <row r="65" spans="3:10" ht="18" customHeight="1" x14ac:dyDescent="0.25">
      <c r="C65" s="17" t="s">
        <v>18</v>
      </c>
      <c r="D65" s="40"/>
      <c r="E65" s="14">
        <f>COUNTIF($F$12:$F$56,"Yếu")</f>
        <v>1</v>
      </c>
      <c r="F65" s="47">
        <f t="shared" si="1"/>
        <v>2.2222222222222223</v>
      </c>
      <c r="G65" s="15">
        <f>COUNTIF($H$12:$H$56,"Yếu")</f>
        <v>0</v>
      </c>
      <c r="H65" s="47">
        <f t="shared" si="2"/>
        <v>0</v>
      </c>
      <c r="I65" s="19"/>
    </row>
    <row r="66" spans="3:10" ht="18" customHeight="1" thickBot="1" x14ac:dyDescent="0.3">
      <c r="C66" s="20" t="s">
        <v>25</v>
      </c>
      <c r="D66" s="27"/>
      <c r="E66" s="27">
        <f>COUNTIF($F$12:$F$56,"KXL")</f>
        <v>2</v>
      </c>
      <c r="F66" s="48">
        <f t="shared" si="1"/>
        <v>4.4444444444444446</v>
      </c>
      <c r="G66" s="49">
        <f>COUNTIF($H$12:$H$56,"KXL")</f>
        <v>0</v>
      </c>
      <c r="H66" s="50">
        <f t="shared" si="2"/>
        <v>0</v>
      </c>
      <c r="I66" s="22"/>
    </row>
    <row r="67" spans="3:10" ht="10.050000000000001" customHeight="1" x14ac:dyDescent="0.25">
      <c r="C67" s="23"/>
      <c r="D67" s="23"/>
    </row>
    <row r="68" spans="3:10" ht="18" customHeight="1" x14ac:dyDescent="0.3">
      <c r="E68" s="61" t="s">
        <v>141</v>
      </c>
      <c r="F68" s="61"/>
      <c r="G68" s="61"/>
      <c r="H68" s="61"/>
      <c r="I68" s="61"/>
    </row>
    <row r="69" spans="3:10" ht="18" customHeight="1" x14ac:dyDescent="0.25">
      <c r="C69" s="38" t="s">
        <v>6</v>
      </c>
      <c r="D69" s="51" t="s">
        <v>20</v>
      </c>
      <c r="E69" s="51"/>
      <c r="F69" s="51"/>
      <c r="G69" s="51"/>
      <c r="I69" s="38" t="s">
        <v>19</v>
      </c>
    </row>
    <row r="70" spans="3:10" ht="18" customHeight="1" x14ac:dyDescent="0.25"/>
    <row r="71" spans="3:10" ht="18" customHeight="1" x14ac:dyDescent="0.25"/>
    <row r="72" spans="3:10" ht="18" customHeight="1" x14ac:dyDescent="0.25"/>
    <row r="73" spans="3:10" ht="18" customHeight="1" x14ac:dyDescent="0.25"/>
    <row r="74" spans="3:10" ht="18" customHeight="1" x14ac:dyDescent="0.25">
      <c r="D74" s="51" t="s">
        <v>142</v>
      </c>
      <c r="E74" s="51"/>
      <c r="F74" s="51"/>
      <c r="G74" s="51"/>
      <c r="I74" s="37" t="s">
        <v>263</v>
      </c>
      <c r="J74" s="36"/>
    </row>
    <row r="75" spans="3:10" ht="18" customHeight="1" x14ac:dyDescent="0.25"/>
    <row r="76" spans="3:10" ht="18" customHeight="1" x14ac:dyDescent="0.25"/>
    <row r="77" spans="3:10" ht="18" customHeight="1" x14ac:dyDescent="0.25"/>
    <row r="78" spans="3:10" ht="18" customHeight="1" x14ac:dyDescent="0.25"/>
    <row r="79" spans="3:10" ht="18" customHeight="1" x14ac:dyDescent="0.25"/>
    <row r="80" spans="3:10" ht="18" customHeight="1" x14ac:dyDescent="0.25"/>
    <row r="81" ht="18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D69:G69"/>
    <mergeCell ref="D74:G74"/>
    <mergeCell ref="C58:I58"/>
    <mergeCell ref="C59:C60"/>
    <mergeCell ref="E59:F59"/>
    <mergeCell ref="G59:H59"/>
    <mergeCell ref="I59:I60"/>
    <mergeCell ref="E68:I68"/>
  </mergeCells>
  <pageMargins left="0.5" right="0" top="0.5" bottom="0.5" header="0" footer="0.2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7"/>
  <sheetViews>
    <sheetView topLeftCell="A41" zoomScaleNormal="100" zoomScaleSheetLayoutView="100" workbookViewId="0">
      <selection activeCell="F56" sqref="F56"/>
    </sheetView>
  </sheetViews>
  <sheetFormatPr defaultColWidth="9.33203125" defaultRowHeight="13.8" x14ac:dyDescent="0.25"/>
  <cols>
    <col min="1" max="1" width="7.44140625" style="1" customWidth="1"/>
    <col min="2" max="2" width="11" style="1" customWidth="1"/>
    <col min="3" max="3" width="20.77734375" style="1" customWidth="1"/>
    <col min="4" max="4" width="9.77734375" style="1" customWidth="1"/>
    <col min="5" max="5" width="6.77734375" style="1" customWidth="1"/>
    <col min="6" max="6" width="7.44140625" style="1" customWidth="1"/>
    <col min="7" max="8" width="9.77734375" style="1" customWidth="1"/>
    <col min="9" max="9" width="25.7773437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3">
      <c r="A2" s="74" t="s">
        <v>22</v>
      </c>
      <c r="B2" s="74"/>
      <c r="C2" s="74"/>
      <c r="D2" s="74"/>
      <c r="E2" s="75" t="s">
        <v>1</v>
      </c>
      <c r="F2" s="75"/>
      <c r="G2" s="75"/>
      <c r="H2" s="75"/>
      <c r="I2" s="7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75" t="s">
        <v>23</v>
      </c>
      <c r="B3" s="75"/>
      <c r="C3" s="75"/>
      <c r="D3" s="75"/>
      <c r="E3" s="76" t="s">
        <v>2</v>
      </c>
      <c r="F3" s="76"/>
      <c r="G3" s="76"/>
      <c r="H3" s="76"/>
      <c r="I3" s="7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3">
      <c r="A4" s="75" t="s">
        <v>24</v>
      </c>
      <c r="B4" s="75"/>
      <c r="C4" s="75"/>
      <c r="D4" s="75"/>
      <c r="E4" s="51"/>
      <c r="F4" s="51"/>
      <c r="G4" s="51"/>
      <c r="H4" s="51"/>
      <c r="I4" s="5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">
      <c r="A5" s="62"/>
      <c r="B5" s="62"/>
      <c r="C5" s="62"/>
      <c r="D5" s="6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63" t="s">
        <v>3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5">
      <c r="A7" s="64" t="s">
        <v>84</v>
      </c>
      <c r="B7" s="64"/>
      <c r="C7" s="64"/>
      <c r="D7" s="64"/>
      <c r="E7" s="64"/>
      <c r="F7" s="64"/>
      <c r="G7" s="64"/>
      <c r="H7" s="64"/>
      <c r="I7" s="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65" t="s">
        <v>144</v>
      </c>
      <c r="B8" s="65"/>
      <c r="C8" s="65"/>
      <c r="D8" s="65"/>
      <c r="E8" s="65"/>
      <c r="F8" s="65"/>
      <c r="G8" s="65"/>
      <c r="H8" s="65"/>
      <c r="I8" s="6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5">
      <c r="A9" s="9"/>
      <c r="B9" s="28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66" t="s">
        <v>4</v>
      </c>
      <c r="B10" s="66" t="s">
        <v>83</v>
      </c>
      <c r="C10" s="69" t="s">
        <v>5</v>
      </c>
      <c r="D10" s="70"/>
      <c r="E10" s="55" t="s">
        <v>21</v>
      </c>
      <c r="F10" s="56"/>
      <c r="G10" s="55" t="s">
        <v>6</v>
      </c>
      <c r="H10" s="56"/>
      <c r="I10" s="73" t="s">
        <v>7</v>
      </c>
    </row>
    <row r="11" spans="1:20" s="12" customFormat="1" ht="30" customHeight="1" x14ac:dyDescent="0.25">
      <c r="A11" s="67"/>
      <c r="B11" s="68"/>
      <c r="C11" s="71"/>
      <c r="D11" s="72"/>
      <c r="E11" s="13" t="s">
        <v>8</v>
      </c>
      <c r="F11" s="13" t="s">
        <v>9</v>
      </c>
      <c r="G11" s="13" t="s">
        <v>8</v>
      </c>
      <c r="H11" s="13" t="s">
        <v>9</v>
      </c>
      <c r="I11" s="67"/>
    </row>
    <row r="12" spans="1:20" s="12" customFormat="1" ht="18" customHeight="1" x14ac:dyDescent="0.25">
      <c r="A12" s="14">
        <v>1</v>
      </c>
      <c r="B12" s="33" t="s">
        <v>85</v>
      </c>
      <c r="C12" s="34" t="s">
        <v>65</v>
      </c>
      <c r="D12" s="34" t="s">
        <v>48</v>
      </c>
      <c r="E12" s="15">
        <v>71</v>
      </c>
      <c r="F12" s="15" t="str">
        <f>IF(E12&gt;89,"XS",IF(E12&gt;79,"Tốt",IF(E12&gt;69,"khá",IF(E12&gt;49,"TB",IF(E12&gt;0,"Yếu","KXL")))))</f>
        <v>khá</v>
      </c>
      <c r="G12" s="15"/>
      <c r="H12" s="15"/>
      <c r="I12" s="15"/>
    </row>
    <row r="13" spans="1:20" s="12" customFormat="1" ht="18" customHeight="1" x14ac:dyDescent="0.25">
      <c r="A13" s="14">
        <v>2</v>
      </c>
      <c r="B13" s="33" t="s">
        <v>86</v>
      </c>
      <c r="C13" s="34" t="s">
        <v>44</v>
      </c>
      <c r="D13" s="34" t="s">
        <v>26</v>
      </c>
      <c r="E13" s="15">
        <v>63</v>
      </c>
      <c r="F13" s="15" t="str">
        <f t="shared" ref="F13:F50" si="0">IF(E13&gt;89,"XS",IF(E13&gt;79,"Tốt",IF(E13&gt;69,"khá",IF(E13&gt;49,"TB",IF(E13&gt;0,"Yếu","KXL")))))</f>
        <v>TB</v>
      </c>
      <c r="G13" s="15"/>
      <c r="H13" s="15"/>
      <c r="I13" s="15"/>
    </row>
    <row r="14" spans="1:20" s="12" customFormat="1" ht="18" customHeight="1" x14ac:dyDescent="0.25">
      <c r="A14" s="14">
        <v>3</v>
      </c>
      <c r="B14" s="33" t="s">
        <v>87</v>
      </c>
      <c r="C14" s="34" t="s">
        <v>78</v>
      </c>
      <c r="D14" s="34" t="s">
        <v>27</v>
      </c>
      <c r="E14" s="15">
        <v>74</v>
      </c>
      <c r="F14" s="15" t="str">
        <f t="shared" si="0"/>
        <v>khá</v>
      </c>
      <c r="G14" s="15"/>
      <c r="H14" s="15"/>
      <c r="I14" s="15"/>
    </row>
    <row r="15" spans="1:20" s="12" customFormat="1" ht="18" customHeight="1" x14ac:dyDescent="0.25">
      <c r="A15" s="14">
        <v>4</v>
      </c>
      <c r="B15" s="33" t="s">
        <v>88</v>
      </c>
      <c r="C15" s="34" t="s">
        <v>89</v>
      </c>
      <c r="D15" s="34" t="s">
        <v>77</v>
      </c>
      <c r="E15" s="15">
        <v>80</v>
      </c>
      <c r="F15" s="15" t="str">
        <f t="shared" si="0"/>
        <v>Tốt</v>
      </c>
      <c r="G15" s="15"/>
      <c r="H15" s="15"/>
      <c r="I15" s="15"/>
    </row>
    <row r="16" spans="1:20" s="12" customFormat="1" ht="18" customHeight="1" x14ac:dyDescent="0.25">
      <c r="A16" s="14">
        <v>5</v>
      </c>
      <c r="B16" s="33" t="s">
        <v>90</v>
      </c>
      <c r="C16" s="34" t="s">
        <v>49</v>
      </c>
      <c r="D16" s="34" t="s">
        <v>45</v>
      </c>
      <c r="E16" s="15">
        <v>58</v>
      </c>
      <c r="F16" s="15" t="str">
        <f t="shared" si="0"/>
        <v>TB</v>
      </c>
      <c r="G16" s="15"/>
      <c r="H16" s="15"/>
      <c r="I16" s="15"/>
    </row>
    <row r="17" spans="1:12" s="12" customFormat="1" ht="18" customHeight="1" x14ac:dyDescent="0.25">
      <c r="A17" s="14">
        <v>6</v>
      </c>
      <c r="B17" s="33" t="s">
        <v>91</v>
      </c>
      <c r="C17" s="34" t="s">
        <v>82</v>
      </c>
      <c r="D17" s="34" t="s">
        <v>52</v>
      </c>
      <c r="E17" s="15">
        <v>63</v>
      </c>
      <c r="F17" s="15" t="str">
        <f t="shared" si="0"/>
        <v>TB</v>
      </c>
      <c r="G17" s="15"/>
      <c r="H17" s="15"/>
      <c r="I17" s="15"/>
    </row>
    <row r="18" spans="1:12" s="12" customFormat="1" ht="18" customHeight="1" x14ac:dyDescent="0.25">
      <c r="A18" s="14">
        <v>7</v>
      </c>
      <c r="B18" s="33" t="s">
        <v>92</v>
      </c>
      <c r="C18" s="34" t="s">
        <v>72</v>
      </c>
      <c r="D18" s="34" t="s">
        <v>75</v>
      </c>
      <c r="E18" s="15">
        <v>73</v>
      </c>
      <c r="F18" s="15" t="str">
        <f t="shared" si="0"/>
        <v>khá</v>
      </c>
      <c r="G18" s="15"/>
      <c r="H18" s="15"/>
      <c r="I18" s="15"/>
    </row>
    <row r="19" spans="1:12" s="12" customFormat="1" ht="18" customHeight="1" x14ac:dyDescent="0.25">
      <c r="A19" s="14">
        <v>8</v>
      </c>
      <c r="B19" s="33" t="s">
        <v>93</v>
      </c>
      <c r="C19" s="34" t="s">
        <v>94</v>
      </c>
      <c r="D19" s="34" t="s">
        <v>62</v>
      </c>
      <c r="E19" s="15">
        <v>80</v>
      </c>
      <c r="F19" s="15" t="str">
        <f t="shared" si="0"/>
        <v>Tốt</v>
      </c>
      <c r="G19" s="15"/>
      <c r="H19" s="15"/>
      <c r="I19" s="15"/>
    </row>
    <row r="20" spans="1:12" s="12" customFormat="1" ht="18" customHeight="1" x14ac:dyDescent="0.25">
      <c r="A20" s="14">
        <v>9</v>
      </c>
      <c r="B20" s="33" t="s">
        <v>95</v>
      </c>
      <c r="C20" s="34" t="s">
        <v>96</v>
      </c>
      <c r="D20" s="34" t="s">
        <v>28</v>
      </c>
      <c r="E20" s="15">
        <v>68</v>
      </c>
      <c r="F20" s="15" t="str">
        <f t="shared" si="0"/>
        <v>TB</v>
      </c>
      <c r="G20" s="15"/>
      <c r="H20" s="15"/>
      <c r="I20" s="15"/>
    </row>
    <row r="21" spans="1:12" s="12" customFormat="1" ht="18" customHeight="1" x14ac:dyDescent="0.25">
      <c r="A21" s="14">
        <v>10</v>
      </c>
      <c r="B21" s="33" t="s">
        <v>97</v>
      </c>
      <c r="C21" s="34" t="s">
        <v>98</v>
      </c>
      <c r="D21" s="34" t="s">
        <v>99</v>
      </c>
      <c r="E21" s="15">
        <v>62</v>
      </c>
      <c r="F21" s="15" t="str">
        <f t="shared" si="0"/>
        <v>TB</v>
      </c>
      <c r="G21" s="15"/>
      <c r="H21" s="15"/>
      <c r="I21" s="15"/>
    </row>
    <row r="22" spans="1:12" s="12" customFormat="1" ht="18" customHeight="1" x14ac:dyDescent="0.25">
      <c r="A22" s="14">
        <v>11</v>
      </c>
      <c r="B22" s="33" t="s">
        <v>100</v>
      </c>
      <c r="C22" s="34" t="s">
        <v>43</v>
      </c>
      <c r="D22" s="34" t="s">
        <v>29</v>
      </c>
      <c r="E22" s="15">
        <v>73</v>
      </c>
      <c r="F22" s="15" t="str">
        <f t="shared" si="0"/>
        <v>khá</v>
      </c>
      <c r="G22" s="15"/>
      <c r="H22" s="15"/>
      <c r="I22" s="15"/>
    </row>
    <row r="23" spans="1:12" s="12" customFormat="1" ht="18" customHeight="1" x14ac:dyDescent="0.25">
      <c r="A23" s="14">
        <v>12</v>
      </c>
      <c r="B23" s="33" t="s">
        <v>101</v>
      </c>
      <c r="C23" s="34" t="s">
        <v>47</v>
      </c>
      <c r="D23" s="34" t="s">
        <v>29</v>
      </c>
      <c r="E23" s="15">
        <v>60</v>
      </c>
      <c r="F23" s="15" t="str">
        <f t="shared" si="0"/>
        <v>TB</v>
      </c>
      <c r="G23" s="15"/>
      <c r="H23" s="15"/>
      <c r="I23" s="15"/>
    </row>
    <row r="24" spans="1:12" s="12" customFormat="1" ht="18" customHeight="1" x14ac:dyDescent="0.25">
      <c r="A24" s="14">
        <v>13</v>
      </c>
      <c r="B24" s="33" t="s">
        <v>102</v>
      </c>
      <c r="C24" s="34" t="s">
        <v>103</v>
      </c>
      <c r="D24" s="34" t="s">
        <v>71</v>
      </c>
      <c r="E24" s="15">
        <v>75</v>
      </c>
      <c r="F24" s="15" t="str">
        <f t="shared" si="0"/>
        <v>khá</v>
      </c>
      <c r="G24" s="15"/>
      <c r="H24" s="15"/>
      <c r="I24" s="15"/>
    </row>
    <row r="25" spans="1:12" s="12" customFormat="1" ht="18" customHeight="1" x14ac:dyDescent="0.25">
      <c r="A25" s="14">
        <v>14</v>
      </c>
      <c r="B25" s="33" t="s">
        <v>104</v>
      </c>
      <c r="C25" s="34" t="s">
        <v>105</v>
      </c>
      <c r="D25" s="34" t="s">
        <v>106</v>
      </c>
      <c r="E25" s="15">
        <v>70</v>
      </c>
      <c r="F25" s="15" t="str">
        <f t="shared" si="0"/>
        <v>khá</v>
      </c>
      <c r="G25" s="15"/>
      <c r="H25" s="15"/>
      <c r="I25" s="15"/>
    </row>
    <row r="26" spans="1:12" s="12" customFormat="1" x14ac:dyDescent="0.25">
      <c r="A26" s="14">
        <v>15</v>
      </c>
      <c r="B26" s="33" t="s">
        <v>107</v>
      </c>
      <c r="C26" s="34" t="s">
        <v>81</v>
      </c>
      <c r="D26" s="34" t="s">
        <v>53</v>
      </c>
      <c r="E26" s="15">
        <v>63</v>
      </c>
      <c r="F26" s="15" t="str">
        <f t="shared" si="0"/>
        <v>TB</v>
      </c>
      <c r="G26" s="15"/>
      <c r="H26" s="15"/>
      <c r="I26" s="29"/>
    </row>
    <row r="27" spans="1:12" s="12" customFormat="1" ht="18" customHeight="1" x14ac:dyDescent="0.25">
      <c r="A27" s="14">
        <v>16</v>
      </c>
      <c r="B27" s="33" t="s">
        <v>108</v>
      </c>
      <c r="C27" s="34" t="s">
        <v>109</v>
      </c>
      <c r="D27" s="34" t="s">
        <v>30</v>
      </c>
      <c r="E27" s="15">
        <v>65</v>
      </c>
      <c r="F27" s="15" t="str">
        <f t="shared" si="0"/>
        <v>TB</v>
      </c>
      <c r="G27" s="15"/>
      <c r="H27" s="15"/>
      <c r="I27" s="15"/>
    </row>
    <row r="28" spans="1:12" s="12" customFormat="1" ht="18" customHeight="1" x14ac:dyDescent="0.25">
      <c r="A28" s="14">
        <v>17</v>
      </c>
      <c r="B28" s="33" t="s">
        <v>110</v>
      </c>
      <c r="C28" s="34" t="s">
        <v>111</v>
      </c>
      <c r="D28" s="34" t="s">
        <v>64</v>
      </c>
      <c r="E28" s="15">
        <v>80</v>
      </c>
      <c r="F28" s="15" t="str">
        <f t="shared" si="0"/>
        <v>Tốt</v>
      </c>
      <c r="G28" s="15"/>
      <c r="H28" s="15"/>
      <c r="I28" s="15"/>
    </row>
    <row r="29" spans="1:12" s="12" customFormat="1" ht="18" customHeight="1" x14ac:dyDescent="0.25">
      <c r="A29" s="14">
        <v>18</v>
      </c>
      <c r="B29" s="33" t="s">
        <v>112</v>
      </c>
      <c r="C29" s="34" t="s">
        <v>58</v>
      </c>
      <c r="D29" s="34" t="s">
        <v>41</v>
      </c>
      <c r="E29" s="15">
        <v>58</v>
      </c>
      <c r="F29" s="15" t="str">
        <f t="shared" si="0"/>
        <v>TB</v>
      </c>
      <c r="G29" s="15"/>
      <c r="H29" s="15"/>
      <c r="I29" s="15"/>
      <c r="L29" s="12">
        <f>10+5+9+25+3+6</f>
        <v>58</v>
      </c>
    </row>
    <row r="30" spans="1:12" s="12" customFormat="1" ht="18" customHeight="1" x14ac:dyDescent="0.25">
      <c r="A30" s="14">
        <v>19</v>
      </c>
      <c r="B30" s="33" t="s">
        <v>113</v>
      </c>
      <c r="C30" s="34" t="s">
        <v>114</v>
      </c>
      <c r="D30" s="34" t="s">
        <v>54</v>
      </c>
      <c r="E30" s="15">
        <v>80</v>
      </c>
      <c r="F30" s="15" t="str">
        <f t="shared" si="0"/>
        <v>Tốt</v>
      </c>
      <c r="G30" s="15"/>
      <c r="H30" s="15"/>
      <c r="I30" s="15"/>
    </row>
    <row r="31" spans="1:12" s="12" customFormat="1" ht="18" customHeight="1" x14ac:dyDescent="0.25">
      <c r="A31" s="14">
        <v>20</v>
      </c>
      <c r="B31" s="33" t="s">
        <v>115</v>
      </c>
      <c r="C31" s="34" t="s">
        <v>79</v>
      </c>
      <c r="D31" s="34" t="s">
        <v>59</v>
      </c>
      <c r="E31" s="15">
        <v>63</v>
      </c>
      <c r="F31" s="15" t="str">
        <f t="shared" si="0"/>
        <v>TB</v>
      </c>
      <c r="G31" s="15"/>
      <c r="H31" s="15"/>
      <c r="I31" s="15"/>
    </row>
    <row r="32" spans="1:12" s="12" customFormat="1" ht="18" customHeight="1" x14ac:dyDescent="0.25">
      <c r="A32" s="14">
        <v>21</v>
      </c>
      <c r="B32" s="33" t="s">
        <v>116</v>
      </c>
      <c r="C32" s="34" t="s">
        <v>50</v>
      </c>
      <c r="D32" s="34" t="s">
        <v>33</v>
      </c>
      <c r="E32" s="15">
        <v>59</v>
      </c>
      <c r="F32" s="15" t="str">
        <f t="shared" si="0"/>
        <v>TB</v>
      </c>
      <c r="G32" s="15"/>
      <c r="H32" s="15"/>
      <c r="I32" s="15"/>
    </row>
    <row r="33" spans="1:9" s="12" customFormat="1" ht="18" customHeight="1" x14ac:dyDescent="0.25">
      <c r="A33" s="14">
        <v>22</v>
      </c>
      <c r="B33" s="33" t="s">
        <v>117</v>
      </c>
      <c r="C33" s="34" t="s">
        <v>68</v>
      </c>
      <c r="D33" s="34" t="s">
        <v>70</v>
      </c>
      <c r="E33" s="15">
        <v>67</v>
      </c>
      <c r="F33" s="15" t="str">
        <f t="shared" si="0"/>
        <v>TB</v>
      </c>
      <c r="G33" s="15"/>
      <c r="H33" s="15"/>
      <c r="I33" s="15"/>
    </row>
    <row r="34" spans="1:9" s="12" customFormat="1" ht="18" customHeight="1" x14ac:dyDescent="0.25">
      <c r="A34" s="14">
        <v>23</v>
      </c>
      <c r="B34" s="33" t="s">
        <v>118</v>
      </c>
      <c r="C34" s="34" t="s">
        <v>69</v>
      </c>
      <c r="D34" s="34" t="s">
        <v>55</v>
      </c>
      <c r="E34" s="15">
        <v>58</v>
      </c>
      <c r="F34" s="15" t="str">
        <f t="shared" si="0"/>
        <v>TB</v>
      </c>
      <c r="G34" s="15"/>
      <c r="H34" s="15"/>
      <c r="I34" s="15"/>
    </row>
    <row r="35" spans="1:9" s="12" customFormat="1" ht="18" customHeight="1" x14ac:dyDescent="0.25">
      <c r="A35" s="14">
        <v>24</v>
      </c>
      <c r="B35" s="33" t="s">
        <v>119</v>
      </c>
      <c r="C35" s="34" t="s">
        <v>46</v>
      </c>
      <c r="D35" s="34" t="s">
        <v>34</v>
      </c>
      <c r="E35" s="15">
        <v>58</v>
      </c>
      <c r="F35" s="15" t="str">
        <f t="shared" si="0"/>
        <v>TB</v>
      </c>
      <c r="G35" s="15"/>
      <c r="H35" s="15"/>
      <c r="I35" s="15"/>
    </row>
    <row r="36" spans="1:9" s="12" customFormat="1" ht="18" customHeight="1" x14ac:dyDescent="0.25">
      <c r="A36" s="14">
        <v>25</v>
      </c>
      <c r="B36" s="33" t="s">
        <v>120</v>
      </c>
      <c r="C36" s="34" t="s">
        <v>121</v>
      </c>
      <c r="D36" s="34" t="s">
        <v>42</v>
      </c>
      <c r="E36" s="15">
        <v>89</v>
      </c>
      <c r="F36" s="15" t="str">
        <f t="shared" si="0"/>
        <v>Tốt</v>
      </c>
      <c r="G36" s="15"/>
      <c r="H36" s="15"/>
      <c r="I36" s="15"/>
    </row>
    <row r="37" spans="1:9" s="12" customFormat="1" ht="18" customHeight="1" x14ac:dyDescent="0.25">
      <c r="A37" s="14">
        <v>26</v>
      </c>
      <c r="B37" s="33" t="s">
        <v>122</v>
      </c>
      <c r="C37" s="34" t="s">
        <v>80</v>
      </c>
      <c r="D37" s="34" t="s">
        <v>56</v>
      </c>
      <c r="E37" s="15">
        <v>80</v>
      </c>
      <c r="F37" s="15" t="str">
        <f t="shared" si="0"/>
        <v>Tốt</v>
      </c>
      <c r="G37" s="15"/>
      <c r="H37" s="15"/>
      <c r="I37" s="15"/>
    </row>
    <row r="38" spans="1:9" s="12" customFormat="1" ht="18" customHeight="1" x14ac:dyDescent="0.25">
      <c r="A38" s="14">
        <v>27</v>
      </c>
      <c r="B38" s="33" t="s">
        <v>123</v>
      </c>
      <c r="C38" s="34" t="s">
        <v>66</v>
      </c>
      <c r="D38" s="34" t="s">
        <v>124</v>
      </c>
      <c r="E38" s="15">
        <v>63</v>
      </c>
      <c r="F38" s="15" t="str">
        <f t="shared" si="0"/>
        <v>TB</v>
      </c>
      <c r="G38" s="15"/>
      <c r="H38" s="15"/>
      <c r="I38" s="15"/>
    </row>
    <row r="39" spans="1:9" s="12" customFormat="1" ht="18" customHeight="1" x14ac:dyDescent="0.25">
      <c r="A39" s="14">
        <v>28</v>
      </c>
      <c r="B39" s="33" t="s">
        <v>125</v>
      </c>
      <c r="C39" s="34" t="s">
        <v>35</v>
      </c>
      <c r="D39" s="34" t="s">
        <v>36</v>
      </c>
      <c r="E39" s="15">
        <v>63</v>
      </c>
      <c r="F39" s="15" t="str">
        <f t="shared" si="0"/>
        <v>TB</v>
      </c>
      <c r="G39" s="15"/>
      <c r="H39" s="15"/>
      <c r="I39" s="15"/>
    </row>
    <row r="40" spans="1:9" s="12" customFormat="1" ht="18" customHeight="1" x14ac:dyDescent="0.25">
      <c r="A40" s="14">
        <v>29</v>
      </c>
      <c r="B40" s="33" t="s">
        <v>126</v>
      </c>
      <c r="C40" s="34" t="s">
        <v>127</v>
      </c>
      <c r="D40" s="34" t="s">
        <v>57</v>
      </c>
      <c r="E40" s="15">
        <v>51</v>
      </c>
      <c r="F40" s="15" t="str">
        <f t="shared" si="0"/>
        <v>TB</v>
      </c>
      <c r="G40" s="15"/>
      <c r="H40" s="15"/>
      <c r="I40" s="15"/>
    </row>
    <row r="41" spans="1:9" s="12" customFormat="1" ht="18" customHeight="1" x14ac:dyDescent="0.25">
      <c r="A41" s="14">
        <v>30</v>
      </c>
      <c r="B41" s="33" t="s">
        <v>128</v>
      </c>
      <c r="C41" s="34" t="s">
        <v>81</v>
      </c>
      <c r="D41" s="34" t="s">
        <v>129</v>
      </c>
      <c r="E41" s="15">
        <v>63</v>
      </c>
      <c r="F41" s="15" t="str">
        <f t="shared" si="0"/>
        <v>TB</v>
      </c>
      <c r="G41" s="15"/>
      <c r="H41" s="15"/>
      <c r="I41" s="15"/>
    </row>
    <row r="42" spans="1:9" s="12" customFormat="1" ht="18" customHeight="1" x14ac:dyDescent="0.25">
      <c r="A42" s="14">
        <v>31</v>
      </c>
      <c r="B42" s="33" t="s">
        <v>130</v>
      </c>
      <c r="C42" s="34" t="s">
        <v>131</v>
      </c>
      <c r="D42" s="34" t="s">
        <v>67</v>
      </c>
      <c r="E42" s="15">
        <v>66</v>
      </c>
      <c r="F42" s="15" t="str">
        <f t="shared" si="0"/>
        <v>TB</v>
      </c>
      <c r="G42" s="15"/>
      <c r="H42" s="15"/>
      <c r="I42" s="15"/>
    </row>
    <row r="43" spans="1:9" s="12" customFormat="1" ht="18" customHeight="1" x14ac:dyDescent="0.25">
      <c r="A43" s="14">
        <v>32</v>
      </c>
      <c r="B43" s="33" t="s">
        <v>132</v>
      </c>
      <c r="C43" s="34" t="s">
        <v>73</v>
      </c>
      <c r="D43" s="34" t="s">
        <v>67</v>
      </c>
      <c r="E43" s="15">
        <v>58</v>
      </c>
      <c r="F43" s="15" t="str">
        <f t="shared" si="0"/>
        <v>TB</v>
      </c>
      <c r="G43" s="15"/>
      <c r="H43" s="15"/>
      <c r="I43" s="15"/>
    </row>
    <row r="44" spans="1:9" s="12" customFormat="1" ht="18" customHeight="1" x14ac:dyDescent="0.25">
      <c r="A44" s="14">
        <v>33</v>
      </c>
      <c r="B44" s="33" t="s">
        <v>133</v>
      </c>
      <c r="C44" s="34" t="s">
        <v>51</v>
      </c>
      <c r="D44" s="34" t="s">
        <v>38</v>
      </c>
      <c r="E44" s="15">
        <v>62</v>
      </c>
      <c r="F44" s="15" t="str">
        <f t="shared" si="0"/>
        <v>TB</v>
      </c>
      <c r="G44" s="15"/>
      <c r="H44" s="15"/>
      <c r="I44" s="15"/>
    </row>
    <row r="45" spans="1:9" s="12" customFormat="1" ht="18" customHeight="1" x14ac:dyDescent="0.25">
      <c r="A45" s="14">
        <v>34</v>
      </c>
      <c r="B45" s="33" t="s">
        <v>134</v>
      </c>
      <c r="C45" s="34" t="s">
        <v>74</v>
      </c>
      <c r="D45" s="34" t="s">
        <v>60</v>
      </c>
      <c r="E45" s="15">
        <v>72</v>
      </c>
      <c r="F45" s="15" t="str">
        <f t="shared" si="0"/>
        <v>khá</v>
      </c>
      <c r="G45" s="15"/>
      <c r="H45" s="15"/>
      <c r="I45" s="15"/>
    </row>
    <row r="46" spans="1:9" s="12" customFormat="1" ht="18" customHeight="1" x14ac:dyDescent="0.25">
      <c r="A46" s="14">
        <v>35</v>
      </c>
      <c r="B46" s="33" t="s">
        <v>135</v>
      </c>
      <c r="C46" s="34" t="s">
        <v>63</v>
      </c>
      <c r="D46" s="34" t="s">
        <v>60</v>
      </c>
      <c r="E46" s="15">
        <v>99</v>
      </c>
      <c r="F46" s="15" t="str">
        <f t="shared" si="0"/>
        <v>XS</v>
      </c>
      <c r="G46" s="15"/>
      <c r="H46" s="15"/>
      <c r="I46" s="15"/>
    </row>
    <row r="47" spans="1:9" s="12" customFormat="1" ht="18" customHeight="1" x14ac:dyDescent="0.25">
      <c r="A47" s="14">
        <v>36</v>
      </c>
      <c r="B47" s="33" t="s">
        <v>136</v>
      </c>
      <c r="C47" s="34" t="s">
        <v>31</v>
      </c>
      <c r="D47" s="34" t="s">
        <v>39</v>
      </c>
      <c r="E47" s="15">
        <v>58</v>
      </c>
      <c r="F47" s="15" t="str">
        <f t="shared" si="0"/>
        <v>TB</v>
      </c>
      <c r="G47" s="15"/>
      <c r="H47" s="15"/>
      <c r="I47" s="15"/>
    </row>
    <row r="48" spans="1:9" s="12" customFormat="1" ht="18" customHeight="1" x14ac:dyDescent="0.25">
      <c r="A48" s="14">
        <v>37</v>
      </c>
      <c r="B48" s="33" t="s">
        <v>137</v>
      </c>
      <c r="C48" s="34" t="s">
        <v>32</v>
      </c>
      <c r="D48" s="34" t="s">
        <v>76</v>
      </c>
      <c r="E48" s="15">
        <v>61</v>
      </c>
      <c r="F48" s="15" t="str">
        <f t="shared" si="0"/>
        <v>TB</v>
      </c>
      <c r="G48" s="15"/>
      <c r="H48" s="15"/>
      <c r="I48" s="15"/>
    </row>
    <row r="49" spans="1:9" s="12" customFormat="1" ht="18" customHeight="1" x14ac:dyDescent="0.25">
      <c r="A49" s="14">
        <v>38</v>
      </c>
      <c r="B49" s="33" t="s">
        <v>138</v>
      </c>
      <c r="C49" s="34" t="s">
        <v>61</v>
      </c>
      <c r="D49" s="34" t="s">
        <v>37</v>
      </c>
      <c r="E49" s="15">
        <v>58</v>
      </c>
      <c r="F49" s="15" t="str">
        <f t="shared" si="0"/>
        <v>TB</v>
      </c>
      <c r="G49" s="15"/>
      <c r="H49" s="15"/>
      <c r="I49" s="15"/>
    </row>
    <row r="50" spans="1:9" s="12" customFormat="1" ht="18" customHeight="1" x14ac:dyDescent="0.25">
      <c r="A50" s="14">
        <v>39</v>
      </c>
      <c r="B50" s="33" t="s">
        <v>139</v>
      </c>
      <c r="C50" s="34" t="s">
        <v>140</v>
      </c>
      <c r="D50" s="34" t="s">
        <v>40</v>
      </c>
      <c r="E50" s="15">
        <v>83</v>
      </c>
      <c r="F50" s="15" t="str">
        <f t="shared" si="0"/>
        <v>Tốt</v>
      </c>
      <c r="G50" s="15"/>
      <c r="H50" s="15"/>
      <c r="I50" s="15"/>
    </row>
    <row r="51" spans="1:9" ht="20.100000000000001" customHeight="1" thickBot="1" x14ac:dyDescent="0.35">
      <c r="C51" s="52" t="s">
        <v>10</v>
      </c>
      <c r="D51" s="52"/>
      <c r="E51" s="52"/>
      <c r="F51" s="52"/>
      <c r="G51" s="52"/>
      <c r="H51" s="52"/>
      <c r="I51" s="52"/>
    </row>
    <row r="52" spans="1:9" ht="18" customHeight="1" x14ac:dyDescent="0.25">
      <c r="C52" s="53" t="s">
        <v>11</v>
      </c>
      <c r="D52" s="25"/>
      <c r="E52" s="55" t="s">
        <v>21</v>
      </c>
      <c r="F52" s="56"/>
      <c r="G52" s="57" t="s">
        <v>6</v>
      </c>
      <c r="H52" s="58"/>
      <c r="I52" s="59" t="s">
        <v>7</v>
      </c>
    </row>
    <row r="53" spans="1:9" s="12" customFormat="1" ht="18" customHeight="1" x14ac:dyDescent="0.25">
      <c r="C53" s="54"/>
      <c r="D53" s="26"/>
      <c r="E53" s="13" t="s">
        <v>12</v>
      </c>
      <c r="F53" s="16" t="s">
        <v>13</v>
      </c>
      <c r="G53" s="13" t="s">
        <v>12</v>
      </c>
      <c r="H53" s="16" t="s">
        <v>13</v>
      </c>
      <c r="I53" s="60"/>
    </row>
    <row r="54" spans="1:9" ht="18" customHeight="1" x14ac:dyDescent="0.25">
      <c r="C54" s="17" t="s">
        <v>14</v>
      </c>
      <c r="D54" s="11"/>
      <c r="E54" s="30">
        <f>COUNTIF($F$12:$F$50,"XS")</f>
        <v>1</v>
      </c>
      <c r="F54" s="31">
        <f>E54/$A$50*100</f>
        <v>2.5641025641025639</v>
      </c>
      <c r="G54" s="18">
        <f>COUNTIF($H$12:$H$50,"XS")</f>
        <v>0</v>
      </c>
      <c r="H54" s="31">
        <f>G54/$A$50*100</f>
        <v>0</v>
      </c>
      <c r="I54" s="19"/>
    </row>
    <row r="55" spans="1:9" ht="18" customHeight="1" x14ac:dyDescent="0.25">
      <c r="C55" s="17" t="s">
        <v>15</v>
      </c>
      <c r="D55" s="11"/>
      <c r="E55" s="30">
        <f>COUNTIF($F$12:$F$50,"Tốt")</f>
        <v>7</v>
      </c>
      <c r="F55" s="31">
        <f>E55/$A$50*100</f>
        <v>17.948717948717949</v>
      </c>
      <c r="G55" s="18">
        <f>COUNTIF($H$12:$H$50,"Tốt")</f>
        <v>0</v>
      </c>
      <c r="H55" s="31">
        <f t="shared" ref="H55:H59" si="1">G55/$A$50*100</f>
        <v>0</v>
      </c>
      <c r="I55" s="19"/>
    </row>
    <row r="56" spans="1:9" ht="18" customHeight="1" x14ac:dyDescent="0.25">
      <c r="C56" s="17" t="s">
        <v>16</v>
      </c>
      <c r="D56" s="11"/>
      <c r="E56" s="30">
        <f>COUNTIF($F$12:$F$50,"Khá")</f>
        <v>7</v>
      </c>
      <c r="F56" s="31">
        <f t="shared" ref="F56:F59" si="2">E56/$A$50*100</f>
        <v>17.948717948717949</v>
      </c>
      <c r="G56" s="18">
        <f>COUNTIF($H$12:$H$50,"Khá")</f>
        <v>0</v>
      </c>
      <c r="H56" s="31">
        <f t="shared" si="1"/>
        <v>0</v>
      </c>
      <c r="I56" s="19"/>
    </row>
    <row r="57" spans="1:9" ht="18" customHeight="1" x14ac:dyDescent="0.25">
      <c r="C57" s="17" t="s">
        <v>17</v>
      </c>
      <c r="D57" s="11"/>
      <c r="E57" s="30">
        <f>COUNTIF($F$12:$F$50,"TB")</f>
        <v>24</v>
      </c>
      <c r="F57" s="31">
        <f t="shared" si="2"/>
        <v>61.53846153846154</v>
      </c>
      <c r="G57" s="18">
        <f>COUNTIF($H$12:$H$50,"TB")</f>
        <v>0</v>
      </c>
      <c r="H57" s="31">
        <f t="shared" si="1"/>
        <v>0</v>
      </c>
      <c r="I57" s="19"/>
    </row>
    <row r="58" spans="1:9" ht="18" customHeight="1" x14ac:dyDescent="0.25">
      <c r="C58" s="17" t="s">
        <v>18</v>
      </c>
      <c r="D58" s="11"/>
      <c r="E58" s="30">
        <f>COUNTIF($F$12:$F$50,"Yếu")</f>
        <v>0</v>
      </c>
      <c r="F58" s="31">
        <f t="shared" si="2"/>
        <v>0</v>
      </c>
      <c r="G58" s="18">
        <f>COUNTIF($H$12:$H$50,"Yếu")</f>
        <v>0</v>
      </c>
      <c r="H58" s="31">
        <f t="shared" si="1"/>
        <v>0</v>
      </c>
      <c r="I58" s="19"/>
    </row>
    <row r="59" spans="1:9" ht="18" customHeight="1" thickBot="1" x14ac:dyDescent="0.3">
      <c r="C59" s="20" t="s">
        <v>25</v>
      </c>
      <c r="D59" s="27"/>
      <c r="E59" s="27">
        <f>COUNTIF($F$12:$F$50,"KXL")</f>
        <v>0</v>
      </c>
      <c r="F59" s="35">
        <f t="shared" si="2"/>
        <v>0</v>
      </c>
      <c r="G59" s="21">
        <f>COUNTIF($H$12:$H$50,"KXL")</f>
        <v>0</v>
      </c>
      <c r="H59" s="35">
        <f t="shared" si="1"/>
        <v>0</v>
      </c>
      <c r="I59" s="22"/>
    </row>
    <row r="60" spans="1:9" ht="10.050000000000001" customHeight="1" x14ac:dyDescent="0.25">
      <c r="C60" s="23"/>
      <c r="D60" s="23"/>
    </row>
    <row r="61" spans="1:9" ht="18" customHeight="1" x14ac:dyDescent="0.3">
      <c r="E61" s="61" t="s">
        <v>141</v>
      </c>
      <c r="F61" s="61"/>
      <c r="G61" s="61"/>
      <c r="H61" s="61"/>
      <c r="I61" s="61"/>
    </row>
    <row r="62" spans="1:9" ht="18" customHeight="1" x14ac:dyDescent="0.25">
      <c r="C62" s="24" t="s">
        <v>6</v>
      </c>
      <c r="D62" s="51" t="s">
        <v>20</v>
      </c>
      <c r="E62" s="51"/>
      <c r="F62" s="51"/>
      <c r="G62" s="51"/>
      <c r="I62" s="32" t="s">
        <v>19</v>
      </c>
    </row>
    <row r="63" spans="1:9" ht="18" customHeight="1" x14ac:dyDescent="0.25"/>
    <row r="64" spans="1:9" ht="18" customHeight="1" x14ac:dyDescent="0.25"/>
    <row r="65" spans="4:10" ht="18" customHeight="1" x14ac:dyDescent="0.25"/>
    <row r="66" spans="4:10" ht="18" customHeight="1" x14ac:dyDescent="0.25"/>
    <row r="67" spans="4:10" ht="18" customHeight="1" x14ac:dyDescent="0.25">
      <c r="D67" s="51" t="s">
        <v>142</v>
      </c>
      <c r="E67" s="51"/>
      <c r="F67" s="51"/>
      <c r="G67" s="51"/>
      <c r="I67" s="37" t="s">
        <v>143</v>
      </c>
      <c r="J67" s="36"/>
    </row>
    <row r="68" spans="4:10" ht="18" customHeight="1" x14ac:dyDescent="0.25"/>
    <row r="69" spans="4:10" ht="18" customHeight="1" x14ac:dyDescent="0.25"/>
    <row r="70" spans="4:10" ht="18" customHeight="1" x14ac:dyDescent="0.25"/>
    <row r="71" spans="4:10" ht="18" customHeight="1" x14ac:dyDescent="0.25"/>
    <row r="72" spans="4:10" ht="18" customHeight="1" x14ac:dyDescent="0.25"/>
    <row r="73" spans="4:10" ht="18" customHeight="1" x14ac:dyDescent="0.25"/>
    <row r="74" spans="4:10" ht="18" customHeight="1" x14ac:dyDescent="0.25"/>
    <row r="75" spans="4:10" ht="20.100000000000001" customHeight="1" x14ac:dyDescent="0.25"/>
    <row r="76" spans="4:10" ht="20.100000000000001" customHeight="1" x14ac:dyDescent="0.25"/>
    <row r="77" spans="4:10" ht="20.100000000000001" customHeight="1" x14ac:dyDescent="0.25"/>
  </sheetData>
  <mergeCells count="24">
    <mergeCell ref="D67:G67"/>
    <mergeCell ref="D62:G62"/>
    <mergeCell ref="C51:I51"/>
    <mergeCell ref="C52:C53"/>
    <mergeCell ref="E52:F52"/>
    <mergeCell ref="G52:H52"/>
    <mergeCell ref="I52:I53"/>
    <mergeCell ref="E61:I61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A4:D4"/>
    <mergeCell ref="E4:I4"/>
    <mergeCell ref="A5:D5"/>
    <mergeCell ref="A2:D2"/>
    <mergeCell ref="E2:I2"/>
    <mergeCell ref="A3:D3"/>
    <mergeCell ref="E3:I3"/>
  </mergeCells>
  <phoneticPr fontId="13" type="noConversion"/>
  <pageMargins left="0.5" right="0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20T4 -LGT1</vt:lpstr>
      <vt:lpstr>18C1-QTD1</vt:lpstr>
      <vt:lpstr>'18C1-QTD1'!Print_Titles</vt:lpstr>
      <vt:lpstr>'20T4 -LGT1'!Print_Titles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huynhchigioi@gmail.com</cp:lastModifiedBy>
  <cp:lastPrinted>2020-02-24T22:53:22Z</cp:lastPrinted>
  <dcterms:created xsi:type="dcterms:W3CDTF">2014-11-24T02:19:52Z</dcterms:created>
  <dcterms:modified xsi:type="dcterms:W3CDTF">2021-03-12T04:56:00Z</dcterms:modified>
</cp:coreProperties>
</file>