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Nhu cau 20 21" sheetId="4" r:id="rId2"/>
    <sheet name="KHCB" sheetId="5" r:id="rId3"/>
    <sheet name="CNTT" sheetId="6" r:id="rId4"/>
    <sheet name="Co khi" sheetId="7" r:id="rId5"/>
    <sheet name="Dong luc" sheetId="8" r:id="rId6"/>
    <sheet name="Nlanh" sheetId="9" r:id="rId7"/>
    <sheet name="Kinh te" sheetId="10" r:id="rId8"/>
    <sheet name="Xdung" sheetId="11" r:id="rId9"/>
    <sheet name="Sheet2" sheetId="2" r:id="rId10"/>
    <sheet name="Sheet3" sheetId="3" r:id="rId11"/>
  </sheets>
  <calcPr calcId="144525"/>
</workbook>
</file>

<file path=xl/calcChain.xml><?xml version="1.0" encoding="utf-8"?>
<calcChain xmlns="http://schemas.openxmlformats.org/spreadsheetml/2006/main">
  <c r="H11" i="11" l="1"/>
  <c r="G11" i="11"/>
  <c r="F11" i="11"/>
  <c r="E11" i="11"/>
  <c r="D11" i="11"/>
  <c r="C11" i="11"/>
  <c r="C10" i="11"/>
  <c r="H11" i="10"/>
  <c r="G11" i="10"/>
  <c r="F11" i="10"/>
  <c r="E11" i="10"/>
  <c r="D11" i="10"/>
  <c r="C10" i="10"/>
  <c r="C11" i="10" s="1"/>
  <c r="H11" i="9"/>
  <c r="G11" i="9"/>
  <c r="F11" i="9"/>
  <c r="E11" i="9"/>
  <c r="D11" i="9"/>
  <c r="C10" i="9"/>
  <c r="C11" i="9" s="1"/>
  <c r="H11" i="8"/>
  <c r="G11" i="8"/>
  <c r="F11" i="8"/>
  <c r="E11" i="8"/>
  <c r="D11" i="8"/>
  <c r="C10" i="8"/>
  <c r="C11" i="8" s="1"/>
  <c r="C10" i="7"/>
  <c r="C11" i="7" s="1"/>
  <c r="H11" i="7"/>
  <c r="G11" i="7"/>
  <c r="F11" i="7"/>
  <c r="E11" i="7"/>
  <c r="D11" i="7"/>
  <c r="D14" i="6"/>
  <c r="E14" i="6"/>
  <c r="F14" i="6"/>
  <c r="G14" i="6"/>
  <c r="H14" i="6"/>
  <c r="C14" i="6"/>
  <c r="G16" i="5" l="1"/>
  <c r="H16" i="5"/>
  <c r="I16" i="5"/>
  <c r="F16" i="5"/>
  <c r="E16" i="5"/>
  <c r="D16" i="5"/>
  <c r="C16" i="5"/>
  <c r="C21" i="1" l="1"/>
  <c r="L24" i="4"/>
  <c r="K24" i="4"/>
  <c r="H12" i="4"/>
  <c r="I12" i="4" s="1"/>
  <c r="H13" i="4"/>
  <c r="I13" i="4" s="1"/>
  <c r="J13" i="4" s="1"/>
  <c r="H14" i="4"/>
  <c r="I14" i="4" s="1"/>
  <c r="J14" i="4" s="1"/>
  <c r="H15" i="4"/>
  <c r="I15" i="4" s="1"/>
  <c r="J15" i="4" s="1"/>
  <c r="H16" i="4"/>
  <c r="I16" i="4" s="1"/>
  <c r="J16" i="4" s="1"/>
  <c r="H17" i="4"/>
  <c r="I17" i="4" s="1"/>
  <c r="J17" i="4" s="1"/>
  <c r="H18" i="4"/>
  <c r="I18" i="4" s="1"/>
  <c r="J18" i="4" s="1"/>
  <c r="H19" i="4"/>
  <c r="I19" i="4" s="1"/>
  <c r="J19" i="4" s="1"/>
  <c r="H20" i="4"/>
  <c r="I20" i="4" s="1"/>
  <c r="J20" i="4" s="1"/>
  <c r="H11" i="4"/>
  <c r="I11" i="4" s="1"/>
  <c r="M24" i="4"/>
  <c r="G24" i="4"/>
  <c r="F24" i="4"/>
  <c r="E24" i="4"/>
  <c r="D24" i="4"/>
  <c r="C24" i="4"/>
  <c r="H24" i="4" l="1"/>
  <c r="P21" i="1"/>
  <c r="J24" i="4" l="1"/>
  <c r="I24" i="4"/>
  <c r="D21" i="1"/>
  <c r="E21" i="1"/>
  <c r="F21" i="1"/>
  <c r="G21" i="1"/>
  <c r="H21" i="1"/>
  <c r="I21" i="1"/>
  <c r="J21" i="1"/>
  <c r="K21" i="1"/>
  <c r="L21" i="1"/>
  <c r="M21" i="1"/>
  <c r="N21" i="1"/>
  <c r="O21" i="1"/>
  <c r="J9" i="1"/>
  <c r="I9" i="1"/>
  <c r="I10" i="1"/>
  <c r="G9" i="1"/>
  <c r="I11" i="1"/>
  <c r="J11" i="1" s="1"/>
  <c r="I12" i="1"/>
  <c r="J12" i="1" s="1"/>
  <c r="I13" i="1"/>
  <c r="I14" i="1"/>
  <c r="I15" i="1"/>
  <c r="J15" i="1" s="1"/>
  <c r="I16" i="1"/>
  <c r="J16" i="1" s="1"/>
  <c r="I17" i="1"/>
  <c r="G8" i="1"/>
  <c r="G10" i="1"/>
  <c r="J10" i="1" s="1"/>
  <c r="G11" i="1"/>
  <c r="G12" i="1"/>
  <c r="G13" i="1"/>
  <c r="G14" i="1"/>
  <c r="J14" i="1" s="1"/>
  <c r="G15" i="1"/>
  <c r="G16" i="1"/>
  <c r="G17" i="1"/>
  <c r="G7" i="1"/>
  <c r="M15" i="1"/>
  <c r="N15" i="1" s="1"/>
  <c r="L8" i="1"/>
  <c r="L10" i="1"/>
  <c r="M10" i="1" s="1"/>
  <c r="N10" i="1" s="1"/>
  <c r="L11" i="1"/>
  <c r="M11" i="1" s="1"/>
  <c r="N11" i="1" s="1"/>
  <c r="L12" i="1"/>
  <c r="M12" i="1" s="1"/>
  <c r="N12" i="1" s="1"/>
  <c r="L13" i="1"/>
  <c r="M13" i="1" s="1"/>
  <c r="N13" i="1" s="1"/>
  <c r="L14" i="1"/>
  <c r="M14" i="1" s="1"/>
  <c r="N14" i="1" s="1"/>
  <c r="L15" i="1"/>
  <c r="L16" i="1"/>
  <c r="M16" i="1" s="1"/>
  <c r="N16" i="1" s="1"/>
  <c r="L17" i="1"/>
  <c r="M17" i="1" s="1"/>
  <c r="N17" i="1" s="1"/>
  <c r="L7" i="1"/>
  <c r="J17" i="1" l="1"/>
  <c r="J13" i="1"/>
</calcChain>
</file>

<file path=xl/sharedStrings.xml><?xml version="1.0" encoding="utf-8"?>
<sst xmlns="http://schemas.openxmlformats.org/spreadsheetml/2006/main" count="277" uniqueCount="120">
  <si>
    <t>TT</t>
  </si>
  <si>
    <t>KHOA</t>
  </si>
  <si>
    <t>Tổng số</t>
  </si>
  <si>
    <t>GV</t>
  </si>
  <si>
    <t>Trình độ chuyên môn</t>
  </si>
  <si>
    <t>Khoa Khoa học cơ bản</t>
  </si>
  <si>
    <t>Khoa Lý luận Chính trị</t>
  </si>
  <si>
    <t>Khoa Công nghệ thông tin</t>
  </si>
  <si>
    <t>Khoa Cơ khí</t>
  </si>
  <si>
    <t>Khoa Điện – Điện tử</t>
  </si>
  <si>
    <t>Khoa Động lực</t>
  </si>
  <si>
    <t>Khoa Nhiệt – Lạnh</t>
  </si>
  <si>
    <t>Khoa May – Thời trang</t>
  </si>
  <si>
    <t>Khoa Kinh tế</t>
  </si>
  <si>
    <t>Khoa Xây dựng</t>
  </si>
  <si>
    <t>Tổng cộng:</t>
  </si>
  <si>
    <t>01</t>
  </si>
  <si>
    <t>Số HSSV tại các khoa</t>
  </si>
  <si>
    <t>TS</t>
  </si>
  <si>
    <t>ThS</t>
  </si>
  <si>
    <t>ĐH</t>
  </si>
  <si>
    <t>DỰ KIẾN SỐ GV THIẾU THEO TỈ LỆ QUY ĐỔI HSSV/GV</t>
  </si>
  <si>
    <t>Dự kiến số GV cần có</t>
  </si>
  <si>
    <t>Số GV thiếu</t>
  </si>
  <si>
    <t>DỰ KIẾN SỐ GV THIẾU TÍNH THEO KHỐI LƯỢNG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</si>
  <si>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</si>
  <si>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</si>
  <si>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</si>
  <si>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</si>
  <si>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</si>
  <si>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</si>
  <si>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</si>
  <si>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</si>
  <si>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</si>
  <si>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Phòng TCHCTH đề xuất</t>
  </si>
  <si>
    <t>Khối lượng thực tế</t>
  </si>
  <si>
    <t>GV Anh văn</t>
  </si>
  <si>
    <r>
      <t xml:space="preserve">Số GV đã quy đổi 
</t>
    </r>
    <r>
      <rPr>
        <sz val="11"/>
        <color theme="1"/>
        <rFont val="Times New Roman"/>
        <family val="1"/>
      </rPr>
      <t>(TS x 2; ThS x 1,5; ĐH x 1)</t>
    </r>
  </si>
  <si>
    <t>Số GV cần theo tỉ lệ 25 HSSV/GV</t>
  </si>
  <si>
    <r>
      <t xml:space="preserve">Khối lượng của khoa 
</t>
    </r>
    <r>
      <rPr>
        <sz val="11"/>
        <color theme="1"/>
        <rFont val="Times New Roman"/>
        <family val="1"/>
      </rPr>
      <t>(Tổng khối lượng x 0,75)</t>
    </r>
  </si>
  <si>
    <t>11</t>
  </si>
  <si>
    <t>Nhà hàng khách sạn</t>
  </si>
  <si>
    <t>Thương mại du lịch</t>
  </si>
  <si>
    <t>12</t>
  </si>
  <si>
    <t>13</t>
  </si>
  <si>
    <t>14</t>
  </si>
  <si>
    <t>Nhân viên (Chuyên viên + Kế toán viên)</t>
  </si>
  <si>
    <t>Bồ sung BC nhân sự do 1 VC nghỉ việc, 1 đang xin thuyên chuyển T7/2020</t>
  </si>
  <si>
    <t>Đơn vị đề nghị</t>
  </si>
  <si>
    <t xml:space="preserve">TRƯỜNG CAO ĐẲNG LÝ TỰ TRỌNG </t>
  </si>
  <si>
    <t>THÀNH PHỐ HỒ CHÍ MINH</t>
  </si>
  <si>
    <t>PHÒNG TỔ CHỨC - HÀNH CHÍNH - TỔNG HỢP</t>
  </si>
  <si>
    <t>Số giờ dự tính cho 1 giảng viên =</t>
  </si>
  <si>
    <t>(590 giờ chuẩn + 200 giờ phụ trội)</t>
  </si>
  <si>
    <r>
      <t xml:space="preserve">Khối lượng theo tổng số GV 
</t>
    </r>
    <r>
      <rPr>
        <sz val="11"/>
        <color theme="1"/>
        <rFont val="Times New Roman"/>
        <family val="1"/>
      </rPr>
      <t>(790 giờ/GV)</t>
    </r>
  </si>
  <si>
    <t>Khối lượng còn lại</t>
  </si>
  <si>
    <t>Khối lượng thực tế của đơn vị (giờ)</t>
  </si>
  <si>
    <t>Số GV thiếu tính trên khối lượng còn lại</t>
  </si>
  <si>
    <t>- 01 NV phòng KHTC
- 01 NV phòng QLKH-HTQT</t>
  </si>
  <si>
    <t>Ghi chú</t>
  </si>
  <si>
    <t>Biên chế giao năm 2020: 280 viên chức + 10 Hợp đồng 68</t>
  </si>
  <si>
    <t xml:space="preserve">(1) Tổng số viên chức của trường tính đến 31/5/2020: 274 người </t>
  </si>
  <si>
    <t>- CBQL</t>
  </si>
  <si>
    <t>- GV + GV kiêm chức</t>
  </si>
  <si>
    <t>- Nhân viên</t>
  </si>
  <si>
    <t>NV Hợp đồng Trường : 44 người</t>
  </si>
  <si>
    <t>(2) Hưu trí nghỉ từ 01/6/2020 đến T8/2021: 7 người</t>
  </si>
  <si>
    <t>(3) Nghỉ việc từ 01/7/2020: 2 người (Xuân Thủy, Minh Tuấn)</t>
  </si>
  <si>
    <t>(4) Xin thuyên chuyển: 1 người (Đức Kiên)</t>
  </si>
  <si>
    <t>Dự kiến đến T8/2021 số viên chức còn lại (1)-(2)-(3)-(4) = 274-7-2-1 = 264</t>
  </si>
  <si>
    <t>Nhu cầu tuyển dụng NH mới dự kiến 16 người</t>
  </si>
  <si>
    <t>Logistics</t>
  </si>
  <si>
    <t>PHÒNG TỔ CHỨC - HÀNH CHÍNH - TH</t>
  </si>
  <si>
    <t>Lâm Viết Dũng</t>
  </si>
  <si>
    <t>Thành phố Hồ Chí Minh, ngày 31 tháng 5 năm 2020</t>
  </si>
  <si>
    <t xml:space="preserve">DỰ KIẾN SỐ GV THIẾU </t>
  </si>
  <si>
    <t>(3 kiêm chức)</t>
  </si>
  <si>
    <t>(13 kiêm chức)</t>
  </si>
  <si>
    <t>Ngữ văn</t>
  </si>
  <si>
    <t>Tiếng Anh</t>
  </si>
  <si>
    <t>Toán</t>
  </si>
  <si>
    <t>Vật lý</t>
  </si>
  <si>
    <t>Hóa</t>
  </si>
  <si>
    <t>GDTC - ANQP</t>
  </si>
  <si>
    <t>Hưu tính đến T12/2020</t>
  </si>
  <si>
    <t>Đề nghị bổ sung nhân sự NH 2020 - 2021</t>
  </si>
  <si>
    <t>TÌNH HÌNH NHÂN SỰ NĂM HỌC 2019 - 2020
NHU CẦU NHÂN SỰ NĂM HỌC 2020 - 2021</t>
  </si>
  <si>
    <t>KHOA KHOA HỌC CƠ BẢN</t>
  </si>
  <si>
    <t>Tổng số GV</t>
  </si>
  <si>
    <t>TRƯỞNG ĐƠN VỊ</t>
  </si>
  <si>
    <t>Nguyễn Thành Nam</t>
  </si>
  <si>
    <t>KHOA CÔNG NGHỆ THÔNG TIN</t>
  </si>
  <si>
    <t>Nguyễn Khoa</t>
  </si>
  <si>
    <t>Khoa học máy tính</t>
  </si>
  <si>
    <t>Mạng MT</t>
  </si>
  <si>
    <t>Công nghệ phần mềm</t>
  </si>
  <si>
    <t>Đồ họa</t>
  </si>
  <si>
    <t>GV chuyên ngành đồ họa</t>
  </si>
  <si>
    <t>KHOA CƠ KHÍ</t>
  </si>
  <si>
    <t>Chung Trần Thế Vinh</t>
  </si>
  <si>
    <t>Cơ khí</t>
  </si>
  <si>
    <t>Thầy Hà Phước Tuấn nghỉ hưu T12/2020</t>
  </si>
  <si>
    <t>Nguyễn Anh Tuấn</t>
  </si>
  <si>
    <t>Động lực</t>
  </si>
  <si>
    <t>Thành phố Hồ Chí Minh, ngày 31 tháng 3 năm 2020</t>
  </si>
  <si>
    <t>KHOA ĐỘNG LỰC</t>
  </si>
  <si>
    <t>KHOA NHIỆT - LẠNH</t>
  </si>
  <si>
    <t>Nhiệt lạnh</t>
  </si>
  <si>
    <t>Đinh Đồng Hiệp</t>
  </si>
  <si>
    <t>KHOA KINH TẾ</t>
  </si>
  <si>
    <t>Nguyễn Trọng Nghĩa</t>
  </si>
  <si>
    <t>Kinh tế</t>
  </si>
  <si>
    <t xml:space="preserve">Đề nghị tuyển dụng 2 GV chuyên ngành Logistics </t>
  </si>
  <si>
    <t>Thành phố Hồ Chí Minh, ngày 20 tháng 3 năm 2020</t>
  </si>
  <si>
    <t>Phạm Quang Vũ</t>
  </si>
  <si>
    <t>KHOA XÂY DỰNG</t>
  </si>
  <si>
    <t>Xây dựng</t>
  </si>
  <si>
    <t>Thành phố Hồ Chí Minh, ngày 25 tháng 3 năm 2020</t>
  </si>
  <si>
    <t>Thành phố Hồ Chí Minh, ngày 18 tháng 3 năm 2020</t>
  </si>
  <si>
    <t>BÁO CÁO TỔNG HỢP NHU CẦU ĐỀ NGHỊ BỔ SUNG NHÂN SỰ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</si>
</sst>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9" formatCode="#,##0;[Red]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theme="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8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vertical="center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/>
    <xf numFmtId="0" fontId="10" fillId="0" borderId="0" xfId="2" applyFont="1"/>
    <xf numFmtId="0" fontId="11" fillId="0" borderId="0" xfId="2" applyFont="1"/>
    <xf numFmtId="0" fontId="12" fillId="0" borderId="0" xfId="2" quotePrefix="1" applyFont="1"/>
    <xf numFmtId="0" fontId="12" fillId="0" borderId="0" xfId="2" applyFont="1"/>
    <xf numFmtId="0" fontId="11" fillId="3" borderId="0" xfId="2" applyFont="1" applyFill="1"/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3" fillId="0" borderId="0" xfId="0" applyFont="1" applyAlignment="1">
      <alignment vertical="center"/>
    </xf>
    <xf numFmtId="164" fontId="3" fillId="0" borderId="3" xfId="1" applyNumberFormat="1" applyFont="1" applyBorder="1" applyAlignment="1">
      <alignment horizontal="center" vertical="center" wrapText="1"/>
    </xf>
    <xf numFmtId="164" fontId="3" fillId="0" borderId="4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12" fillId="0" borderId="1" xfId="2" applyFont="1" applyBorder="1"/>
    <xf numFmtId="0" fontId="14" fillId="3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 wrapText="1"/>
    </xf>
    <xf numFmtId="0" fontId="11" fillId="3" borderId="7" xfId="2" applyFont="1" applyFill="1" applyBorder="1" applyAlignment="1">
      <alignment horizontal="center" vertical="center" wrapText="1"/>
    </xf>
    <xf numFmtId="0" fontId="11" fillId="3" borderId="5" xfId="2" applyFont="1" applyFill="1" applyBorder="1" applyAlignment="1">
      <alignment horizontal="center" vertical="center"/>
    </xf>
    <xf numFmtId="0" fontId="11" fillId="3" borderId="8" xfId="2" applyFont="1" applyFill="1" applyBorder="1" applyAlignment="1">
      <alignment horizontal="center" vertical="center" wrapText="1"/>
    </xf>
    <xf numFmtId="0" fontId="11" fillId="3" borderId="6" xfId="2" applyFont="1" applyFill="1" applyBorder="1" applyAlignment="1">
      <alignment horizontal="center" vertical="center"/>
    </xf>
    <xf numFmtId="0" fontId="11" fillId="3" borderId="9" xfId="2" applyFont="1" applyFill="1" applyBorder="1" applyAlignment="1">
      <alignment horizontal="center" vertical="center" wrapText="1"/>
    </xf>
    <xf numFmtId="0" fontId="11" fillId="3" borderId="2" xfId="2" applyFont="1" applyFill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169" fontId="3" fillId="0" borderId="1" xfId="1" applyNumberFormat="1" applyFont="1" applyBorder="1" applyAlignment="1">
      <alignment horizontal="center" vertical="center" wrapText="1"/>
    </xf>
    <xf numFmtId="169" fontId="3" fillId="3" borderId="1" xfId="1" applyNumberFormat="1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2" fillId="3" borderId="1" xfId="2" applyFont="1" applyFill="1" applyBorder="1" applyAlignment="1">
      <alignment vertical="top" wrapText="1"/>
    </xf>
    <xf numFmtId="0" fontId="12" fillId="3" borderId="4" xfId="2" applyFont="1" applyFill="1" applyBorder="1" applyAlignment="1">
      <alignment horizontal="left" vertical="center" wrapText="1"/>
    </xf>
    <xf numFmtId="0" fontId="12" fillId="3" borderId="1" xfId="2" applyFont="1" applyFill="1" applyBorder="1" applyAlignment="1">
      <alignment vertical="center" wrapText="1"/>
    </xf>
  </cellXfs>
  <cellStyles count="3">
    <cellStyle name="Comma" xfId="1" builtinId="3"/>
    <cellStyle name="Normal" xfId="0" builtinId="0"/>
    <cellStyle name="Normal_KehoachBienChe_TT_2009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57150</xdr:rowOff>
    </xdr:from>
    <xdr:to>
      <xdr:col>4</xdr:col>
      <xdr:colOff>266700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400175" y="6572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3</xdr:row>
      <xdr:rowOff>57150</xdr:rowOff>
    </xdr:from>
    <xdr:to>
      <xdr:col>2</xdr:col>
      <xdr:colOff>409575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200150" y="65722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3</xdr:row>
      <xdr:rowOff>57150</xdr:rowOff>
    </xdr:from>
    <xdr:to>
      <xdr:col>2</xdr:col>
      <xdr:colOff>409575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200150" y="657225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3</xdr:row>
      <xdr:rowOff>57150</xdr:rowOff>
    </xdr:from>
    <xdr:to>
      <xdr:col>2</xdr:col>
      <xdr:colOff>409575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200150" y="657225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3</xdr:row>
      <xdr:rowOff>57150</xdr:rowOff>
    </xdr:from>
    <xdr:to>
      <xdr:col>2</xdr:col>
      <xdr:colOff>409575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200150" y="657225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3</xdr:row>
      <xdr:rowOff>57150</xdr:rowOff>
    </xdr:from>
    <xdr:to>
      <xdr:col>2</xdr:col>
      <xdr:colOff>409575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200150" y="657225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3</xdr:row>
      <xdr:rowOff>57150</xdr:rowOff>
    </xdr:from>
    <xdr:to>
      <xdr:col>2</xdr:col>
      <xdr:colOff>409575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200150" y="657225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28575</xdr:rowOff>
    </xdr:from>
    <xdr:to>
      <xdr:col>2</xdr:col>
      <xdr:colOff>438150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228725" y="628650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A15" workbookViewId="0">
      <selection activeCell="E19" sqref="E19"/>
    </sheetView>
  </sheetViews>
  <sheetFormatPr defaultRowHeight="15" x14ac:dyDescent="0.25"/>
  <cols>
    <col min="1" max="1" width="4.140625" style="4" customWidth="1"/>
    <col min="2" max="2" width="16.5703125" style="4" customWidth="1"/>
    <col min="3" max="3" width="8.7109375" style="4" customWidth="1"/>
    <col min="4" max="6" width="5" style="4" customWidth="1"/>
    <col min="7" max="7" width="13.42578125" style="6" customWidth="1"/>
    <col min="8" max="8" width="10" style="4" customWidth="1"/>
    <col min="9" max="9" width="10.140625" style="4" customWidth="1"/>
    <col min="10" max="10" width="8.140625" style="8" customWidth="1"/>
    <col min="11" max="11" width="14" style="4" bestFit="1" customWidth="1"/>
    <col min="12" max="12" width="12.140625" style="4" customWidth="1"/>
    <col min="13" max="13" width="8.42578125" style="4" customWidth="1"/>
    <col min="14" max="14" width="7.7109375" style="4" customWidth="1"/>
    <col min="15" max="15" width="7.28515625" style="4" customWidth="1"/>
    <col min="16" max="16" width="13.42578125" style="4" customWidth="1"/>
    <col min="17" max="16384" width="9.140625" style="4"/>
  </cols>
  <sheetData>
    <row r="1" spans="1:16" hidden="1" x14ac:dyDescent="0.25"/>
    <row r="2" spans="1:16" hidden="1" x14ac:dyDescent="0.25"/>
    <row r="3" spans="1:16" x14ac:dyDescent="0.25">
      <c r="L3" s="4">
        <v>0.75</v>
      </c>
    </row>
    <row r="4" spans="1:16" ht="30" customHeight="1" x14ac:dyDescent="0.25">
      <c r="A4" s="37" t="s">
        <v>0</v>
      </c>
      <c r="B4" s="37" t="s">
        <v>1</v>
      </c>
      <c r="C4" s="41" t="s">
        <v>2</v>
      </c>
      <c r="D4" s="41" t="s">
        <v>4</v>
      </c>
      <c r="E4" s="41"/>
      <c r="F4" s="41"/>
      <c r="G4" s="41" t="s">
        <v>21</v>
      </c>
      <c r="H4" s="41"/>
      <c r="I4" s="41"/>
      <c r="J4" s="41"/>
      <c r="K4" s="41" t="s">
        <v>24</v>
      </c>
      <c r="L4" s="41"/>
      <c r="M4" s="41"/>
      <c r="N4" s="41"/>
      <c r="O4" s="41" t="s">
        <v>34</v>
      </c>
      <c r="P4" s="38" t="s">
        <v>47</v>
      </c>
    </row>
    <row r="5" spans="1:16" s="5" customFormat="1" ht="30.75" customHeight="1" x14ac:dyDescent="0.25">
      <c r="A5" s="37"/>
      <c r="B5" s="37"/>
      <c r="C5" s="41"/>
      <c r="D5" s="41"/>
      <c r="E5" s="41"/>
      <c r="F5" s="41"/>
      <c r="G5" s="41" t="s">
        <v>37</v>
      </c>
      <c r="H5" s="41" t="s">
        <v>17</v>
      </c>
      <c r="I5" s="41" t="s">
        <v>38</v>
      </c>
      <c r="J5" s="41" t="s">
        <v>23</v>
      </c>
      <c r="K5" s="41" t="s">
        <v>35</v>
      </c>
      <c r="L5" s="41" t="s">
        <v>39</v>
      </c>
      <c r="M5" s="41" t="s">
        <v>22</v>
      </c>
      <c r="N5" s="41" t="s">
        <v>23</v>
      </c>
      <c r="O5" s="41"/>
      <c r="P5" s="38"/>
    </row>
    <row r="6" spans="1:16" s="5" customFormat="1" ht="31.5" customHeight="1" x14ac:dyDescent="0.25">
      <c r="A6" s="37"/>
      <c r="B6" s="37"/>
      <c r="C6" s="9" t="s">
        <v>3</v>
      </c>
      <c r="D6" s="9" t="s">
        <v>18</v>
      </c>
      <c r="E6" s="9" t="s">
        <v>19</v>
      </c>
      <c r="F6" s="9" t="s">
        <v>20</v>
      </c>
      <c r="G6" s="41"/>
      <c r="H6" s="41"/>
      <c r="I6" s="41"/>
      <c r="J6" s="41"/>
      <c r="K6" s="41"/>
      <c r="L6" s="41"/>
      <c r="M6" s="41"/>
      <c r="N6" s="41"/>
      <c r="O6" s="41"/>
      <c r="P6" s="38"/>
    </row>
    <row r="7" spans="1:16" s="11" customFormat="1" ht="33" x14ac:dyDescent="0.25">
      <c r="A7" s="19" t="s">
        <v>16</v>
      </c>
      <c r="B7" s="20" t="s">
        <v>5</v>
      </c>
      <c r="C7" s="10">
        <v>24</v>
      </c>
      <c r="D7" s="21"/>
      <c r="E7" s="21">
        <v>16</v>
      </c>
      <c r="F7" s="21">
        <v>8</v>
      </c>
      <c r="G7" s="22">
        <f>(D7*2)+(E7*1.5)+F7</f>
        <v>32</v>
      </c>
      <c r="H7" s="23"/>
      <c r="I7" s="24"/>
      <c r="J7" s="25"/>
      <c r="K7" s="26">
        <v>64813</v>
      </c>
      <c r="L7" s="26">
        <f>K7*$L$3</f>
        <v>48609.75</v>
      </c>
      <c r="M7" s="27"/>
      <c r="N7" s="28"/>
      <c r="O7" s="30"/>
      <c r="P7" s="32"/>
    </row>
    <row r="8" spans="1:16" s="11" customFormat="1" ht="33" x14ac:dyDescent="0.25">
      <c r="A8" s="19" t="s">
        <v>25</v>
      </c>
      <c r="B8" s="2" t="s">
        <v>6</v>
      </c>
      <c r="C8" s="1">
        <v>16</v>
      </c>
      <c r="D8" s="3"/>
      <c r="E8" s="3">
        <v>14</v>
      </c>
      <c r="F8" s="3">
        <v>2</v>
      </c>
      <c r="G8" s="7">
        <f t="shared" ref="G8:G17" si="0">(D8*2)+(E8*1.5)+F8</f>
        <v>23</v>
      </c>
      <c r="H8" s="17"/>
      <c r="I8" s="14"/>
      <c r="J8" s="12"/>
      <c r="K8" s="15">
        <v>8925</v>
      </c>
      <c r="L8" s="15">
        <f t="shared" ref="L8:L17" si="1">K8*$L$3</f>
        <v>6693.75</v>
      </c>
      <c r="M8" s="16"/>
      <c r="N8" s="13"/>
      <c r="O8" s="30"/>
      <c r="P8" s="32"/>
    </row>
    <row r="9" spans="1:16" s="11" customFormat="1" ht="33" customHeight="1" x14ac:dyDescent="0.25">
      <c r="A9" s="19" t="s">
        <v>26</v>
      </c>
      <c r="B9" s="2" t="s">
        <v>36</v>
      </c>
      <c r="C9" s="1">
        <v>9</v>
      </c>
      <c r="D9" s="3"/>
      <c r="E9" s="3">
        <v>7</v>
      </c>
      <c r="F9" s="3">
        <v>2</v>
      </c>
      <c r="G9" s="7">
        <f t="shared" si="0"/>
        <v>12.5</v>
      </c>
      <c r="H9" s="17">
        <v>519</v>
      </c>
      <c r="I9" s="18">
        <f>H9/25</f>
        <v>20.76</v>
      </c>
      <c r="J9" s="13">
        <f>G9-I9</f>
        <v>-8.2600000000000016</v>
      </c>
      <c r="K9" s="15"/>
      <c r="L9" s="15"/>
      <c r="M9" s="16"/>
      <c r="N9" s="13"/>
      <c r="O9" s="30">
        <v>1</v>
      </c>
      <c r="P9" s="32"/>
    </row>
    <row r="10" spans="1:16" s="11" customFormat="1" ht="33" x14ac:dyDescent="0.25">
      <c r="A10" s="19" t="s">
        <v>27</v>
      </c>
      <c r="B10" s="2" t="s">
        <v>7</v>
      </c>
      <c r="C10" s="1">
        <v>26</v>
      </c>
      <c r="D10" s="3"/>
      <c r="E10" s="3">
        <v>16</v>
      </c>
      <c r="F10" s="3">
        <v>10</v>
      </c>
      <c r="G10" s="7">
        <f t="shared" si="0"/>
        <v>34</v>
      </c>
      <c r="H10" s="17">
        <v>2325</v>
      </c>
      <c r="I10" s="18">
        <f>H10/25</f>
        <v>93</v>
      </c>
      <c r="J10" s="13">
        <f t="shared" ref="J10:J17" si="2">G10-I10</f>
        <v>-59</v>
      </c>
      <c r="K10" s="15">
        <v>33253</v>
      </c>
      <c r="L10" s="15">
        <f t="shared" si="1"/>
        <v>24939.75</v>
      </c>
      <c r="M10" s="16">
        <f t="shared" ref="M10:M17" si="3">L10/630</f>
        <v>39.586904761904762</v>
      </c>
      <c r="N10" s="13">
        <f>C10-M10</f>
        <v>-13.586904761904762</v>
      </c>
      <c r="O10" s="30">
        <v>2</v>
      </c>
      <c r="P10" s="30">
        <v>1</v>
      </c>
    </row>
    <row r="11" spans="1:16" s="11" customFormat="1" ht="30" customHeight="1" x14ac:dyDescent="0.25">
      <c r="A11" s="19" t="s">
        <v>28</v>
      </c>
      <c r="B11" s="2" t="s">
        <v>8</v>
      </c>
      <c r="C11" s="1">
        <v>27</v>
      </c>
      <c r="D11" s="3"/>
      <c r="E11" s="3">
        <v>15</v>
      </c>
      <c r="F11" s="3">
        <v>12</v>
      </c>
      <c r="G11" s="7">
        <f t="shared" si="0"/>
        <v>34.5</v>
      </c>
      <c r="H11" s="17">
        <v>1737</v>
      </c>
      <c r="I11" s="14">
        <f t="shared" ref="I11:I17" si="4">H11/25</f>
        <v>69.48</v>
      </c>
      <c r="J11" s="13">
        <f t="shared" si="2"/>
        <v>-34.980000000000004</v>
      </c>
      <c r="K11" s="15">
        <v>32430</v>
      </c>
      <c r="L11" s="15">
        <f t="shared" si="1"/>
        <v>24322.5</v>
      </c>
      <c r="M11" s="16">
        <f t="shared" si="3"/>
        <v>38.607142857142854</v>
      </c>
      <c r="N11" s="13">
        <f t="shared" ref="N11:N17" si="5">C11-M11</f>
        <v>-11.607142857142854</v>
      </c>
      <c r="O11" s="30">
        <v>2</v>
      </c>
      <c r="P11" s="34"/>
    </row>
    <row r="12" spans="1:16" s="11" customFormat="1" ht="33" x14ac:dyDescent="0.25">
      <c r="A12" s="19" t="s">
        <v>29</v>
      </c>
      <c r="B12" s="2" t="s">
        <v>9</v>
      </c>
      <c r="C12" s="1">
        <v>30</v>
      </c>
      <c r="D12" s="3"/>
      <c r="E12" s="3">
        <v>20</v>
      </c>
      <c r="F12" s="3">
        <v>10</v>
      </c>
      <c r="G12" s="7">
        <f t="shared" si="0"/>
        <v>40</v>
      </c>
      <c r="H12" s="17">
        <v>2049</v>
      </c>
      <c r="I12" s="14">
        <f t="shared" si="4"/>
        <v>81.96</v>
      </c>
      <c r="J12" s="13">
        <f t="shared" si="2"/>
        <v>-41.959999999999994</v>
      </c>
      <c r="K12" s="15">
        <v>23685</v>
      </c>
      <c r="L12" s="15">
        <f t="shared" si="1"/>
        <v>17763.75</v>
      </c>
      <c r="M12" s="16">
        <f t="shared" si="3"/>
        <v>28.196428571428573</v>
      </c>
      <c r="N12" s="13">
        <f t="shared" si="5"/>
        <v>1.803571428571427</v>
      </c>
      <c r="O12" s="30"/>
      <c r="P12" s="34"/>
    </row>
    <row r="13" spans="1:16" s="11" customFormat="1" ht="27" customHeight="1" x14ac:dyDescent="0.25">
      <c r="A13" s="19" t="s">
        <v>30</v>
      </c>
      <c r="B13" s="2" t="s">
        <v>10</v>
      </c>
      <c r="C13" s="1">
        <v>22</v>
      </c>
      <c r="D13" s="3">
        <v>1</v>
      </c>
      <c r="E13" s="3">
        <v>14</v>
      </c>
      <c r="F13" s="3">
        <v>7</v>
      </c>
      <c r="G13" s="7">
        <f t="shared" si="0"/>
        <v>30</v>
      </c>
      <c r="H13" s="17">
        <v>3110</v>
      </c>
      <c r="I13" s="14">
        <f t="shared" si="4"/>
        <v>124.4</v>
      </c>
      <c r="J13" s="13">
        <f t="shared" si="2"/>
        <v>-94.4</v>
      </c>
      <c r="K13" s="15">
        <v>30180</v>
      </c>
      <c r="L13" s="15">
        <f t="shared" si="1"/>
        <v>22635</v>
      </c>
      <c r="M13" s="16">
        <f t="shared" si="3"/>
        <v>35.928571428571431</v>
      </c>
      <c r="N13" s="13">
        <f t="shared" si="5"/>
        <v>-13.928571428571431</v>
      </c>
      <c r="O13" s="30">
        <v>2</v>
      </c>
      <c r="P13" s="30">
        <v>1</v>
      </c>
    </row>
    <row r="14" spans="1:16" s="11" customFormat="1" ht="33" x14ac:dyDescent="0.25">
      <c r="A14" s="19" t="s">
        <v>31</v>
      </c>
      <c r="B14" s="2" t="s">
        <v>11</v>
      </c>
      <c r="C14" s="1">
        <v>8</v>
      </c>
      <c r="D14" s="3"/>
      <c r="E14" s="3">
        <v>3</v>
      </c>
      <c r="F14" s="3">
        <v>5</v>
      </c>
      <c r="G14" s="7">
        <f t="shared" si="0"/>
        <v>9.5</v>
      </c>
      <c r="H14" s="17">
        <v>1172</v>
      </c>
      <c r="I14" s="14">
        <f t="shared" si="4"/>
        <v>46.88</v>
      </c>
      <c r="J14" s="13">
        <f t="shared" si="2"/>
        <v>-37.380000000000003</v>
      </c>
      <c r="K14" s="15">
        <v>13050</v>
      </c>
      <c r="L14" s="15">
        <f t="shared" si="1"/>
        <v>9787.5</v>
      </c>
      <c r="M14" s="16">
        <f t="shared" si="3"/>
        <v>15.535714285714286</v>
      </c>
      <c r="N14" s="13">
        <f t="shared" si="5"/>
        <v>-7.5357142857142865</v>
      </c>
      <c r="O14" s="30">
        <v>1</v>
      </c>
      <c r="P14" s="32"/>
    </row>
    <row r="15" spans="1:16" s="11" customFormat="1" ht="33" x14ac:dyDescent="0.25">
      <c r="A15" s="19" t="s">
        <v>32</v>
      </c>
      <c r="B15" s="2" t="s">
        <v>12</v>
      </c>
      <c r="C15" s="1">
        <v>10</v>
      </c>
      <c r="D15" s="3">
        <v>1</v>
      </c>
      <c r="E15" s="3">
        <v>6</v>
      </c>
      <c r="F15" s="3">
        <v>3</v>
      </c>
      <c r="G15" s="7">
        <f t="shared" si="0"/>
        <v>14</v>
      </c>
      <c r="H15" s="17">
        <v>323</v>
      </c>
      <c r="I15" s="14">
        <f t="shared" si="4"/>
        <v>12.92</v>
      </c>
      <c r="J15" s="13">
        <f t="shared" si="2"/>
        <v>1.08</v>
      </c>
      <c r="K15" s="15">
        <v>4545</v>
      </c>
      <c r="L15" s="15">
        <f t="shared" si="1"/>
        <v>3408.75</v>
      </c>
      <c r="M15" s="16">
        <f t="shared" si="3"/>
        <v>5.4107142857142856</v>
      </c>
      <c r="N15" s="13">
        <f t="shared" si="5"/>
        <v>4.5892857142857144</v>
      </c>
      <c r="O15" s="30"/>
      <c r="P15" s="32"/>
    </row>
    <row r="16" spans="1:16" s="11" customFormat="1" ht="33" customHeight="1" x14ac:dyDescent="0.25">
      <c r="A16" s="19" t="s">
        <v>33</v>
      </c>
      <c r="B16" s="2" t="s">
        <v>13</v>
      </c>
      <c r="C16" s="1">
        <v>15</v>
      </c>
      <c r="D16" s="3">
        <v>1</v>
      </c>
      <c r="E16" s="3">
        <v>14</v>
      </c>
      <c r="F16" s="3"/>
      <c r="G16" s="7">
        <f t="shared" si="0"/>
        <v>23</v>
      </c>
      <c r="H16" s="17">
        <v>904</v>
      </c>
      <c r="I16" s="14">
        <f t="shared" si="4"/>
        <v>36.159999999999997</v>
      </c>
      <c r="J16" s="13">
        <f t="shared" si="2"/>
        <v>-13.159999999999997</v>
      </c>
      <c r="K16" s="15">
        <v>11190</v>
      </c>
      <c r="L16" s="15">
        <f t="shared" si="1"/>
        <v>8392.5</v>
      </c>
      <c r="M16" s="16">
        <f t="shared" si="3"/>
        <v>13.321428571428571</v>
      </c>
      <c r="N16" s="13">
        <f t="shared" si="5"/>
        <v>1.6785714285714288</v>
      </c>
      <c r="O16" s="30"/>
      <c r="P16" s="32"/>
    </row>
    <row r="17" spans="1:16" s="11" customFormat="1" ht="29.25" customHeight="1" x14ac:dyDescent="0.25">
      <c r="A17" s="19" t="s">
        <v>40</v>
      </c>
      <c r="B17" s="2" t="s">
        <v>14</v>
      </c>
      <c r="C17" s="1">
        <v>3</v>
      </c>
      <c r="D17" s="3"/>
      <c r="E17" s="3">
        <v>3</v>
      </c>
      <c r="F17" s="3"/>
      <c r="G17" s="7">
        <f t="shared" si="0"/>
        <v>4.5</v>
      </c>
      <c r="H17" s="17">
        <v>103</v>
      </c>
      <c r="I17" s="14">
        <f t="shared" si="4"/>
        <v>4.12</v>
      </c>
      <c r="J17" s="13">
        <f t="shared" si="2"/>
        <v>0.37999999999999989</v>
      </c>
      <c r="K17" s="15">
        <v>1650</v>
      </c>
      <c r="L17" s="15">
        <f t="shared" si="1"/>
        <v>1237.5</v>
      </c>
      <c r="M17" s="16">
        <f t="shared" si="3"/>
        <v>1.9642857142857142</v>
      </c>
      <c r="N17" s="13">
        <f t="shared" si="5"/>
        <v>1.0357142857142858</v>
      </c>
      <c r="O17" s="30"/>
      <c r="P17" s="32"/>
    </row>
    <row r="18" spans="1:16" s="11" customFormat="1" ht="33" x14ac:dyDescent="0.25">
      <c r="A18" s="19" t="s">
        <v>43</v>
      </c>
      <c r="B18" s="29" t="s">
        <v>41</v>
      </c>
      <c r="C18" s="1"/>
      <c r="D18" s="3"/>
      <c r="E18" s="3"/>
      <c r="F18" s="3"/>
      <c r="G18" s="7"/>
      <c r="H18" s="17"/>
      <c r="I18" s="14"/>
      <c r="J18" s="13"/>
      <c r="K18" s="15"/>
      <c r="L18" s="15"/>
      <c r="M18" s="16"/>
      <c r="N18" s="13"/>
      <c r="O18" s="30">
        <v>2</v>
      </c>
      <c r="P18" s="32"/>
    </row>
    <row r="19" spans="1:16" s="11" customFormat="1" ht="33" x14ac:dyDescent="0.25">
      <c r="A19" s="19" t="s">
        <v>44</v>
      </c>
      <c r="B19" s="29" t="s">
        <v>42</v>
      </c>
      <c r="C19" s="1"/>
      <c r="D19" s="3"/>
      <c r="E19" s="3"/>
      <c r="F19" s="3"/>
      <c r="G19" s="7"/>
      <c r="H19" s="17"/>
      <c r="I19" s="14"/>
      <c r="J19" s="13"/>
      <c r="K19" s="15"/>
      <c r="L19" s="15"/>
      <c r="M19" s="16"/>
      <c r="N19" s="13"/>
      <c r="O19" s="30">
        <v>2</v>
      </c>
      <c r="P19" s="32"/>
    </row>
    <row r="20" spans="1:16" s="11" customFormat="1" ht="49.5" x14ac:dyDescent="0.25">
      <c r="A20" s="19" t="s">
        <v>45</v>
      </c>
      <c r="B20" s="29" t="s">
        <v>46</v>
      </c>
      <c r="C20" s="1"/>
      <c r="D20" s="3"/>
      <c r="E20" s="3"/>
      <c r="F20" s="3"/>
      <c r="G20" s="7"/>
      <c r="H20" s="17"/>
      <c r="I20" s="14"/>
      <c r="J20" s="13"/>
      <c r="K20" s="15"/>
      <c r="L20" s="15"/>
      <c r="M20" s="16"/>
      <c r="N20" s="13"/>
      <c r="O20" s="30">
        <v>2</v>
      </c>
      <c r="P20" s="32"/>
    </row>
    <row r="21" spans="1:16" s="11" customFormat="1" ht="16.5" x14ac:dyDescent="0.25">
      <c r="A21" s="39" t="s">
        <v>15</v>
      </c>
      <c r="B21" s="40"/>
      <c r="C21" s="1">
        <f>SUM(C7:C20)</f>
        <v>190</v>
      </c>
      <c r="D21" s="1">
        <f t="shared" ref="C21:N21" si="6">SUM(D7:D20)</f>
        <v>3</v>
      </c>
      <c r="E21" s="1">
        <f t="shared" si="6"/>
        <v>128</v>
      </c>
      <c r="F21" s="1">
        <f t="shared" si="6"/>
        <v>59</v>
      </c>
      <c r="G21" s="1">
        <f t="shared" si="6"/>
        <v>257</v>
      </c>
      <c r="H21" s="1">
        <f t="shared" si="6"/>
        <v>12242</v>
      </c>
      <c r="I21" s="1">
        <f t="shared" si="6"/>
        <v>489.68000000000006</v>
      </c>
      <c r="J21" s="1">
        <f t="shared" si="6"/>
        <v>-287.68000000000006</v>
      </c>
      <c r="K21" s="1">
        <f t="shared" si="6"/>
        <v>223721</v>
      </c>
      <c r="L21" s="31">
        <f t="shared" si="6"/>
        <v>167790.75</v>
      </c>
      <c r="M21" s="1">
        <f t="shared" si="6"/>
        <v>178.55119047619047</v>
      </c>
      <c r="N21" s="1">
        <f t="shared" si="6"/>
        <v>-37.551190476190477</v>
      </c>
      <c r="O21" s="33">
        <f>SUM(O7:O20)</f>
        <v>14</v>
      </c>
      <c r="P21" s="33">
        <f>SUM(P7:P20)</f>
        <v>2</v>
      </c>
    </row>
  </sheetData>
  <mergeCells count="17">
    <mergeCell ref="I5:I6"/>
    <mergeCell ref="B4:B6"/>
    <mergeCell ref="A4:A6"/>
    <mergeCell ref="P4:P6"/>
    <mergeCell ref="A21:B21"/>
    <mergeCell ref="O4:O6"/>
    <mergeCell ref="K5:K6"/>
    <mergeCell ref="J5:J6"/>
    <mergeCell ref="G4:J4"/>
    <mergeCell ref="D4:F5"/>
    <mergeCell ref="L5:L6"/>
    <mergeCell ref="M5:M6"/>
    <mergeCell ref="K4:N4"/>
    <mergeCell ref="N5:N6"/>
    <mergeCell ref="C4:C5"/>
    <mergeCell ref="G5:G6"/>
    <mergeCell ref="H5:H6"/>
  </mergeCells>
  <pageMargins left="0.22" right="0.24" top="0.31" bottom="0.26" header="0.3" footer="0.17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25" workbookViewId="0">
      <selection activeCell="N31" sqref="N31"/>
    </sheetView>
  </sheetViews>
  <sheetFormatPr defaultRowHeight="15" x14ac:dyDescent="0.25"/>
  <cols>
    <col min="1" max="1" width="4.140625" style="4" customWidth="1"/>
    <col min="2" max="2" width="27.140625" style="4" customWidth="1"/>
    <col min="3" max="3" width="8.7109375" style="4" customWidth="1"/>
    <col min="4" max="4" width="5" style="4" customWidth="1"/>
    <col min="5" max="5" width="6.28515625" style="4" bestFit="1" customWidth="1"/>
    <col min="6" max="6" width="5" style="4" customWidth="1"/>
    <col min="7" max="7" width="14" style="4" bestFit="1" customWidth="1"/>
    <col min="8" max="8" width="12.140625" style="4" customWidth="1"/>
    <col min="9" max="9" width="13.5703125" style="4" customWidth="1"/>
    <col min="10" max="10" width="12.42578125" style="4" customWidth="1"/>
    <col min="11" max="11" width="8.42578125" style="4" customWidth="1"/>
    <col min="12" max="12" width="10.28515625" style="4" customWidth="1"/>
    <col min="13" max="13" width="23.140625" style="4" customWidth="1"/>
    <col min="14" max="16384" width="9.140625" style="4"/>
  </cols>
  <sheetData>
    <row r="1" spans="1:13" s="45" customFormat="1" ht="15.75" x14ac:dyDescent="0.25">
      <c r="A1" s="46" t="s">
        <v>49</v>
      </c>
      <c r="B1" s="46"/>
      <c r="C1" s="46"/>
      <c r="D1" s="46"/>
      <c r="E1" s="46"/>
      <c r="F1" s="46"/>
      <c r="G1" s="46"/>
    </row>
    <row r="2" spans="1:13" s="45" customFormat="1" ht="15.75" x14ac:dyDescent="0.25">
      <c r="A2" s="46" t="s">
        <v>50</v>
      </c>
      <c r="B2" s="46"/>
      <c r="C2" s="46"/>
      <c r="D2" s="46"/>
      <c r="E2" s="46"/>
      <c r="F2" s="46"/>
      <c r="G2" s="46"/>
    </row>
    <row r="3" spans="1:13" s="45" customFormat="1" ht="15.75" x14ac:dyDescent="0.25">
      <c r="A3" s="47" t="s">
        <v>51</v>
      </c>
      <c r="B3" s="47"/>
      <c r="C3" s="47"/>
      <c r="D3" s="47"/>
      <c r="E3" s="47"/>
      <c r="F3" s="47"/>
      <c r="G3" s="47"/>
    </row>
    <row r="5" spans="1:13" ht="18.75" x14ac:dyDescent="0.3">
      <c r="A5" s="48" t="s">
        <v>119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3" s="45" customFormat="1" ht="15.75" x14ac:dyDescent="0.25">
      <c r="B6" s="51" t="s">
        <v>52</v>
      </c>
      <c r="C6" s="51"/>
      <c r="D6" s="51"/>
      <c r="E6" s="51"/>
      <c r="F6" s="51"/>
      <c r="G6" s="52">
        <v>790</v>
      </c>
      <c r="H6" s="53" t="s">
        <v>53</v>
      </c>
    </row>
    <row r="8" spans="1:13" x14ac:dyDescent="0.25">
      <c r="A8" s="37" t="s">
        <v>0</v>
      </c>
      <c r="B8" s="37" t="s">
        <v>1</v>
      </c>
      <c r="C8" s="41" t="s">
        <v>2</v>
      </c>
      <c r="D8" s="41" t="s">
        <v>4</v>
      </c>
      <c r="E8" s="41"/>
      <c r="F8" s="41"/>
      <c r="G8" s="41" t="s">
        <v>75</v>
      </c>
      <c r="H8" s="41"/>
      <c r="I8" s="41"/>
      <c r="J8" s="41"/>
      <c r="K8" s="41" t="s">
        <v>48</v>
      </c>
      <c r="L8" s="41" t="s">
        <v>34</v>
      </c>
      <c r="M8" s="41" t="s">
        <v>59</v>
      </c>
    </row>
    <row r="9" spans="1:13" s="5" customFormat="1" x14ac:dyDescent="0.25">
      <c r="A9" s="37"/>
      <c r="B9" s="37"/>
      <c r="C9" s="41"/>
      <c r="D9" s="41"/>
      <c r="E9" s="41"/>
      <c r="F9" s="41"/>
      <c r="G9" s="41" t="s">
        <v>56</v>
      </c>
      <c r="H9" s="41" t="s">
        <v>54</v>
      </c>
      <c r="I9" s="41" t="s">
        <v>55</v>
      </c>
      <c r="J9" s="41" t="s">
        <v>57</v>
      </c>
      <c r="K9" s="41"/>
      <c r="L9" s="41"/>
      <c r="M9" s="41"/>
    </row>
    <row r="10" spans="1:13" s="5" customFormat="1" ht="45" customHeight="1" x14ac:dyDescent="0.25">
      <c r="A10" s="37"/>
      <c r="B10" s="37"/>
      <c r="C10" s="36" t="s">
        <v>3</v>
      </c>
      <c r="D10" s="36" t="s">
        <v>18</v>
      </c>
      <c r="E10" s="36" t="s">
        <v>19</v>
      </c>
      <c r="F10" s="36" t="s">
        <v>20</v>
      </c>
      <c r="G10" s="41"/>
      <c r="H10" s="41"/>
      <c r="I10" s="41"/>
      <c r="J10" s="41"/>
      <c r="K10" s="41"/>
      <c r="L10" s="41"/>
      <c r="M10" s="41"/>
    </row>
    <row r="11" spans="1:13" s="11" customFormat="1" ht="16.5" x14ac:dyDescent="0.25">
      <c r="A11" s="19" t="s">
        <v>16</v>
      </c>
      <c r="B11" s="20" t="s">
        <v>5</v>
      </c>
      <c r="C11" s="10">
        <v>33</v>
      </c>
      <c r="D11" s="21"/>
      <c r="E11" s="21">
        <v>23</v>
      </c>
      <c r="F11" s="21">
        <v>10</v>
      </c>
      <c r="G11" s="26">
        <v>64813</v>
      </c>
      <c r="H11" s="26">
        <f>C11*$G$6</f>
        <v>26070</v>
      </c>
      <c r="I11" s="49">
        <f>G11-H11</f>
        <v>38743</v>
      </c>
      <c r="J11" s="28"/>
      <c r="K11" s="28">
        <v>2</v>
      </c>
      <c r="L11" s="30">
        <v>1</v>
      </c>
      <c r="M11" s="32" t="s">
        <v>36</v>
      </c>
    </row>
    <row r="12" spans="1:13" s="11" customFormat="1" ht="16.5" x14ac:dyDescent="0.25">
      <c r="A12" s="19" t="s">
        <v>25</v>
      </c>
      <c r="B12" s="2" t="s">
        <v>6</v>
      </c>
      <c r="C12" s="35">
        <v>16</v>
      </c>
      <c r="D12" s="3"/>
      <c r="E12" s="3">
        <v>14</v>
      </c>
      <c r="F12" s="3">
        <v>2</v>
      </c>
      <c r="G12" s="15">
        <v>8925</v>
      </c>
      <c r="H12" s="26">
        <f>C12*$G$6</f>
        <v>12640</v>
      </c>
      <c r="I12" s="49">
        <f>G12-H12</f>
        <v>-3715</v>
      </c>
      <c r="J12" s="28"/>
      <c r="K12" s="13"/>
      <c r="L12" s="30"/>
      <c r="M12" s="32"/>
    </row>
    <row r="13" spans="1:13" s="11" customFormat="1" ht="16.5" x14ac:dyDescent="0.25">
      <c r="A13" s="19" t="s">
        <v>26</v>
      </c>
      <c r="B13" s="2" t="s">
        <v>7</v>
      </c>
      <c r="C13" s="35">
        <v>26</v>
      </c>
      <c r="D13" s="3"/>
      <c r="E13" s="3">
        <v>16</v>
      </c>
      <c r="F13" s="3">
        <v>10</v>
      </c>
      <c r="G13" s="15">
        <v>33253</v>
      </c>
      <c r="H13" s="26">
        <f>C13*$G$6</f>
        <v>20540</v>
      </c>
      <c r="I13" s="49">
        <f t="shared" ref="I13:I20" si="0">G13-H13</f>
        <v>12713</v>
      </c>
      <c r="J13" s="28">
        <f>I13/$G$6</f>
        <v>16.092405063291139</v>
      </c>
      <c r="K13" s="13">
        <v>4</v>
      </c>
      <c r="L13" s="30">
        <v>2</v>
      </c>
      <c r="M13" s="30"/>
    </row>
    <row r="14" spans="1:13" s="11" customFormat="1" ht="16.5" x14ac:dyDescent="0.25">
      <c r="A14" s="19" t="s">
        <v>27</v>
      </c>
      <c r="B14" s="2" t="s">
        <v>8</v>
      </c>
      <c r="C14" s="35">
        <v>27</v>
      </c>
      <c r="D14" s="3"/>
      <c r="E14" s="3">
        <v>15</v>
      </c>
      <c r="F14" s="3">
        <v>12</v>
      </c>
      <c r="G14" s="15">
        <v>32430</v>
      </c>
      <c r="H14" s="26">
        <f>C14*$G$6</f>
        <v>21330</v>
      </c>
      <c r="I14" s="49">
        <f t="shared" si="0"/>
        <v>11100</v>
      </c>
      <c r="J14" s="28">
        <f>I14/$G$6</f>
        <v>14.050632911392405</v>
      </c>
      <c r="K14" s="13">
        <v>3</v>
      </c>
      <c r="L14" s="30">
        <v>2</v>
      </c>
      <c r="M14" s="34"/>
    </row>
    <row r="15" spans="1:13" s="11" customFormat="1" ht="16.5" x14ac:dyDescent="0.25">
      <c r="A15" s="19" t="s">
        <v>28</v>
      </c>
      <c r="B15" s="2" t="s">
        <v>9</v>
      </c>
      <c r="C15" s="35">
        <v>30</v>
      </c>
      <c r="D15" s="3"/>
      <c r="E15" s="3">
        <v>20</v>
      </c>
      <c r="F15" s="3">
        <v>10</v>
      </c>
      <c r="G15" s="15">
        <v>23685</v>
      </c>
      <c r="H15" s="26">
        <f>C15*$G$6</f>
        <v>23700</v>
      </c>
      <c r="I15" s="49">
        <f t="shared" si="0"/>
        <v>-15</v>
      </c>
      <c r="J15" s="28">
        <f>I15/$G$6</f>
        <v>-1.8987341772151899E-2</v>
      </c>
      <c r="K15" s="13"/>
      <c r="L15" s="30"/>
      <c r="M15" s="34"/>
    </row>
    <row r="16" spans="1:13" s="11" customFormat="1" ht="16.5" x14ac:dyDescent="0.25">
      <c r="A16" s="19" t="s">
        <v>29</v>
      </c>
      <c r="B16" s="2" t="s">
        <v>10</v>
      </c>
      <c r="C16" s="35">
        <v>22</v>
      </c>
      <c r="D16" s="3">
        <v>1</v>
      </c>
      <c r="E16" s="3">
        <v>14</v>
      </c>
      <c r="F16" s="3">
        <v>7</v>
      </c>
      <c r="G16" s="15">
        <v>30180</v>
      </c>
      <c r="H16" s="26">
        <f>C16*$G$6</f>
        <v>17380</v>
      </c>
      <c r="I16" s="49">
        <f t="shared" si="0"/>
        <v>12800</v>
      </c>
      <c r="J16" s="28">
        <f>I16/$G$6</f>
        <v>16.202531645569621</v>
      </c>
      <c r="K16" s="13">
        <v>4</v>
      </c>
      <c r="L16" s="30">
        <v>2</v>
      </c>
      <c r="M16" s="30"/>
    </row>
    <row r="17" spans="1:13" s="11" customFormat="1" ht="16.5" x14ac:dyDescent="0.25">
      <c r="A17" s="19" t="s">
        <v>30</v>
      </c>
      <c r="B17" s="2" t="s">
        <v>11</v>
      </c>
      <c r="C17" s="35">
        <v>8</v>
      </c>
      <c r="D17" s="3"/>
      <c r="E17" s="3">
        <v>3</v>
      </c>
      <c r="F17" s="3">
        <v>5</v>
      </c>
      <c r="G17" s="15">
        <v>13050</v>
      </c>
      <c r="H17" s="26">
        <f>C17*$G$6</f>
        <v>6320</v>
      </c>
      <c r="I17" s="49">
        <f t="shared" si="0"/>
        <v>6730</v>
      </c>
      <c r="J17" s="28">
        <f>I17/$G$6</f>
        <v>8.5189873417721511</v>
      </c>
      <c r="K17" s="13">
        <v>2</v>
      </c>
      <c r="L17" s="30">
        <v>1</v>
      </c>
      <c r="M17" s="32"/>
    </row>
    <row r="18" spans="1:13" s="11" customFormat="1" ht="16.5" x14ac:dyDescent="0.25">
      <c r="A18" s="19" t="s">
        <v>31</v>
      </c>
      <c r="B18" s="2" t="s">
        <v>12</v>
      </c>
      <c r="C18" s="35">
        <v>10</v>
      </c>
      <c r="D18" s="3">
        <v>1</v>
      </c>
      <c r="E18" s="3">
        <v>6</v>
      </c>
      <c r="F18" s="3">
        <v>3</v>
      </c>
      <c r="G18" s="15">
        <v>4545</v>
      </c>
      <c r="H18" s="26">
        <f>C18*$G$6</f>
        <v>7900</v>
      </c>
      <c r="I18" s="49">
        <f t="shared" si="0"/>
        <v>-3355</v>
      </c>
      <c r="J18" s="28">
        <f>I18/$G$6</f>
        <v>-4.2468354430379751</v>
      </c>
      <c r="K18" s="13"/>
      <c r="L18" s="30"/>
      <c r="M18" s="32"/>
    </row>
    <row r="19" spans="1:13" s="11" customFormat="1" ht="16.5" x14ac:dyDescent="0.25">
      <c r="A19" s="19" t="s">
        <v>32</v>
      </c>
      <c r="B19" s="2" t="s">
        <v>13</v>
      </c>
      <c r="C19" s="35">
        <v>15</v>
      </c>
      <c r="D19" s="3">
        <v>1</v>
      </c>
      <c r="E19" s="3">
        <v>14</v>
      </c>
      <c r="F19" s="3"/>
      <c r="G19" s="15">
        <v>11190</v>
      </c>
      <c r="H19" s="26">
        <f>C19*$G$6</f>
        <v>11850</v>
      </c>
      <c r="I19" s="49">
        <f t="shared" si="0"/>
        <v>-660</v>
      </c>
      <c r="J19" s="28">
        <f>I19/$G$6</f>
        <v>-0.83544303797468356</v>
      </c>
      <c r="K19" s="13">
        <v>2</v>
      </c>
      <c r="L19" s="30">
        <v>1</v>
      </c>
      <c r="M19" s="32" t="s">
        <v>71</v>
      </c>
    </row>
    <row r="20" spans="1:13" s="11" customFormat="1" ht="16.5" x14ac:dyDescent="0.25">
      <c r="A20" s="19" t="s">
        <v>33</v>
      </c>
      <c r="B20" s="2" t="s">
        <v>14</v>
      </c>
      <c r="C20" s="35">
        <v>3</v>
      </c>
      <c r="D20" s="3"/>
      <c r="E20" s="3">
        <v>3</v>
      </c>
      <c r="F20" s="3"/>
      <c r="G20" s="15">
        <v>1650</v>
      </c>
      <c r="H20" s="26">
        <f>C20*$G$6</f>
        <v>2370</v>
      </c>
      <c r="I20" s="49">
        <f t="shared" si="0"/>
        <v>-720</v>
      </c>
      <c r="J20" s="28">
        <f>I20/$G$6</f>
        <v>-0.91139240506329111</v>
      </c>
      <c r="K20" s="13">
        <v>2</v>
      </c>
      <c r="L20" s="30">
        <v>1</v>
      </c>
      <c r="M20" s="32"/>
    </row>
    <row r="21" spans="1:13" s="11" customFormat="1" ht="16.5" x14ac:dyDescent="0.25">
      <c r="A21" s="19" t="s">
        <v>40</v>
      </c>
      <c r="B21" s="29" t="s">
        <v>41</v>
      </c>
      <c r="C21" s="35"/>
      <c r="D21" s="3"/>
      <c r="E21" s="3"/>
      <c r="F21" s="3"/>
      <c r="G21" s="15"/>
      <c r="H21" s="15"/>
      <c r="I21" s="16"/>
      <c r="J21" s="13"/>
      <c r="K21" s="13"/>
      <c r="L21" s="30">
        <v>2</v>
      </c>
      <c r="M21" s="32"/>
    </row>
    <row r="22" spans="1:13" s="11" customFormat="1" ht="16.5" x14ac:dyDescent="0.25">
      <c r="A22" s="19" t="s">
        <v>43</v>
      </c>
      <c r="B22" s="29" t="s">
        <v>42</v>
      </c>
      <c r="C22" s="35"/>
      <c r="D22" s="3"/>
      <c r="E22" s="3"/>
      <c r="F22" s="3"/>
      <c r="G22" s="15"/>
      <c r="H22" s="15"/>
      <c r="I22" s="16"/>
      <c r="J22" s="13"/>
      <c r="K22" s="13"/>
      <c r="L22" s="30">
        <v>2</v>
      </c>
      <c r="M22" s="32"/>
    </row>
    <row r="23" spans="1:13" s="11" customFormat="1" ht="49.5" x14ac:dyDescent="0.25">
      <c r="A23" s="19" t="s">
        <v>44</v>
      </c>
      <c r="B23" s="29" t="s">
        <v>46</v>
      </c>
      <c r="C23" s="35"/>
      <c r="D23" s="3"/>
      <c r="E23" s="3"/>
      <c r="F23" s="3"/>
      <c r="G23" s="15"/>
      <c r="H23" s="15"/>
      <c r="I23" s="16"/>
      <c r="J23" s="13"/>
      <c r="K23" s="13">
        <v>2</v>
      </c>
      <c r="L23" s="30">
        <v>2</v>
      </c>
      <c r="M23" s="50" t="s">
        <v>58</v>
      </c>
    </row>
    <row r="24" spans="1:13" s="11" customFormat="1" ht="27" customHeight="1" x14ac:dyDescent="0.25">
      <c r="A24" s="63" t="s">
        <v>15</v>
      </c>
      <c r="B24" s="64"/>
      <c r="C24" s="65">
        <f>SUM(C11:C23)</f>
        <v>190</v>
      </c>
      <c r="D24" s="65">
        <f>SUM(D11:D23)</f>
        <v>3</v>
      </c>
      <c r="E24" s="65">
        <f>SUM(E11:E23)</f>
        <v>128</v>
      </c>
      <c r="F24" s="65">
        <f>SUM(F11:F23)</f>
        <v>59</v>
      </c>
      <c r="G24" s="65">
        <f>SUM(G11:G23)</f>
        <v>223721</v>
      </c>
      <c r="H24" s="65">
        <f>SUM(H11:H23)</f>
        <v>150100</v>
      </c>
      <c r="I24" s="65">
        <f>SUM(I11:I23)</f>
        <v>73621</v>
      </c>
      <c r="J24" s="65">
        <f>SUM(J11:J23)</f>
        <v>48.851898734177219</v>
      </c>
      <c r="K24" s="65">
        <f>SUM(K11:K23)</f>
        <v>21</v>
      </c>
      <c r="L24" s="66">
        <f>SUM(L11:L23)</f>
        <v>16</v>
      </c>
      <c r="M24" s="66">
        <f>SUM(M11:M23)</f>
        <v>0</v>
      </c>
    </row>
    <row r="26" spans="1:13" ht="16.5" x14ac:dyDescent="0.25">
      <c r="B26" s="54" t="s">
        <v>60</v>
      </c>
    </row>
    <row r="27" spans="1:13" ht="15.75" x14ac:dyDescent="0.25">
      <c r="B27" s="55" t="s">
        <v>61</v>
      </c>
    </row>
    <row r="28" spans="1:13" ht="15.75" x14ac:dyDescent="0.25">
      <c r="B28" s="56" t="s">
        <v>62</v>
      </c>
      <c r="C28" s="57">
        <v>4</v>
      </c>
      <c r="D28" s="4" t="s">
        <v>76</v>
      </c>
    </row>
    <row r="29" spans="1:13" ht="15.75" x14ac:dyDescent="0.25">
      <c r="B29" s="56" t="s">
        <v>63</v>
      </c>
      <c r="C29" s="57">
        <v>203</v>
      </c>
      <c r="D29" s="4" t="s">
        <v>77</v>
      </c>
    </row>
    <row r="30" spans="1:13" ht="15.75" x14ac:dyDescent="0.25">
      <c r="B30" s="56" t="s">
        <v>64</v>
      </c>
      <c r="C30" s="57">
        <v>67</v>
      </c>
    </row>
    <row r="31" spans="1:13" ht="15.75" x14ac:dyDescent="0.25">
      <c r="B31" s="55" t="s">
        <v>65</v>
      </c>
    </row>
    <row r="32" spans="1:13" ht="15.75" x14ac:dyDescent="0.25">
      <c r="B32" s="55" t="s">
        <v>66</v>
      </c>
    </row>
    <row r="33" spans="2:13" ht="15.75" x14ac:dyDescent="0.25">
      <c r="B33" s="55" t="s">
        <v>67</v>
      </c>
    </row>
    <row r="34" spans="2:13" ht="15.75" x14ac:dyDescent="0.25">
      <c r="B34" s="55" t="s">
        <v>68</v>
      </c>
    </row>
    <row r="35" spans="2:13" ht="15.75" x14ac:dyDescent="0.25">
      <c r="B35" s="57" t="s">
        <v>69</v>
      </c>
    </row>
    <row r="36" spans="2:13" ht="15.75" x14ac:dyDescent="0.25">
      <c r="B36" s="58" t="s">
        <v>70</v>
      </c>
    </row>
    <row r="37" spans="2:13" ht="16.5" x14ac:dyDescent="0.25">
      <c r="I37" s="59" t="s">
        <v>74</v>
      </c>
      <c r="J37" s="59"/>
      <c r="K37" s="59"/>
      <c r="L37" s="59"/>
      <c r="M37" s="59"/>
    </row>
    <row r="38" spans="2:13" ht="16.5" x14ac:dyDescent="0.25">
      <c r="I38" s="60" t="s">
        <v>72</v>
      </c>
      <c r="J38" s="60"/>
      <c r="K38" s="60"/>
      <c r="L38" s="60"/>
      <c r="M38" s="60"/>
    </row>
    <row r="39" spans="2:13" ht="16.5" x14ac:dyDescent="0.25">
      <c r="J39" s="61"/>
      <c r="K39" s="61"/>
      <c r="L39" s="61"/>
      <c r="M39" s="61"/>
    </row>
    <row r="40" spans="2:13" ht="16.5" x14ac:dyDescent="0.25">
      <c r="J40" s="61"/>
      <c r="K40" s="61"/>
      <c r="L40" s="61"/>
      <c r="M40" s="61"/>
    </row>
    <row r="41" spans="2:13" ht="16.5" x14ac:dyDescent="0.25">
      <c r="J41" s="61"/>
      <c r="K41" s="61"/>
      <c r="L41" s="61"/>
      <c r="M41" s="61"/>
    </row>
    <row r="42" spans="2:13" ht="16.5" x14ac:dyDescent="0.25">
      <c r="J42" s="61"/>
      <c r="K42" s="61"/>
      <c r="L42" s="61"/>
      <c r="M42" s="61"/>
    </row>
    <row r="43" spans="2:13" ht="16.5" x14ac:dyDescent="0.25">
      <c r="J43" s="61"/>
      <c r="K43" s="61"/>
      <c r="L43" s="61"/>
      <c r="M43" s="61"/>
    </row>
    <row r="44" spans="2:13" ht="16.5" x14ac:dyDescent="0.25">
      <c r="I44" s="60" t="s">
        <v>73</v>
      </c>
      <c r="J44" s="60"/>
      <c r="K44" s="60"/>
      <c r="L44" s="60"/>
      <c r="M44" s="60"/>
    </row>
  </sheetData>
  <mergeCells count="21">
    <mergeCell ref="A1:G1"/>
    <mergeCell ref="A2:G2"/>
    <mergeCell ref="A3:G3"/>
    <mergeCell ref="I37:M37"/>
    <mergeCell ref="I38:M38"/>
    <mergeCell ref="I44:M44"/>
    <mergeCell ref="A24:B24"/>
    <mergeCell ref="K8:K10"/>
    <mergeCell ref="A5:M5"/>
    <mergeCell ref="B6:F6"/>
    <mergeCell ref="L8:L10"/>
    <mergeCell ref="M8:M10"/>
    <mergeCell ref="G9:G10"/>
    <mergeCell ref="H9:H10"/>
    <mergeCell ref="I9:I10"/>
    <mergeCell ref="J9:J10"/>
    <mergeCell ref="A8:A10"/>
    <mergeCell ref="B8:B10"/>
    <mergeCell ref="C8:C9"/>
    <mergeCell ref="D8:F9"/>
    <mergeCell ref="G8:J8"/>
  </mergeCells>
  <pageMargins left="0.22" right="0.24" top="0.54" bottom="0.33" header="0.3" footer="0.17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O13" sqref="O12:O13"/>
    </sheetView>
  </sheetViews>
  <sheetFormatPr defaultRowHeight="15" x14ac:dyDescent="0.25"/>
  <cols>
    <col min="1" max="1" width="4.140625" style="4" customWidth="1"/>
    <col min="2" max="2" width="20" style="4" customWidth="1"/>
    <col min="3" max="3" width="8.7109375" style="4" customWidth="1"/>
    <col min="4" max="4" width="5" style="4" customWidth="1"/>
    <col min="5" max="5" width="6.28515625" style="4" bestFit="1" customWidth="1"/>
    <col min="6" max="6" width="5" style="4" customWidth="1"/>
    <col min="7" max="7" width="13.85546875" style="4" customWidth="1"/>
    <col min="8" max="8" width="17.28515625" style="4" customWidth="1"/>
    <col min="9" max="9" width="23.140625" style="4" customWidth="1"/>
    <col min="10" max="16384" width="9.140625" style="4"/>
  </cols>
  <sheetData>
    <row r="1" spans="1:9" s="45" customFormat="1" ht="15.75" x14ac:dyDescent="0.25">
      <c r="A1" s="46" t="s">
        <v>49</v>
      </c>
      <c r="B1" s="46"/>
      <c r="C1" s="46"/>
      <c r="D1" s="46"/>
      <c r="E1" s="46"/>
      <c r="F1" s="46"/>
    </row>
    <row r="2" spans="1:9" s="45" customFormat="1" ht="15.75" x14ac:dyDescent="0.25">
      <c r="A2" s="46" t="s">
        <v>50</v>
      </c>
      <c r="B2" s="46"/>
      <c r="C2" s="46"/>
      <c r="D2" s="46"/>
      <c r="E2" s="46"/>
      <c r="F2" s="46"/>
    </row>
    <row r="3" spans="1:9" s="45" customFormat="1" ht="15.75" x14ac:dyDescent="0.25">
      <c r="A3" s="47" t="s">
        <v>87</v>
      </c>
      <c r="B3" s="47"/>
      <c r="C3" s="47"/>
      <c r="D3" s="47"/>
      <c r="E3" s="47"/>
      <c r="F3" s="47"/>
    </row>
    <row r="5" spans="1:9" ht="39" customHeight="1" x14ac:dyDescent="0.3">
      <c r="A5" s="77" t="s">
        <v>86</v>
      </c>
      <c r="B5" s="48"/>
      <c r="C5" s="48"/>
      <c r="D5" s="48"/>
      <c r="E5" s="48"/>
      <c r="F5" s="48"/>
      <c r="G5" s="48"/>
      <c r="H5" s="48"/>
      <c r="I5" s="48"/>
    </row>
    <row r="7" spans="1:9" ht="15" customHeight="1" x14ac:dyDescent="0.25">
      <c r="A7" s="37" t="s">
        <v>0</v>
      </c>
      <c r="B7" s="37" t="s">
        <v>1</v>
      </c>
      <c r="C7" s="42" t="s">
        <v>88</v>
      </c>
      <c r="D7" s="41" t="s">
        <v>4</v>
      </c>
      <c r="E7" s="41"/>
      <c r="F7" s="41"/>
      <c r="G7" s="70" t="s">
        <v>84</v>
      </c>
      <c r="H7" s="71" t="s">
        <v>85</v>
      </c>
      <c r="I7" s="72" t="s">
        <v>59</v>
      </c>
    </row>
    <row r="8" spans="1:9" s="5" customFormat="1" ht="15" customHeight="1" x14ac:dyDescent="0.25">
      <c r="A8" s="37"/>
      <c r="B8" s="37"/>
      <c r="C8" s="43"/>
      <c r="D8" s="41"/>
      <c r="E8" s="41"/>
      <c r="F8" s="41"/>
      <c r="G8" s="70"/>
      <c r="H8" s="73"/>
      <c r="I8" s="74"/>
    </row>
    <row r="9" spans="1:9" s="5" customFormat="1" ht="45" customHeight="1" x14ac:dyDescent="0.25">
      <c r="A9" s="37"/>
      <c r="B9" s="37"/>
      <c r="C9" s="44"/>
      <c r="D9" s="36" t="s">
        <v>18</v>
      </c>
      <c r="E9" s="36" t="s">
        <v>19</v>
      </c>
      <c r="F9" s="36" t="s">
        <v>20</v>
      </c>
      <c r="G9" s="70"/>
      <c r="H9" s="75"/>
      <c r="I9" s="76"/>
    </row>
    <row r="10" spans="1:9" s="11" customFormat="1" ht="16.5" x14ac:dyDescent="0.25">
      <c r="A10" s="19" t="s">
        <v>16</v>
      </c>
      <c r="B10" s="67" t="s">
        <v>78</v>
      </c>
      <c r="C10" s="68">
        <v>1</v>
      </c>
      <c r="D10" s="3"/>
      <c r="E10" s="69">
        <v>1</v>
      </c>
      <c r="F10" s="3"/>
      <c r="G10" s="13"/>
      <c r="H10" s="30"/>
      <c r="I10" s="32"/>
    </row>
    <row r="11" spans="1:9" s="11" customFormat="1" ht="16.5" x14ac:dyDescent="0.25">
      <c r="A11" s="19" t="s">
        <v>25</v>
      </c>
      <c r="B11" s="67" t="s">
        <v>79</v>
      </c>
      <c r="C11" s="68">
        <v>11</v>
      </c>
      <c r="D11" s="3"/>
      <c r="E11" s="69">
        <v>8</v>
      </c>
      <c r="F11" s="69">
        <v>3</v>
      </c>
      <c r="G11" s="13"/>
      <c r="H11" s="30">
        <v>2</v>
      </c>
      <c r="I11" s="30"/>
    </row>
    <row r="12" spans="1:9" s="11" customFormat="1" ht="16.5" x14ac:dyDescent="0.25">
      <c r="A12" s="19" t="s">
        <v>26</v>
      </c>
      <c r="B12" s="67" t="s">
        <v>80</v>
      </c>
      <c r="C12" s="68">
        <v>7</v>
      </c>
      <c r="D12" s="3"/>
      <c r="E12" s="69">
        <v>6</v>
      </c>
      <c r="F12" s="69">
        <v>1</v>
      </c>
      <c r="G12" s="13"/>
      <c r="H12" s="30"/>
      <c r="I12" s="34"/>
    </row>
    <row r="13" spans="1:9" s="11" customFormat="1" ht="16.5" x14ac:dyDescent="0.25">
      <c r="A13" s="19" t="s">
        <v>27</v>
      </c>
      <c r="B13" s="67" t="s">
        <v>81</v>
      </c>
      <c r="C13" s="68">
        <v>4</v>
      </c>
      <c r="D13" s="3"/>
      <c r="E13" s="69">
        <v>3</v>
      </c>
      <c r="F13" s="69">
        <v>1</v>
      </c>
      <c r="G13" s="13"/>
      <c r="H13" s="30"/>
      <c r="I13" s="34"/>
    </row>
    <row r="14" spans="1:9" s="11" customFormat="1" ht="16.5" x14ac:dyDescent="0.25">
      <c r="A14" s="19" t="s">
        <v>28</v>
      </c>
      <c r="B14" s="67" t="s">
        <v>82</v>
      </c>
      <c r="C14" s="68">
        <v>4</v>
      </c>
      <c r="D14" s="3"/>
      <c r="E14" s="69">
        <v>3</v>
      </c>
      <c r="F14" s="69">
        <v>1</v>
      </c>
      <c r="G14" s="13"/>
      <c r="H14" s="30"/>
      <c r="I14" s="30"/>
    </row>
    <row r="15" spans="1:9" s="11" customFormat="1" ht="16.5" x14ac:dyDescent="0.25">
      <c r="A15" s="19" t="s">
        <v>29</v>
      </c>
      <c r="B15" s="67" t="s">
        <v>83</v>
      </c>
      <c r="C15" s="68">
        <v>6</v>
      </c>
      <c r="D15" s="3"/>
      <c r="E15" s="69">
        <v>2</v>
      </c>
      <c r="F15" s="69">
        <v>4</v>
      </c>
      <c r="G15" s="13"/>
      <c r="H15" s="30"/>
      <c r="I15" s="32"/>
    </row>
    <row r="16" spans="1:9" s="11" customFormat="1" ht="27" customHeight="1" x14ac:dyDescent="0.25">
      <c r="A16" s="63" t="s">
        <v>15</v>
      </c>
      <c r="B16" s="64"/>
      <c r="C16" s="78">
        <f>SUM(C10:C15)</f>
        <v>33</v>
      </c>
      <c r="D16" s="78">
        <f>SUM(D10:D15)</f>
        <v>0</v>
      </c>
      <c r="E16" s="78">
        <f>SUM(E10:E15)</f>
        <v>23</v>
      </c>
      <c r="F16" s="78">
        <f>SUM(F10:F15)</f>
        <v>10</v>
      </c>
      <c r="G16" s="78">
        <f t="shared" ref="G16:H16" si="0">SUM(G10:G15)</f>
        <v>0</v>
      </c>
      <c r="H16" s="78">
        <f t="shared" si="0"/>
        <v>2</v>
      </c>
      <c r="I16" s="79">
        <f>SUM(I10:I15)</f>
        <v>0</v>
      </c>
    </row>
    <row r="18" spans="7:9" ht="16.5" x14ac:dyDescent="0.25">
      <c r="G18" s="62" t="s">
        <v>117</v>
      </c>
      <c r="H18" s="62"/>
      <c r="I18" s="62"/>
    </row>
    <row r="19" spans="7:9" ht="16.5" x14ac:dyDescent="0.25">
      <c r="G19" s="60" t="s">
        <v>89</v>
      </c>
      <c r="H19" s="60"/>
      <c r="I19" s="60"/>
    </row>
    <row r="20" spans="7:9" ht="16.5" x14ac:dyDescent="0.25">
      <c r="H20" s="61"/>
      <c r="I20" s="61"/>
    </row>
    <row r="21" spans="7:9" ht="16.5" x14ac:dyDescent="0.25">
      <c r="H21" s="61"/>
      <c r="I21" s="61"/>
    </row>
    <row r="22" spans="7:9" ht="16.5" x14ac:dyDescent="0.25">
      <c r="H22" s="61"/>
      <c r="I22" s="61"/>
    </row>
    <row r="23" spans="7:9" ht="16.5" x14ac:dyDescent="0.25">
      <c r="H23" s="61"/>
      <c r="I23" s="61"/>
    </row>
    <row r="24" spans="7:9" ht="16.5" x14ac:dyDescent="0.25">
      <c r="H24" s="61"/>
      <c r="I24" s="61"/>
    </row>
    <row r="25" spans="7:9" ht="16.5" x14ac:dyDescent="0.25">
      <c r="G25" s="60" t="s">
        <v>90</v>
      </c>
      <c r="H25" s="60"/>
      <c r="I25" s="60"/>
    </row>
  </sheetData>
  <mergeCells count="14">
    <mergeCell ref="C7:C9"/>
    <mergeCell ref="A16:B16"/>
    <mergeCell ref="G19:I19"/>
    <mergeCell ref="G25:I25"/>
    <mergeCell ref="G7:G9"/>
    <mergeCell ref="H7:H9"/>
    <mergeCell ref="I7:I9"/>
    <mergeCell ref="A1:F1"/>
    <mergeCell ref="A2:F2"/>
    <mergeCell ref="A3:F3"/>
    <mergeCell ref="A5:I5"/>
    <mergeCell ref="A7:A9"/>
    <mergeCell ref="B7:B9"/>
    <mergeCell ref="D7:F8"/>
  </mergeCells>
  <pageMargins left="0.22" right="0.24" top="0.54" bottom="0.33" header="0.3" footer="0.17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7" workbookViewId="0">
      <selection activeCell="K16" sqref="K16"/>
    </sheetView>
  </sheetViews>
  <sheetFormatPr defaultRowHeight="15" x14ac:dyDescent="0.25"/>
  <cols>
    <col min="1" max="1" width="4.140625" style="4" customWidth="1"/>
    <col min="2" max="2" width="20" style="4" customWidth="1"/>
    <col min="3" max="3" width="8.7109375" style="4" customWidth="1"/>
    <col min="4" max="4" width="5" style="4" customWidth="1"/>
    <col min="5" max="5" width="6.28515625" style="4" bestFit="1" customWidth="1"/>
    <col min="6" max="6" width="5" style="4" customWidth="1"/>
    <col min="7" max="7" width="13.85546875" style="4" customWidth="1"/>
    <col min="8" max="8" width="17.28515625" style="4" customWidth="1"/>
    <col min="9" max="9" width="21" style="4" customWidth="1"/>
    <col min="10" max="16384" width="9.140625" style="4"/>
  </cols>
  <sheetData>
    <row r="1" spans="1:9" s="45" customFormat="1" ht="15.75" x14ac:dyDescent="0.25">
      <c r="A1" s="46" t="s">
        <v>49</v>
      </c>
      <c r="B1" s="46"/>
      <c r="C1" s="46"/>
      <c r="D1" s="46"/>
      <c r="E1" s="46"/>
      <c r="F1" s="46"/>
    </row>
    <row r="2" spans="1:9" s="45" customFormat="1" ht="15.75" x14ac:dyDescent="0.25">
      <c r="A2" s="46" t="s">
        <v>50</v>
      </c>
      <c r="B2" s="46"/>
      <c r="C2" s="46"/>
      <c r="D2" s="46"/>
      <c r="E2" s="46"/>
      <c r="F2" s="46"/>
    </row>
    <row r="3" spans="1:9" s="45" customFormat="1" ht="15.75" x14ac:dyDescent="0.25">
      <c r="A3" s="47" t="s">
        <v>91</v>
      </c>
      <c r="B3" s="47"/>
      <c r="C3" s="47"/>
      <c r="D3" s="47"/>
      <c r="E3" s="47"/>
      <c r="F3" s="47"/>
    </row>
    <row r="5" spans="1:9" ht="39" customHeight="1" x14ac:dyDescent="0.3">
      <c r="A5" s="77" t="s">
        <v>86</v>
      </c>
      <c r="B5" s="48"/>
      <c r="C5" s="48"/>
      <c r="D5" s="48"/>
      <c r="E5" s="48"/>
      <c r="F5" s="48"/>
      <c r="G5" s="48"/>
      <c r="H5" s="48"/>
      <c r="I5" s="48"/>
    </row>
    <row r="7" spans="1:9" ht="15" customHeight="1" x14ac:dyDescent="0.25">
      <c r="A7" s="37" t="s">
        <v>0</v>
      </c>
      <c r="B7" s="37" t="s">
        <v>1</v>
      </c>
      <c r="C7" s="42" t="s">
        <v>88</v>
      </c>
      <c r="D7" s="41" t="s">
        <v>4</v>
      </c>
      <c r="E7" s="41"/>
      <c r="F7" s="41"/>
      <c r="G7" s="70" t="s">
        <v>84</v>
      </c>
      <c r="H7" s="71" t="s">
        <v>85</v>
      </c>
      <c r="I7" s="72" t="s">
        <v>59</v>
      </c>
    </row>
    <row r="8" spans="1:9" s="5" customFormat="1" ht="15" customHeight="1" x14ac:dyDescent="0.25">
      <c r="A8" s="37"/>
      <c r="B8" s="37"/>
      <c r="C8" s="43"/>
      <c r="D8" s="41"/>
      <c r="E8" s="41"/>
      <c r="F8" s="41"/>
      <c r="G8" s="70"/>
      <c r="H8" s="73"/>
      <c r="I8" s="74"/>
    </row>
    <row r="9" spans="1:9" s="5" customFormat="1" x14ac:dyDescent="0.25">
      <c r="A9" s="37"/>
      <c r="B9" s="37"/>
      <c r="C9" s="44"/>
      <c r="D9" s="36" t="s">
        <v>18</v>
      </c>
      <c r="E9" s="36" t="s">
        <v>19</v>
      </c>
      <c r="F9" s="36" t="s">
        <v>20</v>
      </c>
      <c r="G9" s="70"/>
      <c r="H9" s="75"/>
      <c r="I9" s="76"/>
    </row>
    <row r="10" spans="1:9" s="11" customFormat="1" ht="16.5" x14ac:dyDescent="0.25">
      <c r="A10" s="19" t="s">
        <v>16</v>
      </c>
      <c r="B10" s="81" t="s">
        <v>93</v>
      </c>
      <c r="C10" s="80">
        <v>9</v>
      </c>
      <c r="D10" s="3"/>
      <c r="E10" s="69">
        <v>5</v>
      </c>
      <c r="F10" s="3">
        <v>4</v>
      </c>
      <c r="G10" s="13"/>
      <c r="H10" s="30"/>
      <c r="I10" s="32"/>
    </row>
    <row r="11" spans="1:9" s="11" customFormat="1" ht="16.5" x14ac:dyDescent="0.25">
      <c r="A11" s="19" t="s">
        <v>25</v>
      </c>
      <c r="B11" s="81" t="s">
        <v>94</v>
      </c>
      <c r="C11" s="80">
        <v>7</v>
      </c>
      <c r="D11" s="3"/>
      <c r="E11" s="69">
        <v>4</v>
      </c>
      <c r="F11" s="69">
        <v>3</v>
      </c>
      <c r="G11" s="13"/>
      <c r="H11" s="30">
        <v>1</v>
      </c>
      <c r="I11" s="30"/>
    </row>
    <row r="12" spans="1:9" s="11" customFormat="1" ht="16.5" x14ac:dyDescent="0.25">
      <c r="A12" s="19" t="s">
        <v>26</v>
      </c>
      <c r="B12" s="81" t="s">
        <v>95</v>
      </c>
      <c r="C12" s="80">
        <v>8</v>
      </c>
      <c r="D12" s="3"/>
      <c r="E12" s="69">
        <v>5</v>
      </c>
      <c r="F12" s="69">
        <v>3</v>
      </c>
      <c r="G12" s="13"/>
      <c r="H12" s="30">
        <v>1</v>
      </c>
      <c r="I12" s="34"/>
    </row>
    <row r="13" spans="1:9" s="11" customFormat="1" ht="33" x14ac:dyDescent="0.25">
      <c r="A13" s="19" t="s">
        <v>27</v>
      </c>
      <c r="B13" s="82" t="s">
        <v>96</v>
      </c>
      <c r="C13" s="80">
        <v>2</v>
      </c>
      <c r="D13" s="3"/>
      <c r="E13" s="69">
        <v>2</v>
      </c>
      <c r="F13" s="69"/>
      <c r="G13" s="13"/>
      <c r="H13" s="30">
        <v>2</v>
      </c>
      <c r="I13" s="2" t="s">
        <v>97</v>
      </c>
    </row>
    <row r="14" spans="1:9" s="11" customFormat="1" ht="27" customHeight="1" x14ac:dyDescent="0.25">
      <c r="A14" s="63" t="s">
        <v>15</v>
      </c>
      <c r="B14" s="64"/>
      <c r="C14" s="78">
        <f>SUM(C10:C13)</f>
        <v>26</v>
      </c>
      <c r="D14" s="78">
        <f t="shared" ref="D14:I14" si="0">SUM(D10:D13)</f>
        <v>0</v>
      </c>
      <c r="E14" s="78">
        <f t="shared" si="0"/>
        <v>16</v>
      </c>
      <c r="F14" s="78">
        <f t="shared" si="0"/>
        <v>10</v>
      </c>
      <c r="G14" s="78">
        <f t="shared" si="0"/>
        <v>0</v>
      </c>
      <c r="H14" s="78">
        <f t="shared" si="0"/>
        <v>4</v>
      </c>
      <c r="I14" s="78"/>
    </row>
    <row r="16" spans="1:9" ht="16.5" x14ac:dyDescent="0.25">
      <c r="F16" s="59" t="s">
        <v>118</v>
      </c>
      <c r="G16" s="59"/>
      <c r="H16" s="59"/>
      <c r="I16" s="59"/>
    </row>
    <row r="17" spans="6:9" ht="16.5" x14ac:dyDescent="0.25">
      <c r="F17" s="60" t="s">
        <v>89</v>
      </c>
      <c r="G17" s="60"/>
      <c r="H17" s="60"/>
      <c r="I17" s="60"/>
    </row>
    <row r="18" spans="6:9" ht="16.5" x14ac:dyDescent="0.25">
      <c r="H18" s="61"/>
      <c r="I18" s="61"/>
    </row>
    <row r="19" spans="6:9" ht="16.5" x14ac:dyDescent="0.25">
      <c r="H19" s="61"/>
      <c r="I19" s="61"/>
    </row>
    <row r="20" spans="6:9" ht="16.5" x14ac:dyDescent="0.25">
      <c r="H20" s="61"/>
      <c r="I20" s="61"/>
    </row>
    <row r="21" spans="6:9" ht="16.5" x14ac:dyDescent="0.25">
      <c r="H21" s="61"/>
      <c r="I21" s="61"/>
    </row>
    <row r="22" spans="6:9" ht="16.5" x14ac:dyDescent="0.25">
      <c r="H22" s="61"/>
      <c r="I22" s="61"/>
    </row>
    <row r="23" spans="6:9" ht="16.5" x14ac:dyDescent="0.25">
      <c r="F23" s="60" t="s">
        <v>92</v>
      </c>
      <c r="G23" s="60"/>
      <c r="H23" s="60"/>
      <c r="I23" s="60"/>
    </row>
  </sheetData>
  <mergeCells count="15">
    <mergeCell ref="F23:I23"/>
    <mergeCell ref="I7:I9"/>
    <mergeCell ref="A14:B14"/>
    <mergeCell ref="F16:I16"/>
    <mergeCell ref="F17:I17"/>
    <mergeCell ref="A1:F1"/>
    <mergeCell ref="A2:F2"/>
    <mergeCell ref="A3:F3"/>
    <mergeCell ref="A5:I5"/>
    <mergeCell ref="A7:A9"/>
    <mergeCell ref="B7:B9"/>
    <mergeCell ref="C7:C9"/>
    <mergeCell ref="D7:F8"/>
    <mergeCell ref="G7:G9"/>
    <mergeCell ref="H7:H9"/>
  </mergeCells>
  <pageMargins left="0.22" right="0.24" top="0.81" bottom="0.33" header="0.3" footer="0.17"/>
  <pageSetup paperSize="9" scale="9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4" workbookViewId="0">
      <selection activeCell="I18" sqref="I18"/>
    </sheetView>
  </sheetViews>
  <sheetFormatPr defaultRowHeight="15" x14ac:dyDescent="0.25"/>
  <cols>
    <col min="1" max="1" width="4.140625" style="4" customWidth="1"/>
    <col min="2" max="2" width="20" style="4" customWidth="1"/>
    <col min="3" max="3" width="8.7109375" style="4" customWidth="1"/>
    <col min="4" max="4" width="5" style="4" customWidth="1"/>
    <col min="5" max="5" width="6.28515625" style="4" bestFit="1" customWidth="1"/>
    <col min="6" max="6" width="5" style="4" customWidth="1"/>
    <col min="7" max="7" width="13.85546875" style="4" customWidth="1"/>
    <col min="8" max="8" width="17.28515625" style="4" customWidth="1"/>
    <col min="9" max="9" width="21" style="4" customWidth="1"/>
    <col min="10" max="16384" width="9.140625" style="4"/>
  </cols>
  <sheetData>
    <row r="1" spans="1:9" s="45" customFormat="1" ht="15.75" x14ac:dyDescent="0.25">
      <c r="A1" s="46" t="s">
        <v>49</v>
      </c>
      <c r="B1" s="46"/>
      <c r="C1" s="46"/>
      <c r="D1" s="46"/>
      <c r="E1" s="46"/>
      <c r="F1" s="46"/>
    </row>
    <row r="2" spans="1:9" s="45" customFormat="1" ht="15.75" x14ac:dyDescent="0.25">
      <c r="A2" s="46" t="s">
        <v>50</v>
      </c>
      <c r="B2" s="46"/>
      <c r="C2" s="46"/>
      <c r="D2" s="46"/>
      <c r="E2" s="46"/>
      <c r="F2" s="46"/>
    </row>
    <row r="3" spans="1:9" s="45" customFormat="1" ht="15.75" x14ac:dyDescent="0.25">
      <c r="A3" s="47" t="s">
        <v>98</v>
      </c>
      <c r="B3" s="47"/>
      <c r="C3" s="47"/>
      <c r="D3" s="47"/>
      <c r="E3" s="47"/>
      <c r="F3" s="47"/>
    </row>
    <row r="5" spans="1:9" ht="39" customHeight="1" x14ac:dyDescent="0.3">
      <c r="A5" s="77" t="s">
        <v>86</v>
      </c>
      <c r="B5" s="48"/>
      <c r="C5" s="48"/>
      <c r="D5" s="48"/>
      <c r="E5" s="48"/>
      <c r="F5" s="48"/>
      <c r="G5" s="48"/>
      <c r="H5" s="48"/>
      <c r="I5" s="48"/>
    </row>
    <row r="7" spans="1:9" ht="15" customHeight="1" x14ac:dyDescent="0.25">
      <c r="A7" s="37" t="s">
        <v>0</v>
      </c>
      <c r="B7" s="37" t="s">
        <v>1</v>
      </c>
      <c r="C7" s="42" t="s">
        <v>88</v>
      </c>
      <c r="D7" s="41" t="s">
        <v>4</v>
      </c>
      <c r="E7" s="41"/>
      <c r="F7" s="41"/>
      <c r="G7" s="70" t="s">
        <v>84</v>
      </c>
      <c r="H7" s="71" t="s">
        <v>85</v>
      </c>
      <c r="I7" s="72" t="s">
        <v>59</v>
      </c>
    </row>
    <row r="8" spans="1:9" s="5" customFormat="1" ht="15" customHeight="1" x14ac:dyDescent="0.25">
      <c r="A8" s="37"/>
      <c r="B8" s="37"/>
      <c r="C8" s="43"/>
      <c r="D8" s="41"/>
      <c r="E8" s="41"/>
      <c r="F8" s="41"/>
      <c r="G8" s="70"/>
      <c r="H8" s="73"/>
      <c r="I8" s="74"/>
    </row>
    <row r="9" spans="1:9" s="5" customFormat="1" x14ac:dyDescent="0.25">
      <c r="A9" s="37"/>
      <c r="B9" s="37"/>
      <c r="C9" s="44"/>
      <c r="D9" s="36" t="s">
        <v>18</v>
      </c>
      <c r="E9" s="36" t="s">
        <v>19</v>
      </c>
      <c r="F9" s="36" t="s">
        <v>20</v>
      </c>
      <c r="G9" s="70"/>
      <c r="H9" s="75"/>
      <c r="I9" s="76"/>
    </row>
    <row r="10" spans="1:9" s="11" customFormat="1" ht="49.5" x14ac:dyDescent="0.25">
      <c r="A10" s="19" t="s">
        <v>16</v>
      </c>
      <c r="B10" s="83" t="s">
        <v>100</v>
      </c>
      <c r="C10" s="80">
        <f>SUM(D10:F10)</f>
        <v>27</v>
      </c>
      <c r="D10" s="3"/>
      <c r="E10" s="69">
        <v>15</v>
      </c>
      <c r="F10" s="3">
        <v>12</v>
      </c>
      <c r="G10" s="13">
        <v>1</v>
      </c>
      <c r="H10" s="30">
        <v>3</v>
      </c>
      <c r="I10" s="2" t="s">
        <v>101</v>
      </c>
    </row>
    <row r="11" spans="1:9" s="11" customFormat="1" ht="16.5" x14ac:dyDescent="0.25">
      <c r="A11" s="63" t="s">
        <v>15</v>
      </c>
      <c r="B11" s="64"/>
      <c r="C11" s="78">
        <f>SUM(C10:C10)</f>
        <v>27</v>
      </c>
      <c r="D11" s="78">
        <f>SUM(D10:D10)</f>
        <v>0</v>
      </c>
      <c r="E11" s="78">
        <f>SUM(E10:E10)</f>
        <v>15</v>
      </c>
      <c r="F11" s="78">
        <f>SUM(F10:F10)</f>
        <v>12</v>
      </c>
      <c r="G11" s="78">
        <f>SUM(G10:G10)</f>
        <v>1</v>
      </c>
      <c r="H11" s="78">
        <f>SUM(H10:H10)</f>
        <v>3</v>
      </c>
      <c r="I11" s="78"/>
    </row>
    <row r="13" spans="1:9" ht="16.5" x14ac:dyDescent="0.25">
      <c r="F13" s="59" t="s">
        <v>117</v>
      </c>
      <c r="G13" s="59"/>
      <c r="H13" s="59"/>
      <c r="I13" s="59"/>
    </row>
    <row r="14" spans="1:9" ht="16.5" x14ac:dyDescent="0.25">
      <c r="F14" s="60" t="s">
        <v>89</v>
      </c>
      <c r="G14" s="60"/>
      <c r="H14" s="60"/>
      <c r="I14" s="60"/>
    </row>
    <row r="15" spans="1:9" ht="16.5" x14ac:dyDescent="0.25">
      <c r="H15" s="61"/>
      <c r="I15" s="61"/>
    </row>
    <row r="16" spans="1:9" ht="16.5" x14ac:dyDescent="0.25">
      <c r="H16" s="61"/>
      <c r="I16" s="61"/>
    </row>
    <row r="17" spans="6:9" ht="16.5" x14ac:dyDescent="0.25">
      <c r="H17" s="61"/>
      <c r="I17" s="61"/>
    </row>
    <row r="18" spans="6:9" ht="16.5" x14ac:dyDescent="0.25">
      <c r="H18" s="61"/>
      <c r="I18" s="61"/>
    </row>
    <row r="19" spans="6:9" ht="16.5" x14ac:dyDescent="0.25">
      <c r="H19" s="61"/>
      <c r="I19" s="61"/>
    </row>
    <row r="20" spans="6:9" ht="16.5" x14ac:dyDescent="0.25">
      <c r="F20" s="60" t="s">
        <v>99</v>
      </c>
      <c r="G20" s="60"/>
      <c r="H20" s="60"/>
      <c r="I20" s="60"/>
    </row>
  </sheetData>
  <mergeCells count="15">
    <mergeCell ref="I7:I9"/>
    <mergeCell ref="A11:B11"/>
    <mergeCell ref="F13:I13"/>
    <mergeCell ref="F14:I14"/>
    <mergeCell ref="F20:I20"/>
    <mergeCell ref="A1:F1"/>
    <mergeCell ref="A2:F2"/>
    <mergeCell ref="A3:F3"/>
    <mergeCell ref="A5:I5"/>
    <mergeCell ref="A7:A9"/>
    <mergeCell ref="B7:B9"/>
    <mergeCell ref="C7:C9"/>
    <mergeCell ref="D7:F8"/>
    <mergeCell ref="G7:G9"/>
    <mergeCell ref="H7:H9"/>
  </mergeCells>
  <pageMargins left="0.22" right="0.24" top="0.81" bottom="0.33" header="0.3" footer="0.17"/>
  <pageSetup paperSize="9" scale="9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F20" sqref="F20:I20"/>
    </sheetView>
  </sheetViews>
  <sheetFormatPr defaultRowHeight="15" x14ac:dyDescent="0.25"/>
  <cols>
    <col min="1" max="1" width="4.140625" style="4" customWidth="1"/>
    <col min="2" max="2" width="20" style="4" customWidth="1"/>
    <col min="3" max="3" width="8.7109375" style="4" customWidth="1"/>
    <col min="4" max="4" width="5" style="4" customWidth="1"/>
    <col min="5" max="5" width="6.28515625" style="4" bestFit="1" customWidth="1"/>
    <col min="6" max="6" width="5" style="4" customWidth="1"/>
    <col min="7" max="7" width="13.85546875" style="4" customWidth="1"/>
    <col min="8" max="8" width="17.28515625" style="4" customWidth="1"/>
    <col min="9" max="9" width="21" style="4" customWidth="1"/>
    <col min="10" max="16384" width="9.140625" style="4"/>
  </cols>
  <sheetData>
    <row r="1" spans="1:9" s="45" customFormat="1" ht="15.75" x14ac:dyDescent="0.25">
      <c r="A1" s="46" t="s">
        <v>49</v>
      </c>
      <c r="B1" s="46"/>
      <c r="C1" s="46"/>
      <c r="D1" s="46"/>
      <c r="E1" s="46"/>
      <c r="F1" s="46"/>
    </row>
    <row r="2" spans="1:9" s="45" customFormat="1" ht="15.75" x14ac:dyDescent="0.25">
      <c r="A2" s="46" t="s">
        <v>50</v>
      </c>
      <c r="B2" s="46"/>
      <c r="C2" s="46"/>
      <c r="D2" s="46"/>
      <c r="E2" s="46"/>
      <c r="F2" s="46"/>
    </row>
    <row r="3" spans="1:9" s="45" customFormat="1" ht="15.75" x14ac:dyDescent="0.25">
      <c r="A3" s="47" t="s">
        <v>105</v>
      </c>
      <c r="B3" s="47"/>
      <c r="C3" s="47"/>
      <c r="D3" s="47"/>
      <c r="E3" s="47"/>
      <c r="F3" s="47"/>
    </row>
    <row r="5" spans="1:9" ht="39" customHeight="1" x14ac:dyDescent="0.3">
      <c r="A5" s="77" t="s">
        <v>86</v>
      </c>
      <c r="B5" s="48"/>
      <c r="C5" s="48"/>
      <c r="D5" s="48"/>
      <c r="E5" s="48"/>
      <c r="F5" s="48"/>
      <c r="G5" s="48"/>
      <c r="H5" s="48"/>
      <c r="I5" s="48"/>
    </row>
    <row r="7" spans="1:9" ht="15" customHeight="1" x14ac:dyDescent="0.25">
      <c r="A7" s="37" t="s">
        <v>0</v>
      </c>
      <c r="B7" s="37" t="s">
        <v>1</v>
      </c>
      <c r="C7" s="42" t="s">
        <v>88</v>
      </c>
      <c r="D7" s="41" t="s">
        <v>4</v>
      </c>
      <c r="E7" s="41"/>
      <c r="F7" s="41"/>
      <c r="G7" s="70" t="s">
        <v>84</v>
      </c>
      <c r="H7" s="71" t="s">
        <v>85</v>
      </c>
      <c r="I7" s="72" t="s">
        <v>59</v>
      </c>
    </row>
    <row r="8" spans="1:9" s="5" customFormat="1" ht="15" customHeight="1" x14ac:dyDescent="0.25">
      <c r="A8" s="37"/>
      <c r="B8" s="37"/>
      <c r="C8" s="43"/>
      <c r="D8" s="41"/>
      <c r="E8" s="41"/>
      <c r="F8" s="41"/>
      <c r="G8" s="70"/>
      <c r="H8" s="73"/>
      <c r="I8" s="74"/>
    </row>
    <row r="9" spans="1:9" s="5" customFormat="1" x14ac:dyDescent="0.25">
      <c r="A9" s="37"/>
      <c r="B9" s="37"/>
      <c r="C9" s="44"/>
      <c r="D9" s="36" t="s">
        <v>18</v>
      </c>
      <c r="E9" s="36" t="s">
        <v>19</v>
      </c>
      <c r="F9" s="36" t="s">
        <v>20</v>
      </c>
      <c r="G9" s="70"/>
      <c r="H9" s="75"/>
      <c r="I9" s="76"/>
    </row>
    <row r="10" spans="1:9" s="11" customFormat="1" ht="16.5" x14ac:dyDescent="0.25">
      <c r="A10" s="19" t="s">
        <v>16</v>
      </c>
      <c r="B10" s="83" t="s">
        <v>103</v>
      </c>
      <c r="C10" s="80">
        <f>SUM(D10:F10)</f>
        <v>22</v>
      </c>
      <c r="D10" s="3">
        <v>1</v>
      </c>
      <c r="E10" s="69">
        <v>14</v>
      </c>
      <c r="F10" s="3">
        <v>7</v>
      </c>
      <c r="G10" s="13"/>
      <c r="H10" s="30">
        <v>4</v>
      </c>
      <c r="I10" s="2"/>
    </row>
    <row r="11" spans="1:9" s="11" customFormat="1" ht="16.5" x14ac:dyDescent="0.25">
      <c r="A11" s="63" t="s">
        <v>15</v>
      </c>
      <c r="B11" s="64"/>
      <c r="C11" s="78">
        <f>SUM(C10:C10)</f>
        <v>22</v>
      </c>
      <c r="D11" s="78">
        <f>SUM(D10:D10)</f>
        <v>1</v>
      </c>
      <c r="E11" s="78">
        <f>SUM(E10:E10)</f>
        <v>14</v>
      </c>
      <c r="F11" s="78">
        <f>SUM(F10:F10)</f>
        <v>7</v>
      </c>
      <c r="G11" s="78">
        <f>SUM(G10:G10)</f>
        <v>0</v>
      </c>
      <c r="H11" s="78">
        <f>SUM(H10:H10)</f>
        <v>4</v>
      </c>
      <c r="I11" s="78"/>
    </row>
    <row r="13" spans="1:9" ht="16.5" x14ac:dyDescent="0.25">
      <c r="F13" s="59" t="s">
        <v>104</v>
      </c>
      <c r="G13" s="59"/>
      <c r="H13" s="59"/>
      <c r="I13" s="59"/>
    </row>
    <row r="14" spans="1:9" ht="16.5" x14ac:dyDescent="0.25">
      <c r="F14" s="60" t="s">
        <v>89</v>
      </c>
      <c r="G14" s="60"/>
      <c r="H14" s="60"/>
      <c r="I14" s="60"/>
    </row>
    <row r="15" spans="1:9" ht="16.5" x14ac:dyDescent="0.25">
      <c r="H15" s="61"/>
      <c r="I15" s="61"/>
    </row>
    <row r="16" spans="1:9" ht="16.5" x14ac:dyDescent="0.25">
      <c r="H16" s="61"/>
      <c r="I16" s="61"/>
    </row>
    <row r="17" spans="6:9" ht="16.5" x14ac:dyDescent="0.25">
      <c r="H17" s="61"/>
      <c r="I17" s="61"/>
    </row>
    <row r="18" spans="6:9" ht="16.5" x14ac:dyDescent="0.25">
      <c r="H18" s="61"/>
      <c r="I18" s="61"/>
    </row>
    <row r="19" spans="6:9" ht="16.5" x14ac:dyDescent="0.25">
      <c r="H19" s="61"/>
      <c r="I19" s="61"/>
    </row>
    <row r="20" spans="6:9" ht="16.5" x14ac:dyDescent="0.25">
      <c r="F20" s="60" t="s">
        <v>102</v>
      </c>
      <c r="G20" s="60"/>
      <c r="H20" s="60"/>
      <c r="I20" s="60"/>
    </row>
  </sheetData>
  <mergeCells count="15">
    <mergeCell ref="I7:I9"/>
    <mergeCell ref="A11:B11"/>
    <mergeCell ref="F13:I13"/>
    <mergeCell ref="F14:I14"/>
    <mergeCell ref="F20:I20"/>
    <mergeCell ref="A1:F1"/>
    <mergeCell ref="A2:F2"/>
    <mergeCell ref="A3:F3"/>
    <mergeCell ref="A5:I5"/>
    <mergeCell ref="A7:A9"/>
    <mergeCell ref="B7:B9"/>
    <mergeCell ref="C7:C9"/>
    <mergeCell ref="D7:F8"/>
    <mergeCell ref="G7:G9"/>
    <mergeCell ref="H7:H9"/>
  </mergeCells>
  <pageMargins left="0.22" right="0.24" top="0.81" bottom="0.33" header="0.3" footer="0.17"/>
  <pageSetup paperSize="9" scale="9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H17" sqref="H17"/>
    </sheetView>
  </sheetViews>
  <sheetFormatPr defaultRowHeight="15" x14ac:dyDescent="0.25"/>
  <cols>
    <col min="1" max="1" width="4.140625" style="4" customWidth="1"/>
    <col min="2" max="2" width="20" style="4" customWidth="1"/>
    <col min="3" max="3" width="8.7109375" style="4" customWidth="1"/>
    <col min="4" max="4" width="5" style="4" customWidth="1"/>
    <col min="5" max="5" width="6.28515625" style="4" bestFit="1" customWidth="1"/>
    <col min="6" max="6" width="5" style="4" customWidth="1"/>
    <col min="7" max="7" width="13.85546875" style="4" customWidth="1"/>
    <col min="8" max="8" width="17.28515625" style="4" customWidth="1"/>
    <col min="9" max="9" width="21" style="4" customWidth="1"/>
    <col min="10" max="16384" width="9.140625" style="4"/>
  </cols>
  <sheetData>
    <row r="1" spans="1:9" s="45" customFormat="1" ht="15.75" x14ac:dyDescent="0.25">
      <c r="A1" s="46" t="s">
        <v>49</v>
      </c>
      <c r="B1" s="46"/>
      <c r="C1" s="46"/>
      <c r="D1" s="46"/>
      <c r="E1" s="46"/>
      <c r="F1" s="46"/>
    </row>
    <row r="2" spans="1:9" s="45" customFormat="1" ht="15.75" x14ac:dyDescent="0.25">
      <c r="A2" s="46" t="s">
        <v>50</v>
      </c>
      <c r="B2" s="46"/>
      <c r="C2" s="46"/>
      <c r="D2" s="46"/>
      <c r="E2" s="46"/>
      <c r="F2" s="46"/>
    </row>
    <row r="3" spans="1:9" s="45" customFormat="1" ht="15.75" x14ac:dyDescent="0.25">
      <c r="A3" s="47" t="s">
        <v>106</v>
      </c>
      <c r="B3" s="47"/>
      <c r="C3" s="47"/>
      <c r="D3" s="47"/>
      <c r="E3" s="47"/>
      <c r="F3" s="47"/>
    </row>
    <row r="5" spans="1:9" ht="39" customHeight="1" x14ac:dyDescent="0.3">
      <c r="A5" s="77" t="s">
        <v>86</v>
      </c>
      <c r="B5" s="48"/>
      <c r="C5" s="48"/>
      <c r="D5" s="48"/>
      <c r="E5" s="48"/>
      <c r="F5" s="48"/>
      <c r="G5" s="48"/>
      <c r="H5" s="48"/>
      <c r="I5" s="48"/>
    </row>
    <row r="7" spans="1:9" ht="15" customHeight="1" x14ac:dyDescent="0.25">
      <c r="A7" s="37" t="s">
        <v>0</v>
      </c>
      <c r="B7" s="37" t="s">
        <v>1</v>
      </c>
      <c r="C7" s="42" t="s">
        <v>88</v>
      </c>
      <c r="D7" s="41" t="s">
        <v>4</v>
      </c>
      <c r="E7" s="41"/>
      <c r="F7" s="41"/>
      <c r="G7" s="70" t="s">
        <v>84</v>
      </c>
      <c r="H7" s="71" t="s">
        <v>85</v>
      </c>
      <c r="I7" s="72" t="s">
        <v>59</v>
      </c>
    </row>
    <row r="8" spans="1:9" s="5" customFormat="1" ht="15" customHeight="1" x14ac:dyDescent="0.25">
      <c r="A8" s="37"/>
      <c r="B8" s="37"/>
      <c r="C8" s="43"/>
      <c r="D8" s="41"/>
      <c r="E8" s="41"/>
      <c r="F8" s="41"/>
      <c r="G8" s="70"/>
      <c r="H8" s="73"/>
      <c r="I8" s="74"/>
    </row>
    <row r="9" spans="1:9" s="5" customFormat="1" x14ac:dyDescent="0.25">
      <c r="A9" s="37"/>
      <c r="B9" s="37"/>
      <c r="C9" s="44"/>
      <c r="D9" s="36" t="s">
        <v>18</v>
      </c>
      <c r="E9" s="36" t="s">
        <v>19</v>
      </c>
      <c r="F9" s="36" t="s">
        <v>20</v>
      </c>
      <c r="G9" s="70"/>
      <c r="H9" s="75"/>
      <c r="I9" s="76"/>
    </row>
    <row r="10" spans="1:9" s="11" customFormat="1" ht="16.5" x14ac:dyDescent="0.25">
      <c r="A10" s="19" t="s">
        <v>16</v>
      </c>
      <c r="B10" s="83" t="s">
        <v>107</v>
      </c>
      <c r="C10" s="80">
        <f>SUM(D10:F10)</f>
        <v>11</v>
      </c>
      <c r="D10" s="3"/>
      <c r="E10" s="69">
        <v>3</v>
      </c>
      <c r="F10" s="3">
        <v>8</v>
      </c>
      <c r="G10" s="13"/>
      <c r="H10" s="30">
        <v>2</v>
      </c>
      <c r="I10" s="2"/>
    </row>
    <row r="11" spans="1:9" s="11" customFormat="1" ht="16.5" x14ac:dyDescent="0.25">
      <c r="A11" s="63" t="s">
        <v>15</v>
      </c>
      <c r="B11" s="64"/>
      <c r="C11" s="78">
        <f>SUM(C10:C10)</f>
        <v>11</v>
      </c>
      <c r="D11" s="78">
        <f>SUM(D10:D10)</f>
        <v>0</v>
      </c>
      <c r="E11" s="78">
        <f>SUM(E10:E10)</f>
        <v>3</v>
      </c>
      <c r="F11" s="78">
        <f>SUM(F10:F10)</f>
        <v>8</v>
      </c>
      <c r="G11" s="78">
        <f>SUM(G10:G10)</f>
        <v>0</v>
      </c>
      <c r="H11" s="78">
        <f>SUM(H10:H10)</f>
        <v>2</v>
      </c>
      <c r="I11" s="78"/>
    </row>
    <row r="13" spans="1:9" ht="16.5" x14ac:dyDescent="0.25">
      <c r="F13" s="59" t="s">
        <v>104</v>
      </c>
      <c r="G13" s="59"/>
      <c r="H13" s="59"/>
      <c r="I13" s="59"/>
    </row>
    <row r="14" spans="1:9" ht="16.5" x14ac:dyDescent="0.25">
      <c r="F14" s="60" t="s">
        <v>89</v>
      </c>
      <c r="G14" s="60"/>
      <c r="H14" s="60"/>
      <c r="I14" s="60"/>
    </row>
    <row r="15" spans="1:9" ht="16.5" x14ac:dyDescent="0.25">
      <c r="H15" s="61"/>
      <c r="I15" s="61"/>
    </row>
    <row r="16" spans="1:9" ht="16.5" x14ac:dyDescent="0.25">
      <c r="H16" s="61"/>
      <c r="I16" s="61"/>
    </row>
    <row r="17" spans="6:9" ht="16.5" x14ac:dyDescent="0.25">
      <c r="H17" s="61"/>
      <c r="I17" s="61"/>
    </row>
    <row r="18" spans="6:9" ht="16.5" x14ac:dyDescent="0.25">
      <c r="H18" s="61"/>
      <c r="I18" s="61"/>
    </row>
    <row r="19" spans="6:9" ht="16.5" x14ac:dyDescent="0.25">
      <c r="H19" s="61"/>
      <c r="I19" s="61"/>
    </row>
    <row r="20" spans="6:9" ht="16.5" x14ac:dyDescent="0.25">
      <c r="F20" s="60" t="s">
        <v>108</v>
      </c>
      <c r="G20" s="60"/>
      <c r="H20" s="60"/>
      <c r="I20" s="60"/>
    </row>
  </sheetData>
  <mergeCells count="15">
    <mergeCell ref="I7:I9"/>
    <mergeCell ref="A11:B11"/>
    <mergeCell ref="F13:I13"/>
    <mergeCell ref="F14:I14"/>
    <mergeCell ref="F20:I20"/>
    <mergeCell ref="A1:F1"/>
    <mergeCell ref="A2:F2"/>
    <mergeCell ref="A3:F3"/>
    <mergeCell ref="A5:I5"/>
    <mergeCell ref="A7:A9"/>
    <mergeCell ref="B7:B9"/>
    <mergeCell ref="C7:C9"/>
    <mergeCell ref="D7:F8"/>
    <mergeCell ref="G7:G9"/>
    <mergeCell ref="H7:H9"/>
  </mergeCells>
  <pageMargins left="0.22" right="0.24" top="0.81" bottom="0.33" header="0.3" footer="0.17"/>
  <pageSetup paperSize="9" scale="9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I15" sqref="I15"/>
    </sheetView>
  </sheetViews>
  <sheetFormatPr defaultRowHeight="15" x14ac:dyDescent="0.25"/>
  <cols>
    <col min="1" max="1" width="4.140625" style="4" customWidth="1"/>
    <col min="2" max="2" width="20" style="4" customWidth="1"/>
    <col min="3" max="3" width="8.7109375" style="4" customWidth="1"/>
    <col min="4" max="4" width="5" style="4" customWidth="1"/>
    <col min="5" max="5" width="6.28515625" style="4" bestFit="1" customWidth="1"/>
    <col min="6" max="6" width="5" style="4" customWidth="1"/>
    <col min="7" max="7" width="13.85546875" style="4" customWidth="1"/>
    <col min="8" max="8" width="17.28515625" style="4" customWidth="1"/>
    <col min="9" max="9" width="21" style="4" customWidth="1"/>
    <col min="10" max="16384" width="9.140625" style="4"/>
  </cols>
  <sheetData>
    <row r="1" spans="1:9" s="45" customFormat="1" ht="15.75" x14ac:dyDescent="0.25">
      <c r="A1" s="46" t="s">
        <v>49</v>
      </c>
      <c r="B1" s="46"/>
      <c r="C1" s="46"/>
      <c r="D1" s="46"/>
      <c r="E1" s="46"/>
      <c r="F1" s="46"/>
    </row>
    <row r="2" spans="1:9" s="45" customFormat="1" ht="15.75" x14ac:dyDescent="0.25">
      <c r="A2" s="46" t="s">
        <v>50</v>
      </c>
      <c r="B2" s="46"/>
      <c r="C2" s="46"/>
      <c r="D2" s="46"/>
      <c r="E2" s="46"/>
      <c r="F2" s="46"/>
    </row>
    <row r="3" spans="1:9" s="45" customFormat="1" ht="15.75" x14ac:dyDescent="0.25">
      <c r="A3" s="47" t="s">
        <v>109</v>
      </c>
      <c r="B3" s="47"/>
      <c r="C3" s="47"/>
      <c r="D3" s="47"/>
      <c r="E3" s="47"/>
      <c r="F3" s="47"/>
    </row>
    <row r="5" spans="1:9" ht="39" customHeight="1" x14ac:dyDescent="0.3">
      <c r="A5" s="77" t="s">
        <v>86</v>
      </c>
      <c r="B5" s="48"/>
      <c r="C5" s="48"/>
      <c r="D5" s="48"/>
      <c r="E5" s="48"/>
      <c r="F5" s="48"/>
      <c r="G5" s="48"/>
      <c r="H5" s="48"/>
      <c r="I5" s="48"/>
    </row>
    <row r="7" spans="1:9" ht="15" customHeight="1" x14ac:dyDescent="0.25">
      <c r="A7" s="37" t="s">
        <v>0</v>
      </c>
      <c r="B7" s="37" t="s">
        <v>1</v>
      </c>
      <c r="C7" s="42" t="s">
        <v>88</v>
      </c>
      <c r="D7" s="41" t="s">
        <v>4</v>
      </c>
      <c r="E7" s="41"/>
      <c r="F7" s="41"/>
      <c r="G7" s="70" t="s">
        <v>84</v>
      </c>
      <c r="H7" s="71" t="s">
        <v>85</v>
      </c>
      <c r="I7" s="72" t="s">
        <v>59</v>
      </c>
    </row>
    <row r="8" spans="1:9" s="5" customFormat="1" ht="15" customHeight="1" x14ac:dyDescent="0.25">
      <c r="A8" s="37"/>
      <c r="B8" s="37"/>
      <c r="C8" s="43"/>
      <c r="D8" s="41"/>
      <c r="E8" s="41"/>
      <c r="F8" s="41"/>
      <c r="G8" s="70"/>
      <c r="H8" s="73"/>
      <c r="I8" s="74"/>
    </row>
    <row r="9" spans="1:9" s="5" customFormat="1" x14ac:dyDescent="0.25">
      <c r="A9" s="37"/>
      <c r="B9" s="37"/>
      <c r="C9" s="44"/>
      <c r="D9" s="36" t="s">
        <v>18</v>
      </c>
      <c r="E9" s="36" t="s">
        <v>19</v>
      </c>
      <c r="F9" s="36" t="s">
        <v>20</v>
      </c>
      <c r="G9" s="70"/>
      <c r="H9" s="75"/>
      <c r="I9" s="76"/>
    </row>
    <row r="10" spans="1:9" s="11" customFormat="1" ht="49.5" x14ac:dyDescent="0.25">
      <c r="A10" s="19" t="s">
        <v>16</v>
      </c>
      <c r="B10" s="83" t="s">
        <v>111</v>
      </c>
      <c r="C10" s="80">
        <f>SUM(D10:F10)</f>
        <v>15</v>
      </c>
      <c r="D10" s="3">
        <v>1</v>
      </c>
      <c r="E10" s="69">
        <v>14</v>
      </c>
      <c r="F10" s="3"/>
      <c r="G10" s="13"/>
      <c r="H10" s="30">
        <v>2</v>
      </c>
      <c r="I10" s="2" t="s">
        <v>112</v>
      </c>
    </row>
    <row r="11" spans="1:9" s="11" customFormat="1" ht="16.5" x14ac:dyDescent="0.25">
      <c r="A11" s="63" t="s">
        <v>15</v>
      </c>
      <c r="B11" s="64"/>
      <c r="C11" s="78">
        <f>SUM(C10:C10)</f>
        <v>15</v>
      </c>
      <c r="D11" s="78">
        <f>SUM(D10:D10)</f>
        <v>1</v>
      </c>
      <c r="E11" s="78">
        <f>SUM(E10:E10)</f>
        <v>14</v>
      </c>
      <c r="F11" s="78">
        <f>SUM(F10:F10)</f>
        <v>0</v>
      </c>
      <c r="G11" s="78">
        <f>SUM(G10:G10)</f>
        <v>0</v>
      </c>
      <c r="H11" s="78">
        <f>SUM(H10:H10)</f>
        <v>2</v>
      </c>
      <c r="I11" s="78"/>
    </row>
    <row r="13" spans="1:9" ht="16.5" x14ac:dyDescent="0.25">
      <c r="F13" s="59" t="s">
        <v>113</v>
      </c>
      <c r="G13" s="59"/>
      <c r="H13" s="59"/>
      <c r="I13" s="59"/>
    </row>
    <row r="14" spans="1:9" ht="16.5" x14ac:dyDescent="0.25">
      <c r="F14" s="60" t="s">
        <v>89</v>
      </c>
      <c r="G14" s="60"/>
      <c r="H14" s="60"/>
      <c r="I14" s="60"/>
    </row>
    <row r="15" spans="1:9" ht="16.5" x14ac:dyDescent="0.25">
      <c r="H15" s="61"/>
      <c r="I15" s="61"/>
    </row>
    <row r="16" spans="1:9" ht="16.5" x14ac:dyDescent="0.25">
      <c r="H16" s="61"/>
      <c r="I16" s="61"/>
    </row>
    <row r="17" spans="6:9" ht="16.5" x14ac:dyDescent="0.25">
      <c r="H17" s="61"/>
      <c r="I17" s="61"/>
    </row>
    <row r="18" spans="6:9" ht="16.5" x14ac:dyDescent="0.25">
      <c r="H18" s="61"/>
      <c r="I18" s="61"/>
    </row>
    <row r="19" spans="6:9" ht="16.5" x14ac:dyDescent="0.25">
      <c r="H19" s="61"/>
      <c r="I19" s="61"/>
    </row>
    <row r="20" spans="6:9" ht="16.5" x14ac:dyDescent="0.25">
      <c r="F20" s="60" t="s">
        <v>110</v>
      </c>
      <c r="G20" s="60"/>
      <c r="H20" s="60"/>
      <c r="I20" s="60"/>
    </row>
  </sheetData>
  <mergeCells count="15">
    <mergeCell ref="I7:I9"/>
    <mergeCell ref="A11:B11"/>
    <mergeCell ref="F13:I13"/>
    <mergeCell ref="F14:I14"/>
    <mergeCell ref="F20:I20"/>
    <mergeCell ref="A1:F1"/>
    <mergeCell ref="A2:F2"/>
    <mergeCell ref="A3:F3"/>
    <mergeCell ref="A5:I5"/>
    <mergeCell ref="A7:A9"/>
    <mergeCell ref="B7:B9"/>
    <mergeCell ref="C7:C9"/>
    <mergeCell ref="D7:F8"/>
    <mergeCell ref="G7:G9"/>
    <mergeCell ref="H7:H9"/>
  </mergeCells>
  <pageMargins left="0.22" right="0.24" top="0.81" bottom="0.33" header="0.3" footer="0.17"/>
  <pageSetup paperSize="9" scale="9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K7" sqref="K7"/>
    </sheetView>
  </sheetViews>
  <sheetFormatPr defaultRowHeight="15" x14ac:dyDescent="0.25"/>
  <cols>
    <col min="1" max="1" width="4.140625" style="4" customWidth="1"/>
    <col min="2" max="2" width="20" style="4" customWidth="1"/>
    <col min="3" max="3" width="8.7109375" style="4" customWidth="1"/>
    <col min="4" max="4" width="5" style="4" customWidth="1"/>
    <col min="5" max="5" width="6.28515625" style="4" bestFit="1" customWidth="1"/>
    <col min="6" max="6" width="5" style="4" customWidth="1"/>
    <col min="7" max="7" width="13.85546875" style="4" customWidth="1"/>
    <col min="8" max="8" width="17.28515625" style="4" customWidth="1"/>
    <col min="9" max="9" width="21" style="4" customWidth="1"/>
    <col min="10" max="16384" width="9.140625" style="4"/>
  </cols>
  <sheetData>
    <row r="1" spans="1:9" s="45" customFormat="1" ht="15.75" x14ac:dyDescent="0.25">
      <c r="A1" s="46" t="s">
        <v>49</v>
      </c>
      <c r="B1" s="46"/>
      <c r="C1" s="46"/>
      <c r="D1" s="46"/>
      <c r="E1" s="46"/>
      <c r="F1" s="46"/>
    </row>
    <row r="2" spans="1:9" s="45" customFormat="1" ht="15.75" x14ac:dyDescent="0.25">
      <c r="A2" s="46" t="s">
        <v>50</v>
      </c>
      <c r="B2" s="46"/>
      <c r="C2" s="46"/>
      <c r="D2" s="46"/>
      <c r="E2" s="46"/>
      <c r="F2" s="46"/>
    </row>
    <row r="3" spans="1:9" s="45" customFormat="1" ht="15.75" x14ac:dyDescent="0.25">
      <c r="A3" s="47" t="s">
        <v>115</v>
      </c>
      <c r="B3" s="47"/>
      <c r="C3" s="47"/>
      <c r="D3" s="47"/>
      <c r="E3" s="47"/>
      <c r="F3" s="47"/>
    </row>
    <row r="5" spans="1:9" ht="39" customHeight="1" x14ac:dyDescent="0.3">
      <c r="A5" s="77" t="s">
        <v>86</v>
      </c>
      <c r="B5" s="48"/>
      <c r="C5" s="48"/>
      <c r="D5" s="48"/>
      <c r="E5" s="48"/>
      <c r="F5" s="48"/>
      <c r="G5" s="48"/>
      <c r="H5" s="48"/>
      <c r="I5" s="48"/>
    </row>
    <row r="7" spans="1:9" ht="15" customHeight="1" x14ac:dyDescent="0.25">
      <c r="A7" s="37" t="s">
        <v>0</v>
      </c>
      <c r="B7" s="37" t="s">
        <v>1</v>
      </c>
      <c r="C7" s="42" t="s">
        <v>88</v>
      </c>
      <c r="D7" s="41" t="s">
        <v>4</v>
      </c>
      <c r="E7" s="41"/>
      <c r="F7" s="41"/>
      <c r="G7" s="70" t="s">
        <v>84</v>
      </c>
      <c r="H7" s="71" t="s">
        <v>85</v>
      </c>
      <c r="I7" s="72" t="s">
        <v>59</v>
      </c>
    </row>
    <row r="8" spans="1:9" s="5" customFormat="1" ht="15" customHeight="1" x14ac:dyDescent="0.25">
      <c r="A8" s="37"/>
      <c r="B8" s="37"/>
      <c r="C8" s="43"/>
      <c r="D8" s="41"/>
      <c r="E8" s="41"/>
      <c r="F8" s="41"/>
      <c r="G8" s="70"/>
      <c r="H8" s="73"/>
      <c r="I8" s="74"/>
    </row>
    <row r="9" spans="1:9" s="5" customFormat="1" x14ac:dyDescent="0.25">
      <c r="A9" s="37"/>
      <c r="B9" s="37"/>
      <c r="C9" s="44"/>
      <c r="D9" s="36" t="s">
        <v>18</v>
      </c>
      <c r="E9" s="36" t="s">
        <v>19</v>
      </c>
      <c r="F9" s="36" t="s">
        <v>20</v>
      </c>
      <c r="G9" s="70"/>
      <c r="H9" s="75"/>
      <c r="I9" s="76"/>
    </row>
    <row r="10" spans="1:9" s="11" customFormat="1" ht="49.5" x14ac:dyDescent="0.25">
      <c r="A10" s="19" t="s">
        <v>16</v>
      </c>
      <c r="B10" s="83" t="s">
        <v>116</v>
      </c>
      <c r="C10" s="80">
        <f>SUM(D10:F10)</f>
        <v>15</v>
      </c>
      <c r="D10" s="3">
        <v>1</v>
      </c>
      <c r="E10" s="69">
        <v>14</v>
      </c>
      <c r="F10" s="3"/>
      <c r="G10" s="13"/>
      <c r="H10" s="30">
        <v>2</v>
      </c>
      <c r="I10" s="2" t="s">
        <v>112</v>
      </c>
    </row>
    <row r="11" spans="1:9" s="11" customFormat="1" ht="16.5" x14ac:dyDescent="0.25">
      <c r="A11" s="63" t="s">
        <v>15</v>
      </c>
      <c r="B11" s="64"/>
      <c r="C11" s="78">
        <f>SUM(C10:C10)</f>
        <v>15</v>
      </c>
      <c r="D11" s="78">
        <f>SUM(D10:D10)</f>
        <v>1</v>
      </c>
      <c r="E11" s="78">
        <f>SUM(E10:E10)</f>
        <v>14</v>
      </c>
      <c r="F11" s="78">
        <f>SUM(F10:F10)</f>
        <v>0</v>
      </c>
      <c r="G11" s="78">
        <f>SUM(G10:G10)</f>
        <v>0</v>
      </c>
      <c r="H11" s="78">
        <f>SUM(H10:H10)</f>
        <v>2</v>
      </c>
      <c r="I11" s="78"/>
    </row>
    <row r="13" spans="1:9" ht="16.5" x14ac:dyDescent="0.25">
      <c r="F13" s="59" t="s">
        <v>113</v>
      </c>
      <c r="G13" s="59"/>
      <c r="H13" s="59"/>
      <c r="I13" s="59"/>
    </row>
    <row r="14" spans="1:9" ht="16.5" x14ac:dyDescent="0.25">
      <c r="F14" s="60" t="s">
        <v>89</v>
      </c>
      <c r="G14" s="60"/>
      <c r="H14" s="60"/>
      <c r="I14" s="60"/>
    </row>
    <row r="15" spans="1:9" ht="16.5" x14ac:dyDescent="0.25">
      <c r="H15" s="61"/>
      <c r="I15" s="61"/>
    </row>
    <row r="16" spans="1:9" ht="16.5" x14ac:dyDescent="0.25">
      <c r="H16" s="61"/>
      <c r="I16" s="61"/>
    </row>
    <row r="17" spans="6:9" ht="16.5" x14ac:dyDescent="0.25">
      <c r="H17" s="61"/>
      <c r="I17" s="61"/>
    </row>
    <row r="18" spans="6:9" ht="16.5" x14ac:dyDescent="0.25">
      <c r="H18" s="61"/>
      <c r="I18" s="61"/>
    </row>
    <row r="19" spans="6:9" ht="16.5" x14ac:dyDescent="0.25">
      <c r="H19" s="61"/>
      <c r="I19" s="61"/>
    </row>
    <row r="20" spans="6:9" ht="16.5" x14ac:dyDescent="0.25">
      <c r="F20" s="60" t="s">
        <v>114</v>
      </c>
      <c r="G20" s="60"/>
      <c r="H20" s="60"/>
      <c r="I20" s="60"/>
    </row>
  </sheetData>
  <mergeCells count="15">
    <mergeCell ref="I7:I9"/>
    <mergeCell ref="A11:B11"/>
    <mergeCell ref="F13:I13"/>
    <mergeCell ref="F14:I14"/>
    <mergeCell ref="F20:I20"/>
    <mergeCell ref="A1:F1"/>
    <mergeCell ref="A2:F2"/>
    <mergeCell ref="A3:F3"/>
    <mergeCell ref="A5:I5"/>
    <mergeCell ref="A7:A9"/>
    <mergeCell ref="B7:B9"/>
    <mergeCell ref="C7:C9"/>
    <mergeCell ref="D7:F8"/>
    <mergeCell ref="G7:G9"/>
    <mergeCell ref="H7:H9"/>
  </mergeCells>
  <pageMargins left="0.22" right="0.24" top="0.81" bottom="0.33" header="0.3" footer="0.17"/>
  <pageSetup paperSize="9" scale="9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Sheet1</vt:lpstr>
      <vt:lpstr>Nhu cau 20 21</vt:lpstr>
      <vt:lpstr>KHCB</vt:lpstr>
      <vt:lpstr>CNTT</vt:lpstr>
      <vt:lpstr>Co khi</vt:lpstr>
      <vt:lpstr>Dong luc</vt:lpstr>
      <vt:lpstr>Nlanh</vt:lpstr>
      <vt:lpstr>Kinh te</vt:lpstr>
      <vt:lpstr>Xdung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2020-08-21T11:00:39Z</cp:lastPrinted>
  <dcterms:created xsi:type="dcterms:W3CDTF">2020-06-08T04:22:51Z</dcterms:created>
  <dcterms:modified xsi:type="dcterms:W3CDTF">2020-08-21T11:01:34Z</dcterms:modified>
</cp:coreProperties>
</file>